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autoCompressPictures="0"/>
  <mc:AlternateContent xmlns:mc="http://schemas.openxmlformats.org/markup-compatibility/2006">
    <mc:Choice Requires="x15">
      <x15ac:absPath xmlns:x15ac="http://schemas.microsoft.com/office/spreadsheetml/2010/11/ac" url="C:\Users\alexandra.safronova\Desktop\"/>
    </mc:Choice>
  </mc:AlternateContent>
  <xr:revisionPtr revIDLastSave="0" documentId="13_ncr:1_{8BC51F3D-0933-432A-B82D-475C9AEB8DD0}" xr6:coauthVersionLast="47" xr6:coauthVersionMax="47" xr10:uidLastSave="{00000000-0000-0000-0000-000000000000}"/>
  <bookViews>
    <workbookView xWindow="-30828" yWindow="-3456" windowWidth="30936" windowHeight="16776" tabRatio="953" firstSheet="8" activeTab="24" xr2:uid="{00000000-000D-0000-FFFF-FFFF00000000}"/>
  </bookViews>
  <sheets>
    <sheet name="Cover Page" sheetId="99" r:id="rId1"/>
    <sheet name="Intro" sheetId="100" r:id="rId2"/>
    <sheet name="1. Crosscutting" sheetId="4" r:id="rId3"/>
    <sheet name="1. Data crosscutting" sheetId="67" state="hidden" r:id="rId4"/>
    <sheet name="2. Prevent Unnec FS" sheetId="3" r:id="rId5"/>
    <sheet name="2. Data prevention" sheetId="69" state="hidden" r:id="rId6"/>
    <sheet name="3. Family Reunification" sheetId="2" r:id="rId7"/>
    <sheet name="3. Data Family Reunification" sheetId="77" state="hidden" r:id="rId8"/>
    <sheet name="4. Kinship Care" sheetId="60" r:id="rId9"/>
    <sheet name="4 Data kinship" sheetId="78" state="hidden" r:id="rId10"/>
    <sheet name="5. Foster Care" sheetId="59" r:id="rId11"/>
    <sheet name="5. Data foster care" sheetId="79" state="hidden" r:id="rId12"/>
    <sheet name="6. Other Forms of Care" sheetId="64" r:id="rId13"/>
    <sheet name="6. Data Other forms" sheetId="80" state="hidden" r:id="rId14"/>
    <sheet name="7. Independent Living" sheetId="63" r:id="rId15"/>
    <sheet name="7. Data independent" sheetId="81" state="hidden" r:id="rId16"/>
    <sheet name="8. Adoption" sheetId="20" r:id="rId17"/>
    <sheet name="8. Data adoption" sheetId="82" state="hidden" r:id="rId18"/>
    <sheet name="9. Residential Care" sheetId="16" r:id="rId19"/>
    <sheet name="9. Data residential" sheetId="83" state="hidden" r:id="rId20"/>
    <sheet name="10. Transforming Institutions" sheetId="66" r:id="rId21"/>
    <sheet name="10 Data Transforming" sheetId="84" state="hidden" r:id="rId22"/>
    <sheet name="Dashboards - Intro" sheetId="41" state="hidden" r:id="rId23"/>
    <sheet name="Dashboard - Crosscutting" sheetId="85" r:id="rId24"/>
    <sheet name="Dashboard - Prevention" sheetId="86" r:id="rId25"/>
    <sheet name="Dashboard - Reunification" sheetId="87" r:id="rId26"/>
    <sheet name="Dashboard - Kinship" sheetId="88" r:id="rId27"/>
    <sheet name="Dashoard - Foster Care" sheetId="90" r:id="rId28"/>
    <sheet name="Dashboard - Other Forms" sheetId="91" r:id="rId29"/>
    <sheet name="Dashboard - Independent" sheetId="93" r:id="rId30"/>
    <sheet name="Dashboard - Adoption" sheetId="94" r:id="rId31"/>
    <sheet name="Dashboard - Residential" sheetId="95" r:id="rId32"/>
    <sheet name="Dashboard - Transform" sheetId="96" r:id="rId33"/>
    <sheet name="Guidance for editing" sheetId="97" r:id="rId34"/>
  </sheets>
  <definedNames>
    <definedName name="_xlnm._FilterDatabase" localSheetId="2" hidden="1">#REF!</definedName>
    <definedName name="_xlnm._FilterDatabase" localSheetId="20" hidden="1">'10. Transforming Institutions'!$A$1:$H$37</definedName>
    <definedName name="_xlnm._FilterDatabase" localSheetId="8" hidden="1">'4. Kinship Care'!$A$1:$H$91</definedName>
    <definedName name="_xlnm._FilterDatabase" localSheetId="10" hidden="1">'5. Foster Care'!$A$1:$H$94</definedName>
    <definedName name="_xlnm._FilterDatabase" localSheetId="12" hidden="1">'6. Other Forms of Care'!$A$1:$H$52</definedName>
    <definedName name="_xlnm._FilterDatabase" localSheetId="14" hidden="1">'7. Independent Living'!$A$1:$H$72</definedName>
    <definedName name="_xlnm._FilterDatabase" localSheetId="16" hidden="1">'8. Adoption'!$A$1:$K$128</definedName>
    <definedName name="_xlnm._FilterDatabase" localSheetId="18" hidden="1">'9. Residential Care'!$A$1:$H$66</definedName>
    <definedName name="KEY" localSheetId="21">'3. Family Reunification'!#REF!</definedName>
    <definedName name="KEY" localSheetId="5">'3. Family Reunification'!#REF!</definedName>
    <definedName name="KEY" localSheetId="7">'3. Family Reunification'!#REF!</definedName>
    <definedName name="KEY" localSheetId="9">'3. Family Reunification'!#REF!</definedName>
    <definedName name="KEY" localSheetId="11">'3. Family Reunification'!#REF!</definedName>
    <definedName name="KEY" localSheetId="13">'3. Family Reunification'!#REF!</definedName>
    <definedName name="KEY" localSheetId="15">'3. Family Reunification'!#REF!</definedName>
    <definedName name="KEY" localSheetId="17">'3. Family Reunification'!#REF!</definedName>
    <definedName name="KEY" localSheetId="19">'3. Family Reunification'!#REF!</definedName>
    <definedName name="KEY" localSheetId="0">'3. Family Reunification'!#REF!</definedName>
    <definedName name="KEY" localSheetId="1">'3. Family Reunification'!#REF!</definedName>
    <definedName name="KEY">'3. Family Reunification'!#REF!</definedName>
    <definedName name="KEYALT" localSheetId="21">'1. Crosscutting'!#REF!</definedName>
    <definedName name="KEYALT" localSheetId="20">'10. Transforming Institutions'!#REF!</definedName>
    <definedName name="KEYALT" localSheetId="5">'1. Crosscutting'!#REF!</definedName>
    <definedName name="KEYALT" localSheetId="7">'1. Crosscutting'!#REF!</definedName>
    <definedName name="KEYALT" localSheetId="9">'1. Crosscutting'!#REF!</definedName>
    <definedName name="KEYALT" localSheetId="8">'4. Kinship Care'!#REF!</definedName>
    <definedName name="KEYALT" localSheetId="11">'1. Crosscutting'!#REF!</definedName>
    <definedName name="KEYALT" localSheetId="10">'5. Foster Care'!#REF!</definedName>
    <definedName name="KEYALT" localSheetId="13">'1. Crosscutting'!#REF!</definedName>
    <definedName name="KEYALT" localSheetId="12">'6. Other Forms of Care'!#REF!</definedName>
    <definedName name="KEYALT" localSheetId="15">'1. Crosscutting'!#REF!</definedName>
    <definedName name="KEYALT" localSheetId="14">'7. Independent Living'!#REF!</definedName>
    <definedName name="KEYALT" localSheetId="16">'8. Adoption'!#REF!</definedName>
    <definedName name="KEYALT" localSheetId="17">'1. Crosscutting'!#REF!</definedName>
    <definedName name="KEYALT" localSheetId="19">'1. Crosscutting'!#REF!</definedName>
    <definedName name="KEYALT" localSheetId="18">'9. Residential Care'!#REF!</definedName>
    <definedName name="KEYALT" localSheetId="0">'1. Crosscutting'!#REF!</definedName>
    <definedName name="KEYALT" localSheetId="1">'1. Crosscutting'!#REF!</definedName>
    <definedName name="KEYALT">'1. Crosscutting'!#REF!</definedName>
    <definedName name="KEYAPT" localSheetId="21">#REF!</definedName>
    <definedName name="KEYAPT" localSheetId="5">#REF!</definedName>
    <definedName name="KEYAPT" localSheetId="7">#REF!</definedName>
    <definedName name="KEYAPT" localSheetId="9">#REF!</definedName>
    <definedName name="KEYAPT" localSheetId="11">#REF!</definedName>
    <definedName name="KEYAPT" localSheetId="13">#REF!</definedName>
    <definedName name="KEYAPT" localSheetId="15">#REF!</definedName>
    <definedName name="KEYAPT" localSheetId="17">#REF!</definedName>
    <definedName name="KEYAPT" localSheetId="19">#REF!</definedName>
    <definedName name="KEYAPT">#REF!</definedName>
    <definedName name="KEYCC" localSheetId="21">#REF!</definedName>
    <definedName name="KEYCC" localSheetId="5">#REF!</definedName>
    <definedName name="KEYCC" localSheetId="7">#REF!</definedName>
    <definedName name="KEYCC" localSheetId="9">#REF!</definedName>
    <definedName name="KEYCC" localSheetId="11">#REF!</definedName>
    <definedName name="KEYCC" localSheetId="13">#REF!</definedName>
    <definedName name="KEYCC" localSheetId="15">#REF!</definedName>
    <definedName name="KEYCC" localSheetId="17">#REF!</definedName>
    <definedName name="KEYCC" localSheetId="19">#REF!</definedName>
    <definedName name="KEYCC">#REF!</definedName>
    <definedName name="KEYSYST" localSheetId="21">#REF!</definedName>
    <definedName name="KEYSYST" localSheetId="5">#REF!</definedName>
    <definedName name="KEYSYST" localSheetId="7">#REF!</definedName>
    <definedName name="KEYSYST" localSheetId="9">#REF!</definedName>
    <definedName name="KEYSYST" localSheetId="11">#REF!</definedName>
    <definedName name="KEYSYST" localSheetId="13">#REF!</definedName>
    <definedName name="KEYSYST" localSheetId="15">#REF!</definedName>
    <definedName name="KEYSYST" localSheetId="17">#REF!</definedName>
    <definedName name="KEYSYST" localSheetId="19">#REF!</definedName>
    <definedName name="KEYSYST">#REF!</definedName>
    <definedName name="SYSTEMCOMPONENT" localSheetId="21">'2. Prevent Unnec FS'!#REF!</definedName>
    <definedName name="SYSTEMCOMPONENT" localSheetId="5">'2. Prevent Unnec FS'!#REF!</definedName>
    <definedName name="SYSTEMCOMPONENT" localSheetId="7">'2. Prevent Unnec FS'!#REF!</definedName>
    <definedName name="SYSTEMCOMPONENT" localSheetId="9">'2. Prevent Unnec FS'!#REF!</definedName>
    <definedName name="SYSTEMCOMPONENT" localSheetId="11">'2. Prevent Unnec FS'!#REF!</definedName>
    <definedName name="SYSTEMCOMPONENT" localSheetId="13">'2. Prevent Unnec FS'!#REF!</definedName>
    <definedName name="SYSTEMCOMPONENT" localSheetId="15">'2. Prevent Unnec FS'!#REF!</definedName>
    <definedName name="SYSTEMCOMPONENT" localSheetId="17">'2. Prevent Unnec FS'!#REF!</definedName>
    <definedName name="SYSTEMCOMPONENT" localSheetId="19">'2. Prevent Unnec FS'!#REF!</definedName>
    <definedName name="SYSTEMCOMPONENT" localSheetId="0">'2. Prevent Unnec FS'!#REF!</definedName>
    <definedName name="SYSTEMCOMPONENT" localSheetId="1">'2. Prevent Unnec FS'!#REF!</definedName>
    <definedName name="SYSTEMCOMPONENT">'2. Prevent Unnec FS'!#REF!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67" l="1"/>
  <c r="B28" i="84"/>
  <c r="B21" i="84"/>
  <c r="B20" i="84"/>
  <c r="B19" i="84"/>
  <c r="B18" i="84"/>
  <c r="B17" i="84"/>
  <c r="B16" i="84"/>
  <c r="B15" i="84"/>
  <c r="B34" i="83"/>
  <c r="B33" i="83"/>
  <c r="B32" i="83"/>
  <c r="B31" i="83"/>
  <c r="B30" i="83"/>
  <c r="B29" i="83"/>
  <c r="B28" i="83"/>
  <c r="B21" i="83"/>
  <c r="B20" i="83"/>
  <c r="B19" i="83"/>
  <c r="B18" i="83"/>
  <c r="B17" i="83"/>
  <c r="B16" i="83"/>
  <c r="B15" i="83"/>
  <c r="B47" i="82"/>
  <c r="B46" i="82"/>
  <c r="B45" i="82"/>
  <c r="B44" i="82"/>
  <c r="B43" i="82"/>
  <c r="B42" i="82"/>
  <c r="B41" i="82"/>
  <c r="B34" i="82"/>
  <c r="B33" i="82"/>
  <c r="B32" i="82"/>
  <c r="B31" i="82"/>
  <c r="B30" i="82"/>
  <c r="B29" i="82"/>
  <c r="B28" i="82"/>
  <c r="B21" i="82"/>
  <c r="B20" i="82"/>
  <c r="B19" i="82"/>
  <c r="B18" i="82"/>
  <c r="B17" i="82"/>
  <c r="B16" i="82"/>
  <c r="B15" i="82"/>
  <c r="B47" i="81"/>
  <c r="B46" i="81"/>
  <c r="B45" i="81"/>
  <c r="B44" i="81"/>
  <c r="B43" i="81"/>
  <c r="B42" i="81"/>
  <c r="B41" i="81"/>
  <c r="B34" i="81"/>
  <c r="B33" i="81"/>
  <c r="B32" i="81"/>
  <c r="B31" i="81"/>
  <c r="B30" i="81"/>
  <c r="B29" i="81"/>
  <c r="B28" i="81"/>
  <c r="B21" i="81"/>
  <c r="B20" i="81"/>
  <c r="B19" i="81"/>
  <c r="B18" i="81"/>
  <c r="B17" i="81"/>
  <c r="B16" i="81"/>
  <c r="B15" i="81"/>
  <c r="B34" i="80"/>
  <c r="B33" i="80"/>
  <c r="B32" i="80"/>
  <c r="B31" i="80"/>
  <c r="B30" i="80"/>
  <c r="B29" i="80"/>
  <c r="B28" i="80"/>
  <c r="B21" i="80"/>
  <c r="B20" i="80"/>
  <c r="B19" i="80"/>
  <c r="B18" i="80"/>
  <c r="B17" i="80"/>
  <c r="B16" i="80"/>
  <c r="B15" i="80"/>
  <c r="B47" i="79"/>
  <c r="B46" i="79"/>
  <c r="B45" i="79"/>
  <c r="B44" i="79"/>
  <c r="B43" i="79"/>
  <c r="B42" i="79"/>
  <c r="B41" i="79"/>
  <c r="B34" i="79"/>
  <c r="B33" i="79"/>
  <c r="B32" i="79"/>
  <c r="B31" i="79"/>
  <c r="B30" i="79"/>
  <c r="B29" i="79"/>
  <c r="B28" i="79"/>
  <c r="B21" i="79"/>
  <c r="B20" i="79"/>
  <c r="B19" i="79"/>
  <c r="B18" i="79"/>
  <c r="B17" i="79"/>
  <c r="B16" i="79"/>
  <c r="B15" i="79"/>
  <c r="B47" i="78"/>
  <c r="B46" i="78"/>
  <c r="B45" i="78"/>
  <c r="B44" i="78"/>
  <c r="B43" i="78"/>
  <c r="B42" i="78"/>
  <c r="B41" i="78"/>
  <c r="B34" i="78"/>
  <c r="B33" i="78"/>
  <c r="B32" i="78"/>
  <c r="B31" i="78"/>
  <c r="B30" i="78"/>
  <c r="B29" i="78"/>
  <c r="B28" i="78"/>
  <c r="B21" i="78"/>
  <c r="B20" i="78"/>
  <c r="B19" i="78"/>
  <c r="B18" i="78"/>
  <c r="B17" i="78"/>
  <c r="B16" i="78"/>
  <c r="B15" i="78"/>
  <c r="B34" i="77"/>
  <c r="B33" i="77"/>
  <c r="B32" i="77"/>
  <c r="B31" i="77"/>
  <c r="B30" i="77"/>
  <c r="B29" i="77"/>
  <c r="B28" i="77"/>
  <c r="B21" i="77"/>
  <c r="B20" i="77"/>
  <c r="B19" i="77"/>
  <c r="B18" i="77"/>
  <c r="B17" i="77"/>
  <c r="B16" i="77"/>
  <c r="B15" i="77"/>
  <c r="B34" i="69"/>
  <c r="B33" i="69"/>
  <c r="B32" i="69"/>
  <c r="B31" i="69"/>
  <c r="B30" i="69"/>
  <c r="B29" i="69"/>
  <c r="B28" i="69"/>
  <c r="B21" i="69"/>
  <c r="B20" i="69"/>
  <c r="B19" i="69"/>
  <c r="B18" i="69"/>
  <c r="B17" i="69"/>
  <c r="B16" i="69"/>
  <c r="B15" i="69"/>
  <c r="B47" i="67"/>
  <c r="B46" i="67"/>
  <c r="B45" i="67"/>
  <c r="B44" i="67"/>
  <c r="B43" i="67"/>
  <c r="B42" i="67"/>
  <c r="B41" i="67"/>
  <c r="B34" i="67"/>
  <c r="B33" i="67"/>
  <c r="B32" i="67"/>
  <c r="B31" i="67"/>
  <c r="B30" i="67"/>
  <c r="B29" i="67"/>
  <c r="B28" i="67"/>
  <c r="B20" i="67"/>
  <c r="B21" i="67"/>
  <c r="B19" i="67"/>
  <c r="B18" i="67"/>
  <c r="B17" i="67"/>
  <c r="B16" i="67"/>
  <c r="A21" i="64" l="1"/>
  <c r="A52" i="4"/>
  <c r="A30" i="16" l="1"/>
  <c r="A91" i="20"/>
  <c r="A55" i="20"/>
  <c r="AF13" i="20"/>
  <c r="AG13" i="20"/>
  <c r="AH13" i="20"/>
  <c r="AI13" i="20"/>
  <c r="AJ13" i="20"/>
  <c r="AK13" i="20"/>
  <c r="O14" i="20"/>
  <c r="P14" i="20"/>
  <c r="Q14" i="20"/>
  <c r="R14" i="20"/>
  <c r="AF14" i="20"/>
  <c r="AG14" i="20"/>
  <c r="AH14" i="20"/>
  <c r="AI14" i="20"/>
  <c r="AJ14" i="20"/>
  <c r="AK14" i="20"/>
  <c r="O15" i="20"/>
  <c r="P15" i="20"/>
  <c r="Q15" i="20"/>
  <c r="R15" i="20"/>
  <c r="AF15" i="20"/>
  <c r="AG15" i="20"/>
  <c r="AH15" i="20"/>
  <c r="AI15" i="20"/>
  <c r="AJ15" i="20"/>
  <c r="AK15" i="20"/>
  <c r="O16" i="20"/>
  <c r="P16" i="20"/>
  <c r="Q16" i="20"/>
  <c r="R16" i="20"/>
  <c r="AF16" i="20"/>
  <c r="AG16" i="20"/>
  <c r="AH16" i="20"/>
  <c r="AI16" i="20"/>
  <c r="AJ16" i="20"/>
  <c r="AK16" i="20"/>
  <c r="O17" i="20"/>
  <c r="P17" i="20"/>
  <c r="Q17" i="20"/>
  <c r="R17" i="20"/>
  <c r="AF17" i="20"/>
  <c r="AG17" i="20"/>
  <c r="AH17" i="20"/>
  <c r="AI17" i="20"/>
  <c r="AJ17" i="20"/>
  <c r="AK17" i="20"/>
  <c r="O19" i="20"/>
  <c r="P19" i="20"/>
  <c r="Q19" i="20"/>
  <c r="R19" i="20"/>
  <c r="AF19" i="20"/>
  <c r="AG19" i="20"/>
  <c r="AH19" i="20"/>
  <c r="AI19" i="20"/>
  <c r="AJ19" i="20"/>
  <c r="AK19" i="20"/>
  <c r="O20" i="20"/>
  <c r="P20" i="20"/>
  <c r="Q20" i="20"/>
  <c r="R20" i="20"/>
  <c r="AF20" i="20"/>
  <c r="AG20" i="20"/>
  <c r="AH20" i="20"/>
  <c r="AI20" i="20"/>
  <c r="AJ20" i="20"/>
  <c r="AK20" i="20"/>
  <c r="AF23" i="20"/>
  <c r="AG23" i="20"/>
  <c r="AH23" i="20"/>
  <c r="AI23" i="20"/>
  <c r="AJ23" i="20"/>
  <c r="AK23" i="20"/>
  <c r="AF24" i="20"/>
  <c r="AG24" i="20"/>
  <c r="AH24" i="20"/>
  <c r="AI24" i="20"/>
  <c r="AJ24" i="20"/>
  <c r="AK24" i="20"/>
  <c r="A38" i="59" l="1"/>
  <c r="A36" i="60"/>
  <c r="A22" i="3"/>
  <c r="M15" i="4" l="1"/>
  <c r="M16" i="4"/>
  <c r="M18" i="4"/>
  <c r="M21" i="4"/>
  <c r="M22" i="4"/>
  <c r="M23" i="4"/>
  <c r="N15" i="4"/>
  <c r="N16" i="4"/>
  <c r="N18" i="4"/>
  <c r="N21" i="4"/>
  <c r="N22" i="4"/>
  <c r="N23" i="4"/>
  <c r="O15" i="4"/>
  <c r="O16" i="4"/>
  <c r="O18" i="4"/>
  <c r="O21" i="4"/>
  <c r="O22" i="4"/>
  <c r="P15" i="4"/>
  <c r="P18" i="4"/>
  <c r="P22" i="4"/>
  <c r="O23" i="4"/>
  <c r="P16" i="4"/>
  <c r="P21" i="4"/>
  <c r="P23" i="4"/>
  <c r="B55" i="84"/>
  <c r="D55" i="84" s="1"/>
  <c r="B56" i="84"/>
  <c r="D56" i="84" s="1"/>
  <c r="B57" i="84"/>
  <c r="D57" i="84" s="1"/>
  <c r="B58" i="84"/>
  <c r="D58" i="84" s="1"/>
  <c r="B59" i="84"/>
  <c r="D59" i="84" s="1"/>
  <c r="B60" i="84"/>
  <c r="D60" i="84" s="1"/>
  <c r="B54" i="84"/>
  <c r="D54" i="84" s="1"/>
  <c r="B42" i="84"/>
  <c r="D42" i="84" s="1"/>
  <c r="B43" i="84"/>
  <c r="D43" i="84" s="1"/>
  <c r="B44" i="84"/>
  <c r="D44" i="84" s="1"/>
  <c r="B45" i="84"/>
  <c r="D45" i="84" s="1"/>
  <c r="B46" i="84"/>
  <c r="D46" i="84" s="1"/>
  <c r="B47" i="84"/>
  <c r="D47" i="84" s="1"/>
  <c r="B41" i="84"/>
  <c r="D41" i="84" s="1"/>
  <c r="B29" i="84"/>
  <c r="D29" i="84" s="1"/>
  <c r="B30" i="84"/>
  <c r="D30" i="84" s="1"/>
  <c r="B31" i="84"/>
  <c r="D31" i="84" s="1"/>
  <c r="B32" i="84"/>
  <c r="D32" i="84" s="1"/>
  <c r="B33" i="84"/>
  <c r="D33" i="84" s="1"/>
  <c r="B34" i="84"/>
  <c r="D34" i="84" s="1"/>
  <c r="D28" i="84"/>
  <c r="D16" i="84"/>
  <c r="D17" i="84"/>
  <c r="D18" i="84"/>
  <c r="D19" i="84"/>
  <c r="D20" i="84"/>
  <c r="D21" i="84"/>
  <c r="D15" i="84"/>
  <c r="D16" i="69"/>
  <c r="D17" i="69"/>
  <c r="D18" i="69"/>
  <c r="D19" i="69"/>
  <c r="D20" i="69"/>
  <c r="D21" i="69"/>
  <c r="D15" i="69"/>
  <c r="D29" i="69"/>
  <c r="D30" i="69"/>
  <c r="D31" i="69"/>
  <c r="D32" i="69"/>
  <c r="D33" i="69"/>
  <c r="D34" i="69"/>
  <c r="D28" i="69"/>
  <c r="B42" i="69"/>
  <c r="D42" i="69" s="1"/>
  <c r="B43" i="69"/>
  <c r="D43" i="69" s="1"/>
  <c r="B44" i="69"/>
  <c r="D44" i="69" s="1"/>
  <c r="B45" i="69"/>
  <c r="D45" i="69" s="1"/>
  <c r="B46" i="69"/>
  <c r="D46" i="69" s="1"/>
  <c r="B47" i="69"/>
  <c r="D47" i="69" s="1"/>
  <c r="B41" i="69"/>
  <c r="D41" i="69" s="1"/>
  <c r="B55" i="69"/>
  <c r="D55" i="69" s="1"/>
  <c r="B56" i="69"/>
  <c r="D56" i="69" s="1"/>
  <c r="B57" i="69"/>
  <c r="D57" i="69" s="1"/>
  <c r="B58" i="69"/>
  <c r="D58" i="69" s="1"/>
  <c r="B59" i="69"/>
  <c r="D59" i="69" s="1"/>
  <c r="B60" i="69"/>
  <c r="D60" i="69" s="1"/>
  <c r="B54" i="69"/>
  <c r="D54" i="69" s="1"/>
  <c r="B68" i="69"/>
  <c r="D68" i="69" s="1"/>
  <c r="B69" i="69"/>
  <c r="D69" i="69" s="1"/>
  <c r="B70" i="69"/>
  <c r="D70" i="69" s="1"/>
  <c r="B71" i="69"/>
  <c r="D71" i="69" s="1"/>
  <c r="B72" i="69"/>
  <c r="D72" i="69" s="1"/>
  <c r="B73" i="69"/>
  <c r="D73" i="69" s="1"/>
  <c r="B67" i="69"/>
  <c r="D67" i="69" s="1"/>
  <c r="D16" i="77"/>
  <c r="D17" i="77"/>
  <c r="D19" i="77"/>
  <c r="D20" i="77"/>
  <c r="D21" i="77"/>
  <c r="D15" i="77"/>
  <c r="D29" i="77"/>
  <c r="D30" i="77"/>
  <c r="D31" i="77"/>
  <c r="D32" i="77"/>
  <c r="D33" i="77"/>
  <c r="D34" i="77"/>
  <c r="B42" i="77"/>
  <c r="D42" i="77" s="1"/>
  <c r="B43" i="77"/>
  <c r="D43" i="77" s="1"/>
  <c r="B44" i="77"/>
  <c r="D44" i="77" s="1"/>
  <c r="B45" i="77"/>
  <c r="D45" i="77" s="1"/>
  <c r="B46" i="77"/>
  <c r="D46" i="77" s="1"/>
  <c r="B47" i="77"/>
  <c r="D47" i="77" s="1"/>
  <c r="B41" i="77"/>
  <c r="D41" i="77" s="1"/>
  <c r="B55" i="77"/>
  <c r="D55" i="77" s="1"/>
  <c r="B56" i="77"/>
  <c r="D56" i="77" s="1"/>
  <c r="B57" i="77"/>
  <c r="D57" i="77" s="1"/>
  <c r="B58" i="77"/>
  <c r="D58" i="77" s="1"/>
  <c r="B59" i="77"/>
  <c r="D59" i="77" s="1"/>
  <c r="B60" i="77"/>
  <c r="D60" i="77" s="1"/>
  <c r="B54" i="77"/>
  <c r="D54" i="77" s="1"/>
  <c r="B68" i="77"/>
  <c r="D68" i="77" s="1"/>
  <c r="B69" i="77"/>
  <c r="D69" i="77" s="1"/>
  <c r="B70" i="77"/>
  <c r="D70" i="77" s="1"/>
  <c r="B71" i="77"/>
  <c r="D71" i="77" s="1"/>
  <c r="B72" i="77"/>
  <c r="D72" i="77" s="1"/>
  <c r="B73" i="77"/>
  <c r="D73" i="77" s="1"/>
  <c r="B67" i="77"/>
  <c r="D67" i="77" s="1"/>
  <c r="D16" i="78"/>
  <c r="D17" i="78"/>
  <c r="D18" i="78"/>
  <c r="D19" i="78"/>
  <c r="D20" i="78"/>
  <c r="D15" i="78"/>
  <c r="D29" i="78"/>
  <c r="D30" i="78"/>
  <c r="D31" i="78"/>
  <c r="D32" i="78"/>
  <c r="D33" i="78"/>
  <c r="D34" i="78"/>
  <c r="D28" i="78"/>
  <c r="D42" i="78"/>
  <c r="D43" i="78"/>
  <c r="D44" i="78"/>
  <c r="D45" i="78"/>
  <c r="D46" i="78"/>
  <c r="D47" i="78"/>
  <c r="D41" i="78"/>
  <c r="B55" i="78"/>
  <c r="D55" i="78" s="1"/>
  <c r="B56" i="78"/>
  <c r="D56" i="78" s="1"/>
  <c r="B57" i="78"/>
  <c r="D57" i="78" s="1"/>
  <c r="B58" i="78"/>
  <c r="D58" i="78" s="1"/>
  <c r="B59" i="78"/>
  <c r="D59" i="78" s="1"/>
  <c r="B60" i="78"/>
  <c r="D60" i="78" s="1"/>
  <c r="B54" i="78"/>
  <c r="D54" i="78" s="1"/>
  <c r="B68" i="78"/>
  <c r="D68" i="78" s="1"/>
  <c r="B69" i="78"/>
  <c r="D69" i="78" s="1"/>
  <c r="B70" i="78"/>
  <c r="D70" i="78" s="1"/>
  <c r="B71" i="78"/>
  <c r="D71" i="78" s="1"/>
  <c r="B72" i="78"/>
  <c r="D72" i="78" s="1"/>
  <c r="B73" i="78"/>
  <c r="D73" i="78" s="1"/>
  <c r="B67" i="78"/>
  <c r="D67" i="78" s="1"/>
  <c r="D16" i="79"/>
  <c r="D17" i="79"/>
  <c r="D18" i="79"/>
  <c r="D19" i="79"/>
  <c r="D20" i="79"/>
  <c r="D21" i="79"/>
  <c r="D15" i="79"/>
  <c r="D30" i="79"/>
  <c r="D31" i="79"/>
  <c r="D32" i="79"/>
  <c r="D34" i="79"/>
  <c r="D28" i="79"/>
  <c r="D42" i="79"/>
  <c r="D43" i="79"/>
  <c r="D44" i="79"/>
  <c r="D45" i="79"/>
  <c r="D46" i="79"/>
  <c r="D47" i="79"/>
  <c r="D41" i="79"/>
  <c r="B68" i="79"/>
  <c r="D68" i="79" s="1"/>
  <c r="B69" i="79"/>
  <c r="D69" i="79" s="1"/>
  <c r="B70" i="79"/>
  <c r="D70" i="79" s="1"/>
  <c r="B71" i="79"/>
  <c r="D71" i="79" s="1"/>
  <c r="B72" i="79"/>
  <c r="D72" i="79" s="1"/>
  <c r="B73" i="79"/>
  <c r="D73" i="79" s="1"/>
  <c r="B55" i="79"/>
  <c r="D55" i="79" s="1"/>
  <c r="B56" i="79"/>
  <c r="D56" i="79" s="1"/>
  <c r="B57" i="79"/>
  <c r="D57" i="79" s="1"/>
  <c r="B58" i="79"/>
  <c r="D58" i="79" s="1"/>
  <c r="B59" i="79"/>
  <c r="D59" i="79" s="1"/>
  <c r="B60" i="79"/>
  <c r="D60" i="79" s="1"/>
  <c r="B54" i="79"/>
  <c r="D54" i="79" s="1"/>
  <c r="B67" i="79"/>
  <c r="D67" i="79" s="1"/>
  <c r="D16" i="80"/>
  <c r="D17" i="80"/>
  <c r="D18" i="80"/>
  <c r="D19" i="80"/>
  <c r="D20" i="80"/>
  <c r="D21" i="80"/>
  <c r="D15" i="80"/>
  <c r="D29" i="80"/>
  <c r="D30" i="80"/>
  <c r="D33" i="80"/>
  <c r="D34" i="80"/>
  <c r="D28" i="80"/>
  <c r="B42" i="80"/>
  <c r="D42" i="80" s="1"/>
  <c r="B43" i="80"/>
  <c r="D43" i="80" s="1"/>
  <c r="B44" i="80"/>
  <c r="D44" i="80" s="1"/>
  <c r="B45" i="80"/>
  <c r="D45" i="80" s="1"/>
  <c r="B46" i="80"/>
  <c r="D46" i="80" s="1"/>
  <c r="B47" i="80"/>
  <c r="D47" i="80" s="1"/>
  <c r="B41" i="80"/>
  <c r="D41" i="80" s="1"/>
  <c r="B55" i="80"/>
  <c r="D55" i="80" s="1"/>
  <c r="B56" i="80"/>
  <c r="D56" i="80" s="1"/>
  <c r="B57" i="80"/>
  <c r="D57" i="80" s="1"/>
  <c r="B58" i="80"/>
  <c r="D58" i="80" s="1"/>
  <c r="B59" i="80"/>
  <c r="D59" i="80" s="1"/>
  <c r="B60" i="80"/>
  <c r="D60" i="80" s="1"/>
  <c r="B54" i="80"/>
  <c r="D54" i="80" s="1"/>
  <c r="B68" i="80"/>
  <c r="D68" i="80" s="1"/>
  <c r="B69" i="80"/>
  <c r="D69" i="80" s="1"/>
  <c r="B70" i="80"/>
  <c r="D70" i="80" s="1"/>
  <c r="B71" i="80"/>
  <c r="D71" i="80" s="1"/>
  <c r="B72" i="80"/>
  <c r="D72" i="80" s="1"/>
  <c r="B73" i="80"/>
  <c r="D73" i="80" s="1"/>
  <c r="B67" i="80"/>
  <c r="D67" i="80" s="1"/>
  <c r="D16" i="81"/>
  <c r="D17" i="81"/>
  <c r="D18" i="81"/>
  <c r="D19" i="81"/>
  <c r="D20" i="81"/>
  <c r="D21" i="81"/>
  <c r="D15" i="81"/>
  <c r="D29" i="81"/>
  <c r="D30" i="81"/>
  <c r="D31" i="81"/>
  <c r="D32" i="81"/>
  <c r="D33" i="81"/>
  <c r="D34" i="81"/>
  <c r="D28" i="81"/>
  <c r="D42" i="81"/>
  <c r="D43" i="81"/>
  <c r="D44" i="81"/>
  <c r="D45" i="81"/>
  <c r="D46" i="81"/>
  <c r="D47" i="81"/>
  <c r="D41" i="81"/>
  <c r="B55" i="81"/>
  <c r="D55" i="81" s="1"/>
  <c r="B56" i="81"/>
  <c r="D56" i="81" s="1"/>
  <c r="B57" i="81"/>
  <c r="D57" i="81" s="1"/>
  <c r="B58" i="81"/>
  <c r="D58" i="81" s="1"/>
  <c r="B59" i="81"/>
  <c r="D59" i="81" s="1"/>
  <c r="B60" i="81"/>
  <c r="D60" i="81" s="1"/>
  <c r="B54" i="81"/>
  <c r="D54" i="81" s="1"/>
  <c r="B68" i="81"/>
  <c r="D68" i="81" s="1"/>
  <c r="B69" i="81"/>
  <c r="D69" i="81" s="1"/>
  <c r="B70" i="81"/>
  <c r="D70" i="81" s="1"/>
  <c r="B71" i="81"/>
  <c r="D71" i="81" s="1"/>
  <c r="B72" i="81"/>
  <c r="D72" i="81" s="1"/>
  <c r="B73" i="81"/>
  <c r="D73" i="81" s="1"/>
  <c r="B67" i="81"/>
  <c r="D67" i="81" s="1"/>
  <c r="D16" i="82"/>
  <c r="D17" i="82"/>
  <c r="D18" i="82"/>
  <c r="D19" i="82"/>
  <c r="D20" i="82"/>
  <c r="D21" i="82"/>
  <c r="D15" i="82"/>
  <c r="D29" i="82"/>
  <c r="D30" i="82"/>
  <c r="D31" i="82"/>
  <c r="D32" i="82"/>
  <c r="D33" i="82"/>
  <c r="D34" i="82"/>
  <c r="D28" i="82"/>
  <c r="D42" i="82"/>
  <c r="D43" i="82"/>
  <c r="D44" i="82"/>
  <c r="D45" i="82"/>
  <c r="D46" i="82"/>
  <c r="D47" i="82"/>
  <c r="D41" i="82"/>
  <c r="B55" i="82"/>
  <c r="D55" i="82" s="1"/>
  <c r="B56" i="82"/>
  <c r="D56" i="82" s="1"/>
  <c r="B57" i="82"/>
  <c r="D57" i="82" s="1"/>
  <c r="B58" i="82"/>
  <c r="D58" i="82" s="1"/>
  <c r="B59" i="82"/>
  <c r="D59" i="82" s="1"/>
  <c r="B60" i="82"/>
  <c r="D60" i="82" s="1"/>
  <c r="B54" i="82"/>
  <c r="D54" i="82" s="1"/>
  <c r="B68" i="82"/>
  <c r="D68" i="82" s="1"/>
  <c r="B69" i="82"/>
  <c r="D69" i="82" s="1"/>
  <c r="B70" i="82"/>
  <c r="D70" i="82" s="1"/>
  <c r="B71" i="82"/>
  <c r="D71" i="82" s="1"/>
  <c r="B72" i="82"/>
  <c r="D72" i="82" s="1"/>
  <c r="B73" i="82"/>
  <c r="D73" i="82" s="1"/>
  <c r="B67" i="82"/>
  <c r="D67" i="82" s="1"/>
  <c r="B68" i="83"/>
  <c r="D68" i="83" s="1"/>
  <c r="B69" i="83"/>
  <c r="D69" i="83" s="1"/>
  <c r="B70" i="83"/>
  <c r="D70" i="83" s="1"/>
  <c r="B71" i="83"/>
  <c r="D71" i="83" s="1"/>
  <c r="B72" i="83"/>
  <c r="D72" i="83" s="1"/>
  <c r="B73" i="83"/>
  <c r="D73" i="83" s="1"/>
  <c r="B67" i="83"/>
  <c r="D67" i="83" s="1"/>
  <c r="D16" i="83"/>
  <c r="D17" i="83"/>
  <c r="D18" i="83"/>
  <c r="D19" i="83"/>
  <c r="D20" i="83"/>
  <c r="D21" i="83"/>
  <c r="D15" i="83"/>
  <c r="D29" i="83"/>
  <c r="D30" i="83"/>
  <c r="D31" i="83"/>
  <c r="D32" i="83"/>
  <c r="D33" i="83"/>
  <c r="D34" i="83"/>
  <c r="D28" i="83"/>
  <c r="B55" i="83"/>
  <c r="D55" i="83" s="1"/>
  <c r="B56" i="83"/>
  <c r="D56" i="83" s="1"/>
  <c r="B57" i="83"/>
  <c r="D57" i="83" s="1"/>
  <c r="B58" i="83"/>
  <c r="D58" i="83" s="1"/>
  <c r="B59" i="83"/>
  <c r="D59" i="83" s="1"/>
  <c r="B60" i="83"/>
  <c r="D60" i="83" s="1"/>
  <c r="B54" i="83"/>
  <c r="D54" i="83" s="1"/>
  <c r="B42" i="83"/>
  <c r="D42" i="83" s="1"/>
  <c r="B43" i="83"/>
  <c r="D43" i="83" s="1"/>
  <c r="B44" i="83"/>
  <c r="D44" i="83" s="1"/>
  <c r="B45" i="83"/>
  <c r="D45" i="83" s="1"/>
  <c r="B46" i="83"/>
  <c r="D46" i="83" s="1"/>
  <c r="B47" i="83"/>
  <c r="D47" i="83" s="1"/>
  <c r="B41" i="83"/>
  <c r="D41" i="83" s="1"/>
  <c r="X20" i="63"/>
  <c r="X18" i="63"/>
  <c r="D31" i="80"/>
  <c r="D32" i="80"/>
  <c r="Y9" i="64"/>
  <c r="D33" i="79"/>
  <c r="D29" i="79"/>
  <c r="D21" i="78"/>
  <c r="Y97" i="60"/>
  <c r="Y23" i="60"/>
  <c r="Y21" i="60"/>
  <c r="Y20" i="60"/>
  <c r="Y17" i="60"/>
  <c r="D18" i="77"/>
  <c r="D36" i="84" l="1"/>
  <c r="E71" i="84" s="1"/>
  <c r="F71" i="84" s="1"/>
  <c r="D23" i="84"/>
  <c r="E70" i="84" s="1"/>
  <c r="F70" i="84" s="1"/>
  <c r="D62" i="84"/>
  <c r="E73" i="84" s="1"/>
  <c r="F73" i="84" s="1"/>
  <c r="D49" i="84"/>
  <c r="E72" i="84" s="1"/>
  <c r="F72" i="84" s="1"/>
  <c r="D36" i="83"/>
  <c r="E84" i="83" s="1"/>
  <c r="F84" i="83" s="1"/>
  <c r="D23" i="83"/>
  <c r="E83" i="83" s="1"/>
  <c r="F83" i="83" s="1"/>
  <c r="D49" i="83"/>
  <c r="E85" i="83" s="1"/>
  <c r="F85" i="83" s="1"/>
  <c r="D75" i="83"/>
  <c r="E87" i="83" s="1"/>
  <c r="F87" i="83" s="1"/>
  <c r="D62" i="83"/>
  <c r="E86" i="83" s="1"/>
  <c r="F86" i="83" s="1"/>
  <c r="D36" i="82"/>
  <c r="E84" i="82" s="1"/>
  <c r="F84" i="82" s="1"/>
  <c r="D49" i="82"/>
  <c r="E85" i="82" s="1"/>
  <c r="F85" i="82" s="1"/>
  <c r="D75" i="82"/>
  <c r="E87" i="82" s="1"/>
  <c r="F87" i="82" s="1"/>
  <c r="D23" i="82"/>
  <c r="E83" i="82" s="1"/>
  <c r="F83" i="82" s="1"/>
  <c r="D62" i="82"/>
  <c r="E86" i="82" s="1"/>
  <c r="F86" i="82" s="1"/>
  <c r="D75" i="81"/>
  <c r="E87" i="81" s="1"/>
  <c r="F87" i="81" s="1"/>
  <c r="D36" i="81"/>
  <c r="E84" i="81" s="1"/>
  <c r="F84" i="81" s="1"/>
  <c r="D23" i="81"/>
  <c r="E83" i="81" s="1"/>
  <c r="F83" i="81" s="1"/>
  <c r="D49" i="81"/>
  <c r="E85" i="81" s="1"/>
  <c r="F85" i="81" s="1"/>
  <c r="D62" i="81"/>
  <c r="E86" i="81" s="1"/>
  <c r="F86" i="81" s="1"/>
  <c r="D36" i="80"/>
  <c r="E84" i="80" s="1"/>
  <c r="F84" i="80" s="1"/>
  <c r="D23" i="80"/>
  <c r="E83" i="80" s="1"/>
  <c r="F83" i="80" s="1"/>
  <c r="D49" i="80"/>
  <c r="E85" i="80" s="1"/>
  <c r="F85" i="80" s="1"/>
  <c r="D75" i="80"/>
  <c r="E87" i="80" s="1"/>
  <c r="F87" i="80" s="1"/>
  <c r="D62" i="80"/>
  <c r="E86" i="80" s="1"/>
  <c r="F86" i="80" s="1"/>
  <c r="D36" i="79"/>
  <c r="E84" i="79" s="1"/>
  <c r="F84" i="79" s="1"/>
  <c r="D49" i="79"/>
  <c r="E85" i="79" s="1"/>
  <c r="F85" i="79" s="1"/>
  <c r="D75" i="79"/>
  <c r="E87" i="79" s="1"/>
  <c r="F87" i="79" s="1"/>
  <c r="D23" i="79"/>
  <c r="E83" i="79" s="1"/>
  <c r="F83" i="79" s="1"/>
  <c r="D62" i="79"/>
  <c r="E86" i="79" s="1"/>
  <c r="F86" i="79" s="1"/>
  <c r="D36" i="78"/>
  <c r="E84" i="78" s="1"/>
  <c r="F84" i="78" s="1"/>
  <c r="D23" i="78"/>
  <c r="D75" i="78"/>
  <c r="E87" i="78" s="1"/>
  <c r="F87" i="78" s="1"/>
  <c r="D49" i="78"/>
  <c r="E85" i="78" s="1"/>
  <c r="F85" i="78" s="1"/>
  <c r="D62" i="78"/>
  <c r="E86" i="78" s="1"/>
  <c r="F86" i="78" s="1"/>
  <c r="D23" i="77"/>
  <c r="E83" i="77" s="1"/>
  <c r="F83" i="77" s="1"/>
  <c r="D49" i="77"/>
  <c r="E85" i="77" s="1"/>
  <c r="F85" i="77" s="1"/>
  <c r="D75" i="77"/>
  <c r="E87" i="77" s="1"/>
  <c r="F87" i="77" s="1"/>
  <c r="D62" i="77"/>
  <c r="E86" i="77" s="1"/>
  <c r="F86" i="77" s="1"/>
  <c r="D75" i="69"/>
  <c r="E87" i="69" s="1"/>
  <c r="F87" i="69" s="1"/>
  <c r="D36" i="69"/>
  <c r="E84" i="69" s="1"/>
  <c r="F84" i="69" s="1"/>
  <c r="D49" i="69"/>
  <c r="E85" i="69" s="1"/>
  <c r="F85" i="69" s="1"/>
  <c r="D62" i="69"/>
  <c r="E86" i="69" s="1"/>
  <c r="F86" i="69" s="1"/>
  <c r="D23" i="69"/>
  <c r="E83" i="69" s="1"/>
  <c r="F83" i="69" s="1"/>
  <c r="B55" i="67"/>
  <c r="D55" i="67" s="1"/>
  <c r="B56" i="67"/>
  <c r="D56" i="67" s="1"/>
  <c r="B57" i="67"/>
  <c r="D57" i="67" s="1"/>
  <c r="B58" i="67"/>
  <c r="D58" i="67" s="1"/>
  <c r="B59" i="67"/>
  <c r="D59" i="67" s="1"/>
  <c r="B60" i="67"/>
  <c r="D60" i="67" s="1"/>
  <c r="B54" i="67"/>
  <c r="D54" i="67" s="1"/>
  <c r="D42" i="67"/>
  <c r="D43" i="67"/>
  <c r="D44" i="67"/>
  <c r="D45" i="67"/>
  <c r="D46" i="67"/>
  <c r="D47" i="67"/>
  <c r="D41" i="67"/>
  <c r="D29" i="67"/>
  <c r="D30" i="67"/>
  <c r="D31" i="67"/>
  <c r="D32" i="67"/>
  <c r="D33" i="67"/>
  <c r="D34" i="67"/>
  <c r="D28" i="67"/>
  <c r="D16" i="67"/>
  <c r="D17" i="67"/>
  <c r="D18" i="67"/>
  <c r="D19" i="67"/>
  <c r="D20" i="67"/>
  <c r="D21" i="67"/>
  <c r="D15" i="67"/>
  <c r="E83" i="78" l="1"/>
  <c r="F83" i="78" s="1"/>
  <c r="D23" i="67"/>
  <c r="E66" i="67" s="1"/>
  <c r="F66" i="67" s="1"/>
  <c r="D36" i="67"/>
  <c r="E67" i="67" s="1"/>
  <c r="F67" i="67" s="1"/>
  <c r="D62" i="67"/>
  <c r="E69" i="67" s="1"/>
  <c r="F69" i="67" s="1"/>
  <c r="D49" i="67"/>
  <c r="E68" i="67" s="1"/>
  <c r="F68" i="67" s="1"/>
  <c r="P17" i="66" l="1"/>
  <c r="O17" i="66"/>
  <c r="N17" i="66"/>
  <c r="M17" i="66"/>
  <c r="P14" i="66"/>
  <c r="O14" i="66"/>
  <c r="N14" i="66"/>
  <c r="M14" i="66"/>
  <c r="P10" i="66"/>
  <c r="O10" i="66"/>
  <c r="N10" i="66"/>
  <c r="M10" i="66"/>
  <c r="P9" i="66"/>
  <c r="O9" i="66"/>
  <c r="N9" i="66"/>
  <c r="M9" i="66"/>
  <c r="P5" i="66"/>
  <c r="O5" i="66"/>
  <c r="N5" i="66"/>
  <c r="M5" i="66"/>
  <c r="P4" i="66"/>
  <c r="O4" i="66"/>
  <c r="N4" i="66"/>
  <c r="M4" i="66"/>
  <c r="Y55" i="64" l="1"/>
  <c r="Y54" i="64"/>
  <c r="Y53" i="64"/>
  <c r="Y48" i="64"/>
  <c r="Y43" i="64"/>
  <c r="Y42" i="64"/>
  <c r="Y40" i="64"/>
  <c r="Y39" i="64"/>
  <c r="Y34" i="64"/>
  <c r="Y33" i="64"/>
  <c r="Y27" i="64"/>
  <c r="Y20" i="64"/>
  <c r="Y56" i="64"/>
  <c r="Y8" i="64"/>
  <c r="P8" i="64"/>
  <c r="O8" i="64"/>
  <c r="N8" i="64"/>
  <c r="M8" i="64"/>
  <c r="P7" i="64"/>
  <c r="O7" i="64"/>
  <c r="N7" i="64"/>
  <c r="M7" i="64"/>
  <c r="Y6" i="64"/>
  <c r="P6" i="64"/>
  <c r="O6" i="64"/>
  <c r="N6" i="64"/>
  <c r="M6" i="64"/>
  <c r="Y5" i="64"/>
  <c r="X78" i="63"/>
  <c r="X77" i="63"/>
  <c r="X76" i="63"/>
  <c r="X75" i="63"/>
  <c r="X74" i="63"/>
  <c r="X73" i="63"/>
  <c r="X72" i="63"/>
  <c r="X66" i="63"/>
  <c r="X61" i="63"/>
  <c r="X60" i="63"/>
  <c r="X56" i="63"/>
  <c r="X55" i="63"/>
  <c r="X54" i="63"/>
  <c r="X53" i="63"/>
  <c r="X52" i="63"/>
  <c r="X51" i="63"/>
  <c r="X46" i="63"/>
  <c r="X45" i="63"/>
  <c r="X41" i="63"/>
  <c r="X40" i="63"/>
  <c r="X39" i="63"/>
  <c r="X38" i="63"/>
  <c r="X36" i="63"/>
  <c r="X24" i="63"/>
  <c r="X23" i="63"/>
  <c r="X21" i="63"/>
  <c r="X19" i="63"/>
  <c r="P19" i="63"/>
  <c r="O19" i="63"/>
  <c r="N19" i="63"/>
  <c r="M19" i="63"/>
  <c r="P18" i="63"/>
  <c r="O18" i="63"/>
  <c r="N18" i="63"/>
  <c r="M18" i="63"/>
  <c r="X17" i="63"/>
  <c r="P17" i="63"/>
  <c r="O17" i="63"/>
  <c r="N17" i="63"/>
  <c r="M17" i="63"/>
  <c r="X15" i="63"/>
  <c r="P15" i="63"/>
  <c r="O15" i="63"/>
  <c r="N15" i="63"/>
  <c r="M15" i="63"/>
  <c r="X14" i="63"/>
  <c r="P14" i="63"/>
  <c r="O14" i="63"/>
  <c r="N14" i="63"/>
  <c r="M14" i="63"/>
  <c r="X13" i="63"/>
  <c r="Y96" i="60" l="1"/>
  <c r="Y94" i="60"/>
  <c r="Y93" i="60"/>
  <c r="Y92" i="60"/>
  <c r="Y91" i="60"/>
  <c r="Y85" i="60"/>
  <c r="Y80" i="60"/>
  <c r="Y79" i="60"/>
  <c r="Y75" i="60"/>
  <c r="Y72" i="60"/>
  <c r="Y71" i="60"/>
  <c r="Y70" i="60"/>
  <c r="Y69" i="60"/>
  <c r="Y68" i="60"/>
  <c r="Y65" i="60"/>
  <c r="Y60" i="60"/>
  <c r="Y59" i="60"/>
  <c r="Y53" i="60"/>
  <c r="Y52" i="60"/>
  <c r="Y51" i="60"/>
  <c r="Y50" i="60"/>
  <c r="Y48" i="60"/>
  <c r="Y36" i="60"/>
  <c r="Y25" i="60"/>
  <c r="Y24" i="60"/>
  <c r="Y22" i="60"/>
  <c r="Y19" i="60"/>
  <c r="P19" i="60"/>
  <c r="O19" i="60"/>
  <c r="N19" i="60"/>
  <c r="M19" i="60"/>
  <c r="Y18" i="60"/>
  <c r="P18" i="60"/>
  <c r="O18" i="60"/>
  <c r="N18" i="60"/>
  <c r="M18" i="60"/>
  <c r="P17" i="60"/>
  <c r="O17" i="60"/>
  <c r="N17" i="60"/>
  <c r="M17" i="60"/>
  <c r="Y16" i="60"/>
  <c r="P16" i="60"/>
  <c r="O16" i="60"/>
  <c r="N16" i="60"/>
  <c r="M16" i="60"/>
  <c r="Y15" i="60"/>
  <c r="P15" i="60"/>
  <c r="O15" i="60"/>
  <c r="N15" i="60"/>
  <c r="M15" i="60"/>
  <c r="Y14" i="60"/>
  <c r="P14" i="60"/>
  <c r="O14" i="60"/>
  <c r="N14" i="60"/>
  <c r="M14" i="60"/>
  <c r="Y13" i="60"/>
  <c r="P21" i="59"/>
  <c r="O21" i="59"/>
  <c r="N21" i="59"/>
  <c r="M21" i="59"/>
  <c r="P20" i="59"/>
  <c r="O20" i="59"/>
  <c r="N20" i="59"/>
  <c r="M20" i="59"/>
  <c r="P19" i="59"/>
  <c r="O19" i="59"/>
  <c r="N19" i="59"/>
  <c r="M19" i="59"/>
  <c r="P16" i="59"/>
  <c r="O16" i="59"/>
  <c r="N16" i="59"/>
  <c r="M16" i="59"/>
  <c r="P15" i="59"/>
  <c r="O15" i="59"/>
  <c r="N15" i="59"/>
  <c r="M15" i="59"/>
  <c r="P14" i="59"/>
  <c r="O14" i="59"/>
  <c r="N14" i="59"/>
  <c r="M14" i="59"/>
  <c r="P17" i="2" l="1"/>
  <c r="O17" i="2"/>
  <c r="N17" i="2"/>
  <c r="M17" i="2"/>
  <c r="O16" i="2"/>
  <c r="M18" i="2"/>
  <c r="M15" i="2"/>
  <c r="O14" i="2"/>
  <c r="N14" i="2"/>
  <c r="M14" i="2"/>
  <c r="O9" i="16"/>
  <c r="P10" i="16"/>
  <c r="O10" i="16"/>
  <c r="N10" i="16"/>
  <c r="M10" i="16"/>
  <c r="O8" i="3"/>
  <c r="O7" i="3"/>
  <c r="P7" i="3"/>
  <c r="P9" i="3"/>
  <c r="O9" i="3"/>
  <c r="N9" i="3"/>
  <c r="M9" i="3"/>
  <c r="P19" i="2" l="1"/>
  <c r="O19" i="2"/>
  <c r="N19" i="2"/>
  <c r="M19" i="2"/>
  <c r="P18" i="2"/>
  <c r="O18" i="2"/>
  <c r="N18" i="2"/>
  <c r="P16" i="2"/>
  <c r="N16" i="2"/>
  <c r="M16" i="2"/>
  <c r="P15" i="2"/>
  <c r="O15" i="2"/>
  <c r="N15" i="2"/>
  <c r="P14" i="2"/>
  <c r="M6" i="16"/>
  <c r="P12" i="16"/>
  <c r="O12" i="16"/>
  <c r="N12" i="16"/>
  <c r="M12" i="16"/>
  <c r="P11" i="16"/>
  <c r="O11" i="16"/>
  <c r="N11" i="16"/>
  <c r="M11" i="16"/>
  <c r="P9" i="16"/>
  <c r="N9" i="16"/>
  <c r="M9" i="16"/>
  <c r="P7" i="16"/>
  <c r="O7" i="16"/>
  <c r="N7" i="16"/>
  <c r="M7" i="16"/>
  <c r="P6" i="16"/>
  <c r="O6" i="16"/>
  <c r="N6" i="16"/>
  <c r="M10" i="3"/>
  <c r="M7" i="3"/>
  <c r="M6" i="3"/>
  <c r="P11" i="3"/>
  <c r="O11" i="3"/>
  <c r="N11" i="3"/>
  <c r="M11" i="3"/>
  <c r="P10" i="3"/>
  <c r="O10" i="3"/>
  <c r="N10" i="3"/>
  <c r="P8" i="3"/>
  <c r="N8" i="3"/>
  <c r="M8" i="3"/>
  <c r="N7" i="3"/>
  <c r="P6" i="3"/>
  <c r="O6" i="3"/>
  <c r="N6" i="3"/>
  <c r="AK25" i="20"/>
  <c r="AK26" i="20"/>
  <c r="AK27" i="20"/>
  <c r="AK28" i="20"/>
  <c r="AK29" i="20"/>
  <c r="AK30" i="20"/>
  <c r="AK31" i="20"/>
  <c r="AK32" i="20"/>
  <c r="AK33" i="20"/>
  <c r="AK34" i="20"/>
  <c r="AK35" i="20"/>
  <c r="AK39" i="20"/>
  <c r="AK73" i="20"/>
  <c r="AK75" i="20"/>
  <c r="AK76" i="20"/>
  <c r="AK78" i="20"/>
  <c r="AK79" i="20"/>
  <c r="AK80" i="20"/>
  <c r="AK102" i="20"/>
  <c r="AK103" i="20"/>
  <c r="AK107" i="20"/>
  <c r="AK108" i="20"/>
  <c r="AK110" i="20"/>
  <c r="AK111" i="20"/>
  <c r="AK114" i="20"/>
  <c r="AK115" i="20"/>
  <c r="AK116" i="20"/>
  <c r="AK117" i="20"/>
  <c r="AK118" i="20"/>
  <c r="AK119" i="20"/>
  <c r="AK120" i="20"/>
  <c r="AK127" i="20"/>
  <c r="AK128" i="20"/>
  <c r="AK129" i="20"/>
  <c r="AK130" i="20"/>
  <c r="AK131" i="20"/>
  <c r="AK132" i="20"/>
  <c r="AJ25" i="20"/>
  <c r="AJ26" i="20"/>
  <c r="AJ27" i="20"/>
  <c r="AJ28" i="20"/>
  <c r="AJ29" i="20"/>
  <c r="AJ30" i="20"/>
  <c r="AJ31" i="20"/>
  <c r="AJ32" i="20"/>
  <c r="AJ33" i="20"/>
  <c r="AJ34" i="20"/>
  <c r="AJ35" i="20"/>
  <c r="AJ39" i="20"/>
  <c r="AJ73" i="20"/>
  <c r="AJ75" i="20"/>
  <c r="AJ76" i="20"/>
  <c r="AJ78" i="20"/>
  <c r="AJ79" i="20"/>
  <c r="AJ80" i="20"/>
  <c r="AJ102" i="20"/>
  <c r="AJ103" i="20"/>
  <c r="AJ107" i="20"/>
  <c r="AJ108" i="20"/>
  <c r="AJ110" i="20"/>
  <c r="AJ111" i="20"/>
  <c r="AJ114" i="20"/>
  <c r="AJ115" i="20"/>
  <c r="AJ116" i="20"/>
  <c r="AJ117" i="20"/>
  <c r="AJ118" i="20"/>
  <c r="AJ119" i="20"/>
  <c r="AJ120" i="20"/>
  <c r="AJ127" i="20"/>
  <c r="AJ128" i="20"/>
  <c r="AJ129" i="20"/>
  <c r="AJ130" i="20"/>
  <c r="AJ131" i="20"/>
  <c r="AJ132" i="20"/>
  <c r="AI25" i="20"/>
  <c r="AI26" i="20"/>
  <c r="AI27" i="20"/>
  <c r="AI28" i="20"/>
  <c r="AI29" i="20"/>
  <c r="AI30" i="20"/>
  <c r="AI31" i="20"/>
  <c r="AI32" i="20"/>
  <c r="AI33" i="20"/>
  <c r="AI34" i="20"/>
  <c r="AI35" i="20"/>
  <c r="AI39" i="20"/>
  <c r="AI73" i="20"/>
  <c r="AI75" i="20"/>
  <c r="AI76" i="20"/>
  <c r="AI78" i="20"/>
  <c r="AI79" i="20"/>
  <c r="AI80" i="20"/>
  <c r="AI102" i="20"/>
  <c r="AI103" i="20"/>
  <c r="AI107" i="20"/>
  <c r="AI108" i="20"/>
  <c r="AI110" i="20"/>
  <c r="AI111" i="20"/>
  <c r="AI114" i="20"/>
  <c r="AI115" i="20"/>
  <c r="AI116" i="20"/>
  <c r="AI117" i="20"/>
  <c r="AI118" i="20"/>
  <c r="AI119" i="20"/>
  <c r="AI120" i="20"/>
  <c r="AI127" i="20"/>
  <c r="AI128" i="20"/>
  <c r="AI129" i="20"/>
  <c r="AI130" i="20"/>
  <c r="AI131" i="20"/>
  <c r="AI132" i="20"/>
  <c r="AH25" i="20"/>
  <c r="AH26" i="20"/>
  <c r="AH27" i="20"/>
  <c r="AH28" i="20"/>
  <c r="AH29" i="20"/>
  <c r="AH30" i="20"/>
  <c r="AH31" i="20"/>
  <c r="AH32" i="20"/>
  <c r="AH33" i="20"/>
  <c r="AH34" i="20"/>
  <c r="AH35" i="20"/>
  <c r="AH39" i="20"/>
  <c r="AH73" i="20"/>
  <c r="AH75" i="20"/>
  <c r="AH76" i="20"/>
  <c r="AH78" i="20"/>
  <c r="AH79" i="20"/>
  <c r="AH80" i="20"/>
  <c r="AH102" i="20"/>
  <c r="AH103" i="20"/>
  <c r="AH107" i="20"/>
  <c r="AH108" i="20"/>
  <c r="AH110" i="20"/>
  <c r="AH111" i="20"/>
  <c r="AH114" i="20"/>
  <c r="AH115" i="20"/>
  <c r="AH116" i="20"/>
  <c r="AH117" i="20"/>
  <c r="AH118" i="20"/>
  <c r="AH119" i="20"/>
  <c r="AH120" i="20"/>
  <c r="AH127" i="20"/>
  <c r="AH128" i="20"/>
  <c r="AH129" i="20"/>
  <c r="AH130" i="20"/>
  <c r="AH131" i="20"/>
  <c r="AH132" i="20"/>
  <c r="AG25" i="20"/>
  <c r="AG26" i="20"/>
  <c r="AG27" i="20"/>
  <c r="AG28" i="20"/>
  <c r="AG29" i="20"/>
  <c r="AG30" i="20"/>
  <c r="AG31" i="20"/>
  <c r="AG32" i="20"/>
  <c r="AG33" i="20"/>
  <c r="AG34" i="20"/>
  <c r="AG35" i="20"/>
  <c r="AG39" i="20"/>
  <c r="AG73" i="20"/>
  <c r="AG75" i="20"/>
  <c r="AG76" i="20"/>
  <c r="AG78" i="20"/>
  <c r="AG79" i="20"/>
  <c r="AG80" i="20"/>
  <c r="AG102" i="20"/>
  <c r="AG103" i="20"/>
  <c r="AG107" i="20"/>
  <c r="AG108" i="20"/>
  <c r="AG110" i="20"/>
  <c r="AG111" i="20"/>
  <c r="AG114" i="20"/>
  <c r="AG115" i="20"/>
  <c r="AG116" i="20"/>
  <c r="AG117" i="20"/>
  <c r="AG118" i="20"/>
  <c r="AG119" i="20"/>
  <c r="AG120" i="20"/>
  <c r="AG127" i="20"/>
  <c r="AG128" i="20"/>
  <c r="AG129" i="20"/>
  <c r="AG130" i="20"/>
  <c r="AG131" i="20"/>
  <c r="AG132" i="20"/>
  <c r="AF25" i="20"/>
  <c r="AF26" i="20"/>
  <c r="AF27" i="20"/>
  <c r="AF28" i="20"/>
  <c r="AF29" i="20"/>
  <c r="AF30" i="20"/>
  <c r="AF31" i="20"/>
  <c r="AF32" i="20"/>
  <c r="AF33" i="20"/>
  <c r="AF34" i="20"/>
  <c r="AF35" i="20"/>
  <c r="AF39" i="20"/>
  <c r="AF73" i="20"/>
  <c r="AF75" i="20"/>
  <c r="AF76" i="20"/>
  <c r="AF78" i="20"/>
  <c r="AF79" i="20"/>
  <c r="AF80" i="20"/>
  <c r="AF102" i="20"/>
  <c r="AF103" i="20"/>
  <c r="AF107" i="20"/>
  <c r="AF108" i="20"/>
  <c r="AF110" i="20"/>
  <c r="AF111" i="20"/>
  <c r="AF114" i="20"/>
  <c r="AF115" i="20"/>
  <c r="AF116" i="20"/>
  <c r="AF117" i="20"/>
  <c r="AF118" i="20"/>
  <c r="AF119" i="20"/>
  <c r="AF120" i="20"/>
  <c r="AF127" i="20"/>
  <c r="AF128" i="20"/>
  <c r="AF129" i="20"/>
  <c r="AF130" i="20"/>
  <c r="AF131" i="20"/>
  <c r="AF132" i="20"/>
  <c r="D28" i="77" l="1"/>
  <c r="D36" i="77" s="1"/>
  <c r="E84" i="77" s="1"/>
  <c r="F84" i="77" s="1"/>
</calcChain>
</file>

<file path=xl/sharedStrings.xml><?xml version="1.0" encoding="utf-8"?>
<sst xmlns="http://schemas.openxmlformats.org/spreadsheetml/2006/main" count="2997" uniqueCount="962">
  <si>
    <t xml:space="preserve">         Care System Assessment Framework</t>
  </si>
  <si>
    <r>
      <rPr>
        <b/>
        <sz val="18"/>
        <color rgb="FF96CB4F"/>
        <rFont val="Calibri (Body)"/>
      </rPr>
      <t>Introduction</t>
    </r>
    <r>
      <rPr>
        <sz val="12"/>
        <color rgb="FF000000"/>
        <rFont val="Calibri"/>
        <family val="2"/>
        <scheme val="minor"/>
      </rPr>
      <t xml:space="preserve">
</t>
    </r>
    <r>
      <rPr>
        <sz val="14"/>
        <color rgb="FF000000"/>
        <rFont val="Calibri (Body)"/>
      </rPr>
      <t xml:space="preserve">Care reform for children refers to the changes to the systems and mechanisms that promote and strengthen the capacity of families and communities to care for their children, address the care and protection needs of vulnerable or at-risk children to prevent separation from their families, decrease reliance on residential care and promote reintegration of children and ensure appropriate family-based alternative care options are available. The focus of the care system is on children at risk of losing family care or those without family care, while the overall protection system is designed to ensure the protection of children and to facilitate an effective response to allegations of child abuse, neglect, exploitation and violence, including care. The two systems are closely linked and function together to ensure the welfare of all children. Child protection and care systems also need to intersect closely with other systems important for family and child well being, such as social protection, health and education systems.
Changing the Way We Care (CTWWC) is a global initiative designed to promote safe, nurturing family care for institutionalized children or children at risk of child-family separation, including strengthening families and reforming national systems of care for children.  CTWWC is a consortium of three partners (Catholic Relief Services, Lumos and Maestral International), joined through a vision of partnership and a Global Development Alliance (GDA) by three donors (MacArthur Foundation, USAID and GHR Foundation). 
The United Nations Guidelines for the Alternative Care for Children advance the Convention on the Rights of the Child, specifically to protect children who are deprived of parental care or who are at risk of losing family care. These guidelines shape how countries and individuals involved in the care of children approach both the prevention and provision of alternative care for children. With this backdrop, CTWWC, within the demonstration countries it which it works, aims to support governments and other actors involved in care and protection to assess and strengthen national care systems to progress towards the principles set out in the U.N. Guidelines, as well as other international guidance and best practices that contribute to sustainable, long-term solutions to promote children's wellbeing. 
</t>
    </r>
    <r>
      <rPr>
        <b/>
        <sz val="14"/>
        <color rgb="FF000000"/>
        <rFont val="Calibri (Body)"/>
      </rPr>
      <t xml:space="preserve">
What follows is an assessment framework with a series of assessment questions for countries interested in furthering care systems. It is intended as a participatory self-assessment and planning exericse to continue to improve national care systems. This assessment information can then be used to develop strategy and action planning towards improving systems of care. This document should be used together with CTWWC's Care System Assessment Guidance document. </t>
    </r>
  </si>
  <si>
    <r>
      <rPr>
        <b/>
        <sz val="18"/>
        <color rgb="FF96CB4F"/>
        <rFont val="Calibri (Body)"/>
      </rPr>
      <t xml:space="preserve">Instructions: </t>
    </r>
    <r>
      <rPr>
        <sz val="14"/>
        <color rgb="FF000000"/>
        <rFont val="Calibri"/>
        <family val="2"/>
        <scheme val="minor"/>
      </rPr>
      <t xml:space="preserve">
1. Complete the participant matrix below, populating the name, title, and organization for each stakeholder that participates in the assessment. 
2. Within each Excel tab, provide a response for each statement. See below for guidance on response options. 
3. As you respond, in the comment column next to each statement, provide a written description or justification explaining why this response was given, relevant source documents or other comments. 
4. Dashboards within this document automatically calculate. After you provide responses to all statements, use the dashboards to analyze and interpret the information. 
5. Develop an action plan, strategy, or the equivalent, based on the areas identified for improvement. </t>
    </r>
  </si>
  <si>
    <r>
      <rPr>
        <b/>
        <sz val="18"/>
        <color rgb="FF96CB4F"/>
        <rFont val="Calibri (Body)"/>
      </rPr>
      <t xml:space="preserve">Response Types: </t>
    </r>
    <r>
      <rPr>
        <sz val="14"/>
        <color rgb="FF000000"/>
        <rFont val="Calibri"/>
        <family val="2"/>
        <scheme val="minor"/>
      </rPr>
      <t xml:space="preserve">
There are three types of responses: 1) likert scale, 3) yes or no, and 2) open-ended written responses, described as follows: 
</t>
    </r>
    <r>
      <rPr>
        <b/>
        <sz val="14"/>
        <color rgb="FF000000"/>
        <rFont val="Calibri"/>
        <family val="2"/>
        <scheme val="minor"/>
      </rPr>
      <t>1. Likert scales:</t>
    </r>
    <r>
      <rPr>
        <sz val="14"/>
        <color rgb="FF000000"/>
        <rFont val="Calibri"/>
        <family val="2"/>
        <scheme val="minor"/>
      </rPr>
      <t xml:space="preserve"> are drop-down menus with response options. For these, use the arrow at the bottom of the cell to select the most appropriate response. There are two main types of drop-down response options, defined below. Additional drop-down menus are not used many times and are defined in the guidance provided. 
</t>
    </r>
  </si>
  <si>
    <t xml:space="preserve">Likert scale </t>
  </si>
  <si>
    <t>Yes or no</t>
  </si>
  <si>
    <r>
      <rPr>
        <b/>
        <sz val="12"/>
        <color theme="9"/>
        <rFont val="Calibri (Body)"/>
      </rPr>
      <t>Completely</t>
    </r>
    <r>
      <rPr>
        <sz val="12"/>
        <color rgb="FF000000"/>
        <rFont val="Calibri"/>
        <family val="2"/>
        <scheme val="minor"/>
      </rPr>
      <t xml:space="preserve"> - this area is adequate or exceeds expectations and no further improvements are necessary</t>
    </r>
  </si>
  <si>
    <r>
      <rPr>
        <b/>
        <sz val="12"/>
        <color theme="9"/>
        <rFont val="Calibri (Body)"/>
      </rPr>
      <t>Yes</t>
    </r>
    <r>
      <rPr>
        <sz val="12"/>
        <color rgb="FF000000"/>
        <rFont val="Calibri"/>
        <family val="2"/>
        <scheme val="minor"/>
      </rPr>
      <t xml:space="preserve"> - this area exists and no change is necessary</t>
    </r>
  </si>
  <si>
    <r>
      <rPr>
        <b/>
        <sz val="12"/>
        <color theme="8"/>
        <rFont val="Calibri (Body)"/>
      </rPr>
      <t>Mostly</t>
    </r>
    <r>
      <rPr>
        <sz val="12"/>
        <color rgb="FF000000"/>
        <rFont val="Calibri"/>
        <family val="2"/>
        <scheme val="minor"/>
      </rPr>
      <t xml:space="preserve"> - this area is almost adequate, but requires minor improvements</t>
    </r>
  </si>
  <si>
    <r>
      <rPr>
        <b/>
        <sz val="12"/>
        <color rgb="FFFF0000"/>
        <rFont val="Calibri (Body)"/>
      </rPr>
      <t>No</t>
    </r>
    <r>
      <rPr>
        <sz val="12"/>
        <color rgb="FF000000"/>
        <rFont val="Calibri"/>
        <family val="2"/>
        <scheme val="minor"/>
      </rPr>
      <t xml:space="preserve"> - this area does not exist and change is necessary </t>
    </r>
  </si>
  <si>
    <r>
      <rPr>
        <b/>
        <sz val="12"/>
        <color theme="7"/>
        <rFont val="Calibri (Body)"/>
      </rPr>
      <t>Slightly</t>
    </r>
    <r>
      <rPr>
        <sz val="12"/>
        <color rgb="FF000000"/>
        <rFont val="Calibri"/>
        <family val="2"/>
        <scheme val="minor"/>
      </rPr>
      <t xml:space="preserve"> - this area is underway, but moderate improvements are still required</t>
    </r>
  </si>
  <si>
    <r>
      <rPr>
        <b/>
        <sz val="12"/>
        <color rgb="FFFF0000"/>
        <rFont val="Calibri (Body)"/>
      </rPr>
      <t>Not at all</t>
    </r>
    <r>
      <rPr>
        <sz val="12"/>
        <color rgb="FF000000"/>
        <rFont val="Calibri"/>
        <family val="2"/>
        <scheme val="minor"/>
      </rPr>
      <t xml:space="preserve"> - this area has not progressed and requires substantial improvements</t>
    </r>
  </si>
  <si>
    <r>
      <rPr>
        <b/>
        <sz val="14"/>
        <color rgb="FF000000"/>
        <rFont val="Calibri"/>
        <family val="2"/>
        <scheme val="minor"/>
      </rPr>
      <t>2. Open ended written responses</t>
    </r>
    <r>
      <rPr>
        <sz val="14"/>
        <color rgb="FF000000"/>
        <rFont val="Calibri"/>
        <family val="2"/>
        <scheme val="minor"/>
      </rPr>
      <t xml:space="preserve">: are blank spaces for writting the response using the guidance provided. </t>
    </r>
  </si>
  <si>
    <t xml:space="preserve">Complete the table below for all stakeholders who participate in this assessment. </t>
  </si>
  <si>
    <t>First Name</t>
  </si>
  <si>
    <t>Surname</t>
  </si>
  <si>
    <t xml:space="preserve">Designation/Title </t>
  </si>
  <si>
    <t xml:space="preserve">Organization/Agency </t>
  </si>
  <si>
    <r>
      <rPr>
        <b/>
        <sz val="11"/>
        <color rgb="FF000000"/>
        <rFont val="Calibri"/>
        <family val="2"/>
        <scheme val="minor"/>
      </rPr>
      <t xml:space="preserve">This framework draws on the following international best-practices: </t>
    </r>
    <r>
      <rPr>
        <sz val="11"/>
        <color rgb="FF000000"/>
        <rFont val="Calibri"/>
        <family val="2"/>
        <scheme val="minor"/>
      </rPr>
      <t xml:space="preserve">
 -   </t>
    </r>
    <r>
      <rPr>
        <i/>
        <sz val="11"/>
        <color rgb="FF000000"/>
        <rFont val="Calibri"/>
        <family val="2"/>
        <scheme val="minor"/>
      </rPr>
      <t>U.N. Guidelines for the Alternative Care for Children</t>
    </r>
    <r>
      <rPr>
        <sz val="11"/>
        <color rgb="FF000000"/>
        <rFont val="Calibri"/>
        <family val="2"/>
        <scheme val="minor"/>
      </rPr>
      <t xml:space="preserve">. https://www.unicef.org/protection/alternative_care_Guidelines-English.pdf. 
 -   </t>
    </r>
    <r>
      <rPr>
        <i/>
        <sz val="11"/>
        <color rgb="FF000000"/>
        <rFont val="Calibri"/>
        <family val="2"/>
        <scheme val="minor"/>
      </rPr>
      <t>MEASURE Evaluation. Tool for Assessing and Monitoring National Alternative Care Systems</t>
    </r>
    <r>
      <rPr>
        <sz val="11"/>
        <color rgb="FF000000"/>
        <rFont val="Calibri"/>
        <family val="2"/>
        <scheme val="minor"/>
      </rPr>
      <t xml:space="preserve">. https://www.measureevaluation.org/resources/publications/tl-19-25/ 
 -   </t>
    </r>
    <r>
      <rPr>
        <i/>
        <sz val="11"/>
        <color rgb="FF000000"/>
        <rFont val="Calibri"/>
        <family val="2"/>
        <scheme val="minor"/>
      </rPr>
      <t>Inter-agency Online Tracking Tool</t>
    </r>
    <r>
      <rPr>
        <sz val="11"/>
        <color rgb="FF000000"/>
        <rFont val="Calibri"/>
        <family val="2"/>
        <scheme val="minor"/>
      </rPr>
      <t xml:space="preserve">. www.trackingprogressinitiative.org. 
 -   </t>
    </r>
    <r>
      <rPr>
        <i/>
        <sz val="11"/>
        <color rgb="FF000000"/>
        <rFont val="Calibri"/>
        <family val="2"/>
        <scheme val="minor"/>
      </rPr>
      <t>Guidelines to Strengthen the Social Service Workforce for Child Protection</t>
    </r>
    <r>
      <rPr>
        <sz val="11"/>
        <color rgb="FF000000"/>
        <rFont val="Calibri"/>
        <family val="2"/>
        <scheme val="minor"/>
      </rPr>
      <t xml:space="preserve">. 2019. UNICEF. https://www.unicef.org/reports/guidelines-to-strengthen-social-service-workforce-for-child-protection-2019 
 -   </t>
    </r>
    <r>
      <rPr>
        <i/>
        <sz val="11"/>
        <color rgb="FF000000"/>
        <rFont val="Calibri"/>
        <family val="2"/>
        <scheme val="minor"/>
      </rPr>
      <t>De-Institutionalising and Transforming Children's Services; A Good Practice Guide</t>
    </r>
    <r>
      <rPr>
        <sz val="11"/>
        <color rgb="FF000000"/>
        <rFont val="Calibri"/>
        <family val="2"/>
        <scheme val="minor"/>
      </rPr>
      <t xml:space="preserve">. (2018/19)
 -   </t>
    </r>
    <r>
      <rPr>
        <i/>
        <sz val="11"/>
        <color rgb="FF000000"/>
        <rFont val="Calibri"/>
        <family val="2"/>
        <scheme val="minor"/>
      </rPr>
      <t>10 Elements of Deinstitutionalization Handbook</t>
    </r>
    <r>
      <rPr>
        <sz val="11"/>
        <color rgb="FF000000"/>
        <rFont val="Calibri"/>
        <family val="2"/>
        <scheme val="minor"/>
      </rPr>
      <t xml:space="preserve">. Lumos, 2018. 
 -  </t>
    </r>
    <r>
      <rPr>
        <i/>
        <sz val="11"/>
        <color rgb="FF000000"/>
        <rFont val="Calibri"/>
        <family val="2"/>
        <scheme val="minor"/>
      </rPr>
      <t xml:space="preserve"> Family Care for Children with Disabilities</t>
    </r>
    <r>
      <rPr>
        <sz val="11"/>
        <color rgb="FF000000"/>
        <rFont val="Calibri"/>
        <family val="2"/>
        <scheme val="minor"/>
      </rPr>
      <t xml:space="preserve">. 2018. USAID, World Learning, Partners for Every Children. https://bettercarenetwork.org/sites/default/files/FamilyCareGuidance_508.pdf. 
 -   </t>
    </r>
    <r>
      <rPr>
        <i/>
        <sz val="11"/>
        <color rgb="FF000000"/>
        <rFont val="Calibri"/>
        <family val="2"/>
        <scheme val="minor"/>
      </rPr>
      <t>Guidance on Developing Integrated Case Management Systems for Vulnerable Children</t>
    </r>
    <r>
      <rPr>
        <sz val="11"/>
        <color rgb="FF000000"/>
        <rFont val="Calibri"/>
        <family val="2"/>
        <scheme val="minor"/>
      </rPr>
      <t xml:space="preserve">. 2017. UNICEF, Maestral International. https://maestral.org/wp-content/uploads/2017/08/Integrating-Case-Managment-for-VC.pdf. 
 -   </t>
    </r>
    <r>
      <rPr>
        <i/>
        <sz val="11"/>
        <color rgb="FF000000"/>
        <rFont val="Calibri"/>
        <family val="2"/>
        <scheme val="minor"/>
      </rPr>
      <t>Transitioning to Family Care for Children Toolkit</t>
    </r>
    <r>
      <rPr>
        <sz val="11"/>
        <color rgb="FF000000"/>
        <rFont val="Calibri"/>
        <family val="2"/>
        <scheme val="minor"/>
      </rPr>
      <t xml:space="preserve">. Faith To Action Initiative. https://www.faithtoaction.org/family-care-toolkit.  
 -   </t>
    </r>
    <r>
      <rPr>
        <i/>
        <sz val="11"/>
        <color rgb="FF000000"/>
        <rFont val="Calibri"/>
        <family val="2"/>
        <scheme val="minor"/>
      </rPr>
      <t>UNICEF global toolkit for child protection system mapping</t>
    </r>
    <r>
      <rPr>
        <sz val="11"/>
        <color rgb="FF000000"/>
        <rFont val="Calibri"/>
        <family val="2"/>
        <scheme val="minor"/>
      </rPr>
      <t xml:space="preserve">. 2010. UNICEF, Maestral International. https://www.unicef.org/protection/files/Mapping_and_Assessment_users_guide_Toolkit_En.pdf. </t>
    </r>
  </si>
  <si>
    <t>Crosscutting Issues for Care Reform</t>
  </si>
  <si>
    <t>Responses</t>
  </si>
  <si>
    <t>Comments/Notes</t>
  </si>
  <si>
    <t>Guidance on questions</t>
  </si>
  <si>
    <r>
      <t xml:space="preserve">Notes on Edits </t>
    </r>
    <r>
      <rPr>
        <b/>
        <sz val="12"/>
        <color rgb="FFFF0000"/>
        <rFont val="Calibri Light (Headings)"/>
      </rPr>
      <t>- INTERNAL use only</t>
    </r>
  </si>
  <si>
    <t>Notes on Edits - INTERNAL use only Other similar questions from cited sources relevant to area/question</t>
  </si>
  <si>
    <t>Legal &amp; Policy Framework</t>
  </si>
  <si>
    <t>General Child Protection System Foundation</t>
  </si>
  <si>
    <t>A clear strategy is in place that describes the type of system the government is implementing for child care and protection.</t>
  </si>
  <si>
    <t>What type of system is in place and is there a plan for what system there will be in place as the process of Care Reform is undertaken.  There are regulatory umbrella approaches, strictly statutory, private sector commissioning of services, per diem purchase of service,  NGO’s providing services with donor funds, or even being part funded by the Government themselves.  Are there examples of public private partnership?  Or publicly funded public programme? Is this well articulated in the strategy.</t>
  </si>
  <si>
    <t>Is there an entity within Government which oversees civil society organizations working in child care and protection? If so, what are its functions and responsibilities?  Strengths and weaknesses?</t>
  </si>
  <si>
    <t xml:space="preserve">Please write a description of the entity, its name, what its functions are and what it oversees.  Explain what the functions are of the entity and list two to three strengths and two to three areas that require strengthening. You can add more than two or three if you'd like. </t>
  </si>
  <si>
    <t>UNICEF Core Toolkit Mapping &amp; Assessing CP - tab 2.e row 9.</t>
  </si>
  <si>
    <t xml:space="preserve">Is the government/state the only authorizing agency to approve admission admission of a child to formal alternative care (i.e. civil society and private sector are not authorized to make formal placements)? </t>
  </si>
  <si>
    <t xml:space="preserve">Q. 20a Pg. 28 interagency tool, suggest the answer is more limited to a. statutory b. civil society c. private sector - d. not for profit company  e. other service provider tick all that it applies to </t>
  </si>
  <si>
    <t>Government and civil society organizations coordinate on national level child protection policy, legislative, and/or programming areas</t>
  </si>
  <si>
    <t>Is there eefective coordination at the national level that is effective and inclusive of civil society and relevant government stakeholders.</t>
  </si>
  <si>
    <t>UNICEF Core Toolkit Mapping &amp; Assessing CP - tab 2.e row 12 (adapted to quant)</t>
  </si>
  <si>
    <t>What is the culturally appropriate and commonly agreed legal definition of what constitutes a family?</t>
  </si>
  <si>
    <t>Qualitative Answer</t>
  </si>
  <si>
    <t xml:space="preserve">This is an important issue to discuss as it varies from country to country, cultural backgrounds, etc.and informs policy and practice.  </t>
  </si>
  <si>
    <t>Is governance decentralised or centralized, and if so, is responsibility for child care and protection centralized or decentralized?  Is this expected to change?</t>
  </si>
  <si>
    <t xml:space="preserve">Decentralisation is a big feature in developing countries and has had a big impact in Care Reform - we might need to reword this. </t>
  </si>
  <si>
    <t>General Child/Youth Participation</t>
  </si>
  <si>
    <t xml:space="preserve">Children and youth are able to meaningfully participate and engage with policy makers to influence the services that directly affect them. </t>
  </si>
  <si>
    <t>Child participation is one of the core principles of the Convention on the Rights of the Child (CRC), which asserts that children and young people have the right to freely express their views and that there is an obligation to listen to children's views and to facilitate their participation in all matters affecting them. It is essential that children and youth are enabled to influence and engage key decision makers in different fora.  This should include those who are using services, former service users such as care leavers, and other relevant groups identified</t>
  </si>
  <si>
    <t>Addressing Child Participation</t>
  </si>
  <si>
    <t>There is a care leavers association or group</t>
  </si>
  <si>
    <t xml:space="preserve"> Care leavers associations often bring together the voices of care leavers of all ages to improve the current care system, improve the quality of life of care leavers throughout their lives and change for the better society’s perception of people who have been in care as children.  </t>
  </si>
  <si>
    <t>Source BCN Website</t>
  </si>
  <si>
    <t xml:space="preserve">Specific Alternative Care Leadership and Governance </t>
  </si>
  <si>
    <t xml:space="preserve">A regulatory framework for a standard process for referrals/admission of a child to all types of alternative care settings exists (i.e. gatekeeping) </t>
  </si>
  <si>
    <t>LEADERSHIP &amp; GOVERNANCE</t>
  </si>
  <si>
    <t>System Component</t>
  </si>
  <si>
    <t>Completely/Yes</t>
  </si>
  <si>
    <t>Mostly</t>
  </si>
  <si>
    <t>Slightly</t>
  </si>
  <si>
    <t>Not at all/No</t>
  </si>
  <si>
    <t>Children in alternative care should be enabled to understand fully the rules, regulations and objectives of the care setting and their rights and obligations therein. A regulatory framework should be established to ensure a standard process for the referral or admission of a child to an alternative care setting.</t>
  </si>
  <si>
    <t>Edited question to ensure it captures all forms - Source UNICEF Guidelines. The constitution or children’s laws (or national action plan) identify children’s rights and entitlements and spell out the roles of different government, civil society, community and family stakeholders in realizing children’s rights. -  ICMS Self-Assessment Tool: Assessing the national case management system (Annexe 2). Relevant policies and regulations related to the social service workforce, including statutory frameworks; GUIDELINES TO STRENGTHEN THE SOCIAL SERVICE WORKFORCE FOR CHILD PROTECTION Pg 16</t>
  </si>
  <si>
    <t>There is a government-authorized agency/commission at the national level responsible for referring or deciding admission of a child to formal alternative care.</t>
  </si>
  <si>
    <t>Leadership &amp; governance</t>
  </si>
  <si>
    <t xml:space="preserve">This is the area we could introduce accreditation of agencies </t>
  </si>
  <si>
    <t>There is a government-authorized agency/commission at subnational levels responsible for referring or deciding admission of a child to formal alternative care.</t>
  </si>
  <si>
    <t>Completely</t>
  </si>
  <si>
    <t>Yes</t>
  </si>
  <si>
    <t>Financing</t>
  </si>
  <si>
    <t>Estimate how many admissions into formal alternative care are made without going through authorised agencies.  This is rated in percentages.</t>
  </si>
  <si>
    <t>Add the estimated percentage of children entering care who are not going through the system through the mandated or legally recognised way. This includes recruitment of children into care, or more informal referrals through local systems. If you don't know then leave it empty.</t>
  </si>
  <si>
    <t>Q. 21 Pg. 28 interagency tool - we can use the likert scale easily in place of the percentages</t>
  </si>
  <si>
    <t>There is a functioning national coordination body or ombudsman that provides multisectoral oversight to ensure compliance with alternative care policies. </t>
  </si>
  <si>
    <t>No</t>
  </si>
  <si>
    <t>Workforce</t>
  </si>
  <si>
    <t>Reworded - Q30. Is there an Ombudsperson for Children or equivalent? Interagency Pg.200</t>
  </si>
  <si>
    <t>Does the body or organisation have the right to inspect and or investigate alternative care services?</t>
  </si>
  <si>
    <t>Edited version from Q30.b. Pg. 45 Interagency tool Does he/she have a mandate to order unannounced inspections of formal alternative care providers? &amp; Q25. Are there independent inspection mechanisms in place regarding formal alternative care providers? Pg. 192</t>
  </si>
  <si>
    <t xml:space="preserve">Is the inspection process being implemented? </t>
  </si>
  <si>
    <t xml:space="preserve">Q25.c. Which agency undertakes the inspection role? Q26. How often are each of the following formal alternative care providers inspected? Interagency Tool Pg. 192 </t>
  </si>
  <si>
    <t xml:space="preserve">Two-part question - see column C for Leadership &amp; Governance and column D for Service Delivery to answer the following questions:
17a. National policies/strategies relevant to alternative care include the following provisions: 
17b. The follow areas of alternative care policy are occuring in service delivery: </t>
  </si>
  <si>
    <t>17a. Leadership &amp; Governance</t>
  </si>
  <si>
    <t xml:space="preserve">17b. Service Delivery </t>
  </si>
  <si>
    <t>M&amp;E and Information systems</t>
  </si>
  <si>
    <t xml:space="preserve">National policies/strategies relevant to alternative care include the following provisions: </t>
  </si>
  <si>
    <t xml:space="preserve">The following areas of alternative care policy are occurring in service delivery: </t>
  </si>
  <si>
    <t>Not at all</t>
  </si>
  <si>
    <t>Service delivery mechanisms</t>
  </si>
  <si>
    <t>A child is removed from the care of the family only as a measure of last resort, temporarily, and for the shortest possible duration.</t>
  </si>
  <si>
    <t>SERVICE DELIVERY MECHANISM</t>
  </si>
  <si>
    <t>Social norms &amp; practices</t>
  </si>
  <si>
    <t>Poverty is never the only justification for the removal of a child from parental care.</t>
  </si>
  <si>
    <t>Each child without parental care is provided a legal guardian or other recognized responsible adult or competent public body.</t>
  </si>
  <si>
    <t>The removal of a child against the will of his or her parents is always made by an authorized administrative body or judicial authority.</t>
  </si>
  <si>
    <t>A standard complaint mechanism exists for children in formal care.</t>
  </si>
  <si>
    <t>A standard complaint mechanism exists for parents (or carers) of children in formal care.</t>
  </si>
  <si>
    <t>Added this question to include parents as well as children</t>
  </si>
  <si>
    <t>Children in alternative care are enabled to understand the rules, regulations, and goals of the care plan and their rights and obligations therein.</t>
  </si>
  <si>
    <t>Alternative care placements are as close as possible to the child's place of orgin if appropriate.</t>
  </si>
  <si>
    <t>Reworded as sometimes a placement close to the family is not in the best interests</t>
  </si>
  <si>
    <t>Siblings are placed together, unless it is contrary to their best interests.</t>
  </si>
  <si>
    <t>Contact is maintained between the child and biological/extended family while the child is in alternative care, whenever possible, and in their interests.</t>
  </si>
  <si>
    <t>Reworded</t>
  </si>
  <si>
    <t>Commitments to the participation of children in all matters affecting them, including in administrative and judicial proceedings</t>
  </si>
  <si>
    <t>Q14. Interagency tool Pg 72. - maybe needs a follow up questions around implementation</t>
  </si>
  <si>
    <t>Policies, standards and guidelines have been established that set out how essential services are to be provided to children and/or their caregivers and families.  ICMS Self-Assessment Tool: Assessing the national
case management system (Annexe 2)</t>
  </si>
  <si>
    <t>Commitments to parents' and carers' participation in matters affecting the care of their children, including in administrative and judicial proceedings</t>
  </si>
  <si>
    <t>Q15. Interagency tool Pg 74. - maybe needs a follow up questions around implementation</t>
  </si>
  <si>
    <t>Children under 3 years old who require alternative care are only are placed in a family-based setting, unless specific circumstances apply.</t>
  </si>
  <si>
    <t>Should be all children, whenever possible?</t>
  </si>
  <si>
    <t xml:space="preserve">Children with disabilities who are in alternative care receive specialized support. </t>
  </si>
  <si>
    <t>Children in emergency/special circumstances are placed in temporary care.</t>
  </si>
  <si>
    <t>Service Delivery</t>
  </si>
  <si>
    <t>Mandatory procedures for the assessment, planning, and reviewing of children's placements in alternative care (e.g., case management standard operating procedures/guidelines) exist.</t>
  </si>
  <si>
    <t>Relevant governmental actors have been oriented or trained on the national case management procedures.</t>
  </si>
  <si>
    <t xml:space="preserve">Trained and actually understand and using,  this is a common issue with trainings.  This is a QoS question.  </t>
  </si>
  <si>
    <t>Relevant non-governmental actors have been oriented or trained on the national case management procedures.</t>
  </si>
  <si>
    <t>As above.</t>
  </si>
  <si>
    <t xml:space="preserve">These procedures specify each of the following: </t>
  </si>
  <si>
    <t>Procedures to conduct an assessment of the circumstances affecting the child that takes into account the child’s immediate safety and well-being</t>
  </si>
  <si>
    <t>Procedures to conduct an assessment of the circumstances affecting the child that takes into account the child’s longer-term care and development</t>
  </si>
  <si>
    <t>Procedures to conduct an assessment of the family receiving the child  and how to match children and families</t>
  </si>
  <si>
    <t xml:space="preserve">Procedures for stating the specific goals and measures in each plan for a child's alternative care (e.g., care plan) </t>
  </si>
  <si>
    <t>Procedures outlining case monitoring requirements</t>
  </si>
  <si>
    <t>A policy stating that care plans for children in alternative care should be reviewed regularly (at a mandatory interval) to consider placement in permanent family care (e.g., return to family, kinship care, adoption, or long-term foster care).</t>
  </si>
  <si>
    <t>Procedures for case closure are in place to safely exit children from services</t>
  </si>
  <si>
    <t>Procedures for specialized case management support for children with disabilities</t>
  </si>
  <si>
    <t>See the guidance developed by Elayn Salmon</t>
  </si>
  <si>
    <t>Procdedures for case management support for all children who leave care</t>
  </si>
  <si>
    <t>Procedures for specialized case management support for children with special needs who leave care</t>
  </si>
  <si>
    <t>Procedures for the child's case file to follow the child throughout the alternative care period</t>
  </si>
  <si>
    <t>Procedures to register and trace unaccompanied or separated children in emergency situations</t>
  </si>
  <si>
    <t>Monitoring and Evaluation (M&amp;E) and Information Systems</t>
  </si>
  <si>
    <t xml:space="preserve">There are data at national and subnational levels that describe the reasons why children are placed in alternative care. </t>
  </si>
  <si>
    <t>INFORMATION SYSTEMS</t>
  </si>
  <si>
    <t>In Monitoring and Evaluation: There should be a system for monitoring and evaluation which includes a mechanism for data collection, data sharing and analysis so that managers know what is working well and where improvements need to be made. This data, particularly when tracked through case management information systems, can help to increase understanding on the impact and benefits of the case management practice, which is helpful when advocating for resources.</t>
  </si>
  <si>
    <t>The country has a monitoring and evaluation framework that measures essential services for children and has indicators for coverage of essential services and children’s well-being. - Data are collected on the number and types of referrals made, with follow-up information on children who have received services. - A quality improvement (QI) process has been instituted that analyses the data and provides feedback to the field. - There are confidentiality protocols in place that protect the privacy of client data.</t>
  </si>
  <si>
    <t>There is a system that collects data on all children leaving formal alternative care</t>
  </si>
  <si>
    <t xml:space="preserve">There are data at the national and subnational levels on the number of children who are unaccompanied or separated in emergency situations. </t>
  </si>
  <si>
    <t>Multisectoral forums (e.g., body or commission) exist where data on alternative care are regularly shared and reviewed.</t>
  </si>
  <si>
    <t>At the national level</t>
  </si>
  <si>
    <t>At subnational levels</t>
  </si>
  <si>
    <t>There is a process in place to review cases where problems have arisen that can contribute to learning in the sector</t>
  </si>
  <si>
    <t>Theme 2: Sub Theme 2. Assessment, planning and reviewing of placements Pg 112 Interagency Tracking Tool has several questions but nothing explicit with learning and sharing - also referenced on GSS 2010 guidelines.</t>
  </si>
  <si>
    <t>A national normative or regulatory framework for the social service workforce exists</t>
  </si>
  <si>
    <t xml:space="preserve">Normative framework (for the workforce): is a prerequisite for establishing a social service workforce with clear roles, functions, competencies and skills. Laws and policies may be embedded into related laws and policies on social protection, child protection, child justice, health, education or care reform, or there may be a social service workforce specific law/policy. </t>
  </si>
  <si>
    <t xml:space="preserve">Workforce section aligned with the 2019 UNICEF Workforce Guidelines
I have limited this to 3 point likert scale for most questions as I wanted to restrict the scope for waffle - most questions are fairly yes or no. Happy to change if you disagree. </t>
  </si>
  <si>
    <t xml:space="preserve">The normative/regulatory framework for the social service workforce addresses the following: </t>
  </si>
  <si>
    <t>definitions of the various categories of the social service workers</t>
  </si>
  <si>
    <t>establishment of governing and regulatory bodies</t>
  </si>
  <si>
    <t>registration and licensing requirements for social service workers</t>
  </si>
  <si>
    <t xml:space="preserve">standardization of qualifications and the certification process </t>
  </si>
  <si>
    <t>development  and enforcement of a code of ethics and professional standards of practice</t>
  </si>
  <si>
    <t xml:space="preserve">actions for professional development and continuing education opportunities </t>
  </si>
  <si>
    <t>equal opportunity considerations, working conditions, renumerations and career progression</t>
  </si>
  <si>
    <t>A formal system for supervision and support to the social service workforce exists</t>
  </si>
  <si>
    <t>A national data collection system that includes data on the social service workforce (e.g. number of positions, vacancies, etc.) exists</t>
  </si>
  <si>
    <t xml:space="preserve">Leadership Group (for the workforce): is a group, ideally comprised of a diverse range of stakeholders from relevant ministries, civil society and multilateral and bilateral partners, training institutions, universities and professional associations. This group supports the coordination and advancement of workforce strengthening. </t>
  </si>
  <si>
    <t>UNICEF Workforce Guidelines</t>
  </si>
  <si>
    <t>The national data collection system includes data on the workforce for alternative care including residential care institutions</t>
  </si>
  <si>
    <t>A national workforce assessment has been carried out within the last four years</t>
  </si>
  <si>
    <t xml:space="preserve">The assessment includes a review of the following: </t>
  </si>
  <si>
    <t>Relevant policies and regulations, including statutory frameworks relating to child protection and welfare (including alternative care)</t>
  </si>
  <si>
    <t>financial resources dedicated to hiring, employing and training</t>
  </si>
  <si>
    <t xml:space="preserve">an estimation of the total number of workers responsible for child protection </t>
  </si>
  <si>
    <t>standards of education, training and standards of practice</t>
  </si>
  <si>
    <t>Standards of practice (for the workforce): should contain the minimum set of principles, knowledge and skills that social service workers should have</t>
  </si>
  <si>
    <t>certification, registration or licensing requirements and practices</t>
  </si>
  <si>
    <t xml:space="preserve">workers' perceptions of challenges, opportunities, job satisfaction, etc. </t>
  </si>
  <si>
    <t>UNICEF Workforce Guidelines; Online Tracking Tool</t>
  </si>
  <si>
    <t>professional organizations existence and roles</t>
  </si>
  <si>
    <t>the role and functions of the workforce in alternative family-based care</t>
  </si>
  <si>
    <t>the role of the workforce in residential care</t>
  </si>
  <si>
    <t xml:space="preserve">A national strategic plan that includes strengthening the social service workforce exists and is current (includes the current year) </t>
  </si>
  <si>
    <t>The national strategic plan includes aspects related to strengthening the workforce for preventing child-family separation</t>
  </si>
  <si>
    <t>The national strategic plan includes aspects related to strengthening the workforce for alternative family-based care placements</t>
  </si>
  <si>
    <t>One or more professional association(s) for the social service workforce exist</t>
  </si>
  <si>
    <t>A national professional code of conduct/ethics for the social service workforce exists</t>
  </si>
  <si>
    <t>National minimum staff-to-child ratios for residential care exist</t>
  </si>
  <si>
    <t>National standards on number of qualified social workers in residential care (or ratio of social workers to children) exist</t>
  </si>
  <si>
    <r>
      <rPr>
        <b/>
        <sz val="12"/>
        <color theme="1"/>
        <rFont val="Calibri (Body)"/>
      </rPr>
      <t xml:space="preserve">Two-part question - see column C and column D </t>
    </r>
    <r>
      <rPr>
        <sz val="12"/>
        <color theme="1" tint="0.499984740745262"/>
        <rFont val="Calibri Light"/>
        <family val="2"/>
        <scheme val="major"/>
      </rPr>
      <t xml:space="preserve">
[List workforce cadres involved in prevention and alternative care in the country below]</t>
    </r>
  </si>
  <si>
    <t xml:space="preserve">41a. Standard caseload thresholds exist (i.e. # of children in care per worker inline with case type) for the following cadres: </t>
  </si>
  <si>
    <t xml:space="preserve">41b. Standard caseload thresholds are met for the following cadres: </t>
  </si>
  <si>
    <t>This should be inline with the specific type of work being undertaken, some work is more intensive so would have a lower threshold/ratio</t>
  </si>
  <si>
    <t>Government social workers</t>
  </si>
  <si>
    <t>Nongovernmental social workers</t>
  </si>
  <si>
    <t>Child protection specialists</t>
  </si>
  <si>
    <t>Healthcare workers</t>
  </si>
  <si>
    <t>Therapists</t>
  </si>
  <si>
    <t>Youth care professionals</t>
  </si>
  <si>
    <t>Social welfare officers</t>
  </si>
  <si>
    <t>Community development officers</t>
  </si>
  <si>
    <t>Other? specify:</t>
  </si>
  <si>
    <t xml:space="preserve">Two-part question - see column C and column D to answer the following questions:
42a. Mechanisms/programs to train staff in the following exist: 
42b. Staff receive training relevant to their job in the following: </t>
  </si>
  <si>
    <t>42a. Mechanisms/programs to train staff in the following exist</t>
  </si>
  <si>
    <t>42b. Staff receive training relevant to their job in the following</t>
  </si>
  <si>
    <t xml:space="preserve">Online Tracking Tool (Sub-theme 2) </t>
  </si>
  <si>
    <t>Building skills of staff in strengthening families exist</t>
  </si>
  <si>
    <t>Building skills of staff in foster care placements and monitoring exist</t>
  </si>
  <si>
    <t>MEASURE Evaluation</t>
  </si>
  <si>
    <t>Building skills of staff in monitoring and supporting residential care exist</t>
  </si>
  <si>
    <t>Building skills of staff in monitoring and supporting supervised-independent living placements exist</t>
  </si>
  <si>
    <t>Building skills of staff in monitoring and supporting formal kinship care</t>
  </si>
  <si>
    <t>Building skills of staff in monitoring and supporting adoption placements</t>
  </si>
  <si>
    <t>Summary and Recommendations</t>
  </si>
  <si>
    <t>A.</t>
  </si>
  <si>
    <t xml:space="preserve">What are the key improvements required to be consistent with the U.N. Guidelines? </t>
  </si>
  <si>
    <t>Qualitative</t>
  </si>
  <si>
    <t>B.</t>
  </si>
  <si>
    <t xml:space="preserve">List key recommendations here: </t>
  </si>
  <si>
    <t/>
  </si>
  <si>
    <t>Score</t>
  </si>
  <si>
    <t>Not at All</t>
  </si>
  <si>
    <t>Don't Know</t>
  </si>
  <si>
    <t>MAX score</t>
  </si>
  <si>
    <t xml:space="preserve">The max score is when the responses to all questions in the section are "completely" or "yes". In other words, this is the highest possible score each section can receive. If you add new questions or remove existing questions, the total score must be recalculated. </t>
  </si>
  <si>
    <t>Counts</t>
  </si>
  <si>
    <t>Total</t>
  </si>
  <si>
    <t>Total Score</t>
  </si>
  <si>
    <t xml:space="preserve">Data in the below are automatically calculated from the above tables. The below table automatically provides data for the graph in the corresponding dashboard. </t>
  </si>
  <si>
    <t>Note %</t>
  </si>
  <si>
    <t xml:space="preserve">Leadership &amp; Governance </t>
  </si>
  <si>
    <t xml:space="preserve">Prevention of Unnecessary Family Separation </t>
  </si>
  <si>
    <r>
      <t xml:space="preserve">Notes on edits </t>
    </r>
    <r>
      <rPr>
        <b/>
        <sz val="12"/>
        <color rgb="FFFF0000"/>
        <rFont val="Calibri Light (Headings)"/>
      </rPr>
      <t>- INTERNAL use only</t>
    </r>
  </si>
  <si>
    <t>Summary of prevention services</t>
  </si>
  <si>
    <t>List any social protection programmes that are relevant to family preservation or alternative care</t>
  </si>
  <si>
    <t xml:space="preserve">Legal provisions exist to strengthen families or ensure support for families in meeting their responsibilities towards their child </t>
  </si>
  <si>
    <t xml:space="preserve">Prevention may cover a range of programs and services in a given country. Before conducting the assessment countries should consider identifying the key prevention services, policies, strategies, etc. The questions below can be amended to account for these specific programs/strategies, as appropriate for the country. </t>
  </si>
  <si>
    <t xml:space="preserve">National policy or strategy exists that addresses provisions to strengthen and support families as a means to prevent unnecessary child-family separation. </t>
  </si>
  <si>
    <t>Q07.a. Pg. 14 Are there policies and strategies in the following areas to prevent children entering alternative care unnecessarily? Reword to align to interagency tool? Also []Q01. Have nationally agreed standards (including laws, regulations and written statements) on formal alternative care been developed? Pg. 159 references standards as well - that is mentioned below in 4.1 &amp; 4.2</t>
  </si>
  <si>
    <t xml:space="preserve">Policy or strategy is current (includes the current year). </t>
  </si>
  <si>
    <t>Relevant governmental actors have been oriented or trained on their roles and responsibilities related to implementing the national policy/strategy.</t>
  </si>
  <si>
    <t>Relevant nongovernmental actors have been oriented or trained on their roles and responsibilities related to implementing the national policy/strategy.</t>
  </si>
  <si>
    <t>There are subnational strategies/work plans that align with the national policy/strategy.</t>
  </si>
  <si>
    <t xml:space="preserve">Two-part question - see column C for Leadership &amp; Governance and column D for Service Delivery to answer the following questions:
4a. National policy/strategy that includes provisions to strengthen/support families explicitly references the following service areas as a means to prevent unnecessary child-family separation: 
4b. The follow areas of alternative care policy are occuring in service delivery: </t>
  </si>
  <si>
    <t>4a. Leadership &amp; Governance</t>
  </si>
  <si>
    <t xml:space="preserve">4b. Service Delivery </t>
  </si>
  <si>
    <t xml:space="preserve">National policy/strategy that includes provisions to strengthen/support families explicitly references the following service areas as a means to prevent unnecessary child-family separation: </t>
  </si>
  <si>
    <t xml:space="preserve">The following service areas are being provided: </t>
  </si>
  <si>
    <t>Improving parenting skills</t>
  </si>
  <si>
    <t>Yes - Partially - No &amp; Completely - Mostly - Slightly  - Not at all</t>
  </si>
  <si>
    <t>Children whose caregivers are disabled are receiving specialized support</t>
  </si>
  <si>
    <t>Early child development and care</t>
  </si>
  <si>
    <t xml:space="preserve">Economic strengthening (e.g., access to savings and loans, cash transfers, skills training, or support for income-generating activities) </t>
  </si>
  <si>
    <t xml:space="preserve">Access to education services (e.g., provision of school supplies or school fees/vouchers) </t>
  </si>
  <si>
    <t xml:space="preserve">Access to quality health services (e.g., community-based health services or health vouchers/insurance) </t>
  </si>
  <si>
    <t xml:space="preserve">Support and care services for single parents and their children  </t>
  </si>
  <si>
    <t>Support and care services for adolescent parents and their children</t>
  </si>
  <si>
    <t>Psychosocial support</t>
  </si>
  <si>
    <t>Dealing with alcohol/substance abuse</t>
  </si>
  <si>
    <t>Respite services</t>
  </si>
  <si>
    <t>Increasing capacities of parents with disabilities</t>
  </si>
  <si>
    <t>Specialized disability services to support children with disabilities to live with families</t>
  </si>
  <si>
    <r>
      <t>Services for</t>
    </r>
    <r>
      <rPr>
        <i/>
        <sz val="12"/>
        <color theme="1"/>
        <rFont val="Calibri Light (Headings)"/>
      </rPr>
      <t xml:space="preserve"> working</t>
    </r>
    <r>
      <rPr>
        <i/>
        <sz val="12"/>
        <rFont val="Calibri Light"/>
        <family val="2"/>
        <scheme val="major"/>
      </rPr>
      <t xml:space="preserve"> with children born in custody (e.g. born when mother is in prison)</t>
    </r>
  </si>
  <si>
    <t>National standards of practice to promote the quality of family strengthening/support services exist.</t>
  </si>
  <si>
    <t>The standards of practice are being used to guide service delivery provided by government actors.</t>
  </si>
  <si>
    <t>The standards of practice are being used to guide service delivery provided by nongovernmental actors.</t>
  </si>
  <si>
    <t>A national monitoring mechanism to ensure good-quality delivery of family strengthening/support services exists.</t>
  </si>
  <si>
    <t>National quality assurance mechanisms for delivery of family strengthening/support services occurs regularly (per national standards, if applicable).</t>
  </si>
  <si>
    <t xml:space="preserve">National guidelines clearly state the consequences when family strengthening/support service providers do not meet the minimum standards. </t>
  </si>
  <si>
    <t xml:space="preserve">Standard indicators to monitor prevention of unnecessary child-family separation services exist. </t>
  </si>
  <si>
    <t>Roles and responsibilities for collecting and reporting on these indicators across the following groups are documented:</t>
  </si>
  <si>
    <t>Within Ministry in charge of alternative care</t>
  </si>
  <si>
    <t>Across relevant Ministries</t>
  </si>
  <si>
    <t xml:space="preserve">Between Ministry and non-governmental actors (civil society organizations, private sector, etc.) </t>
  </si>
  <si>
    <t>Data are regularly collected (e.g., annually or quarterly) to monitor family strengthening/support services/programs.</t>
  </si>
  <si>
    <t>This includes data from governmental actors.</t>
  </si>
  <si>
    <t>This includes data from non-governmental actors.</t>
  </si>
  <si>
    <t xml:space="preserve">Data disaggregated by sex is available related to family strengthening/support services/programs by: </t>
  </si>
  <si>
    <t xml:space="preserve">Sex of child </t>
  </si>
  <si>
    <t>Age of child</t>
  </si>
  <si>
    <t>Locality (urban/rural)</t>
  </si>
  <si>
    <t>Disability type</t>
  </si>
  <si>
    <t>Ethnicity (as appropriate)</t>
  </si>
  <si>
    <t>Data quality assurance activities for data related to family strengthening services/programs are conducted regularly (at least 1 time per year or according to applicable national guidelines).</t>
  </si>
  <si>
    <t>Social Norms &amp; Practices</t>
  </si>
  <si>
    <t>Activities (e.g. awareness and advocacy campaigns, communication, social mobilization, trainings, etc.) aimed at prioritizing prevention of unnecessary child-family separation over placement of the child in residential or other form of alternative care have been conducted in the last year.</t>
  </si>
  <si>
    <t>SOCIAL NORMS &amp; PRACTICES</t>
  </si>
  <si>
    <t xml:space="preserve">These activities target the general public. </t>
  </si>
  <si>
    <t>These activities target national government staff.</t>
  </si>
  <si>
    <t>These activities target subnational government staff.</t>
  </si>
  <si>
    <t xml:space="preserve">These activities target frontline staff involved in caring for children. </t>
  </si>
  <si>
    <t>An advocacy and communication strategy that includes promoting the prevention of unnecessary separation of the child from his/her family exists.</t>
  </si>
  <si>
    <t>Costs required for services to strengthen/support families as a means to prevent unnecessary child-family separation have been estimated.</t>
  </si>
  <si>
    <t>FINANCING</t>
  </si>
  <si>
    <t>National planning processes, especially those related
to allocation of budgets for human resources and
approval of government posts, require quantification
of the needs. While recognizing that there cannot be a
standard, one-size-fits-all approach to the ratio of social
service workers to children, it is always useful to know.GSS 2019 Pg. 22</t>
  </si>
  <si>
    <t>financial and other resources currently dedicated to hiring, employing and training the social service workers;  GUIDELINES TO STRENGTHEN THE SOCIAL SERVICE WORKFORCE FOR CHILD PROTECTION Pg. 16</t>
  </si>
  <si>
    <t xml:space="preserve">Costs for activities to strengthen/support families as a means to prevent children from entering alternative care unnecessarily are included as a government budget line item in the: </t>
  </si>
  <si>
    <t>Governments often prioritize investments in infrastructure and human resources associated with such infrastructure (e.g., construction, maintenance and running expenses related to large residential care facilities). It is important that sound costing is undertaken to maximise the use of often limited resources and to ensure efficient use of available resources, including by shifting and reprioritizing the budget at the national level. Such exercises should also provide solutions and alternatives to addressing human resource gaps in child protection. GSS 2019 Pg20</t>
  </si>
  <si>
    <t>National/central government budget</t>
  </si>
  <si>
    <t>Subnational/local government budgets</t>
  </si>
  <si>
    <t>Funding to support activities to strengthen/support families as a means to prevent children from entering alternative care unnecessarily was allocated per the government budget(s).</t>
  </si>
  <si>
    <t>Funding to support activities to strengthen/support families as a means to prevent children from entering alternative care unnecessarily was released per the government allocation.</t>
  </si>
  <si>
    <t>Financial contributions from private sector actors that provide support  to activities to strengthen/support families as a means to prevent children from entering alternative care unnecessarily are tracked by the government.</t>
  </si>
  <si>
    <t>Financial contributions from development partners that provide support  to activities to strengthen/support families as a means to prevent children from entering alternative care unnecessarily are tracked by the government.</t>
  </si>
  <si>
    <t xml:space="preserve">What are the key ways in which prevention guidelines and services need to be improved to be consistent with the U.N. Guidelines? </t>
  </si>
  <si>
    <t>Q01.b. Are the standards for the following types of formal alternative care consistent with the Guidelines? Pg. 161 ; Q01.b.i. In what way are the standards not consistent with the Guidelines? Pg.161</t>
  </si>
  <si>
    <t>Family Reunification and Reintegration</t>
  </si>
  <si>
    <t>Guidance on question</t>
  </si>
  <si>
    <t>Summary of family reunification and reintegration services</t>
  </si>
  <si>
    <t xml:space="preserve">Please outline the types of support provided as part of the reunification and reintegration process. </t>
  </si>
  <si>
    <t>Consider the following: Ensuring a caring environment pre-reintegration, Tackling discrimination and issues of identity,  Addressing abuse, neglect, violence and exploitation in the family,  Meeting mental and physical health needs, responding to addiction, Supporting children with disabilities,  Planning for education and life skills training,  Household economic strengthening and material support,  Other forms of support, Determining who will carry out monitoring and follow-up support</t>
  </si>
  <si>
    <t>Sourced from Interagency Guidelines on Reintegration of Children - section 4 - Working with individual children and families - could add the likert scale for this and break apart the question into 4 subsections</t>
  </si>
  <si>
    <t xml:space="preserve">Name of lead agency, government department or project organization providing reunification/reintegration support services (optional question) </t>
  </si>
  <si>
    <t>Coverage</t>
  </si>
  <si>
    <t>Quality</t>
  </si>
  <si>
    <t xml:space="preserve">Briefly describe what activities or projects are under way that relate to Family Reunification &amp; Reintegration, who is involved, the geographical coverage of the activities/projects, and their quality and impact.  Please fill this in outlying the any programmes you see  as relevant to the process of care reform, if you don’t' want to name a programme implementer for any reason then leave that blank, however do highlight programmes across the spectrum so as to give the full picture of what is going on in your country.  This question is repeated in each type of service tab so you just tick the  box relevant to this type of work.  </t>
  </si>
  <si>
    <t>The below is updated from the UNICEF Core Toolkit Mapping &amp; Assessing CP - tab 3 - Continuum of Care row 15 - this rates the formal/informal and then the quality/impact - https://www.unicef.org/protection/57929_58020.html - is the link.  I have adapted the question and we would need to add the guidance.</t>
  </si>
  <si>
    <t>Programme Description/Name.</t>
  </si>
  <si>
    <t xml:space="preserve"> You do not  need to name agencies if you do not feel able to, please also highlight government initiatives or shared programmes that are co-implemented.  Think about the evidence base as well when assessing a service, 1 - is a good quality programme that is supported by  a high quality evidence base. 2. is supported by evidence, but needs more research 3. is showing promise as programme but needs more research 4. there isn't evidence (but could still be promising) 5. potentially poor practice. Just fill in the ones you feel confident about and want to mention.  This will give you a good sense of your existing programmes and their coverage and help you plan, identify gaps, and promising areas of work that can be built on. </t>
  </si>
  <si>
    <t xml:space="preserve"> (source www.cebc4cw.org and Best Intentions CELCIS)Scale for Geographic Coverage is - 1 is no coverage, 2 is poor coverage, 3 is reasonable coverage, 4 is good coverage, 5 is comprehensive coverage.</t>
  </si>
  <si>
    <t>Legal provisions for family reunification/reintegration exist.</t>
  </si>
  <si>
    <t xml:space="preserve">National policy or strategy that addresses provisions for child-family reunification and reintegration exists. </t>
  </si>
  <si>
    <t>Relevant governmental actors currently involved in reunification have been oriented or trained on their roles and responsibilities related to implementing national policy/strategy.</t>
  </si>
  <si>
    <t>Added the word currently</t>
  </si>
  <si>
    <t>Relevant nongovernmental actors (civil society organizations, private sector, etc.) currently involved in reunification have been oriented or trained on their roles and responsibilities related to implementing national policy/strategy.</t>
  </si>
  <si>
    <t xml:space="preserve">National policy/strategy that includes provisions for child-family reunification/reintegration includes the following: </t>
  </si>
  <si>
    <t>A process for involving children in reunification and subsequent reintegration decisions (e.g., timing or placement)</t>
  </si>
  <si>
    <t>Edited to include reintegration as opposed to just reunification</t>
  </si>
  <si>
    <t>A process for involving parents in reunification subsequent reintegration decisions (e.g., timing or placement)</t>
  </si>
  <si>
    <t>Added parents - could build out with Q. 29 from Pg. 127  interagency- When working towards reintegration do children have contact with parents and family when it is in their best interests?</t>
  </si>
  <si>
    <t>Guidelines for completing a transition plan that includes preparing families and children for reunification</t>
  </si>
  <si>
    <t xml:space="preserve">Two-part question - see column C for Leadership &amp; Governance and column D for Service Delivery to answer the following questions:
6a. National policy/strategy that includes family reunification/reintegration explicitly references the following: 
6b. The follow areas of alternative care policy are occuring in service delivery: </t>
  </si>
  <si>
    <t>6a. Leadership &amp; Governance</t>
  </si>
  <si>
    <t xml:space="preserve">6b. Service Delivery </t>
  </si>
  <si>
    <t xml:space="preserve">National policy/strategy that includes family reunification/reintegration explicitly references the following: </t>
  </si>
  <si>
    <t>Every child is assessed for their physical, social, cognitive and emotional developmental strengths and needs, and  family and other history</t>
  </si>
  <si>
    <t xml:space="preserve">An assessment like this before a child changes placement is very important and is often not done. The child's needs can inform a discussion with the kinship carers and help determine specific ongoing needs.  Other areas can also include, family history, siblings and other birth family connections, community connections, placement history, cultural needs, history of trauma etc.  </t>
  </si>
  <si>
    <t>Added question</t>
  </si>
  <si>
    <t>Assessing if a family is able to meet the children's needs</t>
  </si>
  <si>
    <t>Once the child's needs are established, the next step is to address whether the prospective family can meet these needs. It should help identify risks and protective factors that will support the family to respond to stressors and some potential challenges based on what the child needs. This will help improve placement stability and improve well being for the children.</t>
  </si>
  <si>
    <r>
      <t>Assessing families' strengths, and need for support</t>
    </r>
    <r>
      <rPr>
        <i/>
        <sz val="12"/>
        <color theme="1"/>
        <rFont val="Calibri Light (Headings)"/>
      </rPr>
      <t xml:space="preserve"> and services</t>
    </r>
  </si>
  <si>
    <t xml:space="preserve">This is the step prior to the pre-placement services and is important to ascertain what type of services a family might require prior, during and after placement.  This section refers to the sophistication of services available to familes and children receiving services regarding reunification and reintegration and builds off the questions above.  Basic services would include child and youth assessment with respect to reunification and reintegration.  Children/families can access  information on key issues, law, processes affecting them with respect to reintegration.  Access to information about services they can access such as support groups, counselling etc at no cost (via an NGO or government). Support with training such key child welfare and development issues, common behavioural issues, mental health and parenting classes.  </t>
  </si>
  <si>
    <t>Registration/documentation and tracing services are in place for separated or unaccompanied children</t>
  </si>
  <si>
    <t>Registration and documentation of separated and unaccompanied children are essential steps towards tracing and reunifying children with their families. Such separation can be highly traumatic and requires immediate action by a designated body to expedite the process. This is particularly vital when children are very young and far less able to cope without parental care or to remember essential details about their home and parents. Source BCN</t>
  </si>
  <si>
    <t>Provision of specialized support for reintegration of children with disabilities</t>
  </si>
  <si>
    <t xml:space="preserve">Placement decisions are made in the best interests of the child(ren) and are made in-line with national guidelines.  These decisions are well recorded with parents and is a process that is robust and is made up of appropriately professional and can be quality checked,. </t>
  </si>
  <si>
    <r>
      <t xml:space="preserve">Special preparation, support, and/or counselling services are provided to children </t>
    </r>
    <r>
      <rPr>
        <i/>
        <u/>
        <sz val="12"/>
        <rFont val="Calibri Light"/>
        <family val="2"/>
        <scheme val="major"/>
      </rPr>
      <t>before</t>
    </r>
    <r>
      <rPr>
        <i/>
        <sz val="12"/>
        <rFont val="Calibri Light"/>
        <family val="2"/>
        <scheme val="major"/>
      </rPr>
      <t xml:space="preserve"> reunification</t>
    </r>
  </si>
  <si>
    <t>Post-placement services are critical for a successful placement. Post-placement staff can contribute to the stability of the placement. They can increased depth and intensity of information and support.  This knowledge is also useful in pre-placement services for prospective parents because of their in-depth knowledge of what parent(s) need shortly after placement. Reunification is the physical moment of the child reunifying with the family, reintegration the ongoing case work and follow to ensure child well being.</t>
  </si>
  <si>
    <r>
      <t xml:space="preserve">Special preparation, support, and/or counselling services are provided to children </t>
    </r>
    <r>
      <rPr>
        <i/>
        <u/>
        <sz val="12"/>
        <rFont val="Calibri Light"/>
        <family val="2"/>
        <scheme val="major"/>
      </rPr>
      <t>during</t>
    </r>
    <r>
      <rPr>
        <i/>
        <sz val="12"/>
        <rFont val="Calibri Light"/>
        <family val="2"/>
        <scheme val="major"/>
      </rPr>
      <t xml:space="preserve"> reunification</t>
    </r>
  </si>
  <si>
    <r>
      <t xml:space="preserve">Special preparation, support, and/or counselling services are provided to children </t>
    </r>
    <r>
      <rPr>
        <i/>
        <u/>
        <sz val="12"/>
        <rFont val="Calibri Light"/>
        <family val="2"/>
        <scheme val="major"/>
      </rPr>
      <t>after</t>
    </r>
    <r>
      <rPr>
        <i/>
        <sz val="12"/>
        <rFont val="Calibri Light"/>
        <family val="2"/>
        <scheme val="major"/>
      </rPr>
      <t xml:space="preserve"> reunification</t>
    </r>
  </si>
  <si>
    <t>Children's views are given due weight in accordance with their age and maturity by administrative and judicial proceedings in reunification decisions</t>
  </si>
  <si>
    <t xml:space="preserve">Enhanced support services are being provided for children, youth, and families. </t>
  </si>
  <si>
    <t xml:space="preserve">This section refers to the sophistication of services available to familes and children receiving services regarding reunification and reintegration. Enhanced services can include peer support through parent or family liaisons with similar families, children and youth peer networks, mentoring, buddying programmes, support groups. Peer groups can help greatly and helps to normalize the experiences of children, youth and families and help destigmatize reintegration.   Mentoring programmes for youth, with an older role model that is assigned to one youth to be a safe role model. Other services include job training and vocational support and access to jobs, access to recreational activities, leadership training.  Ongoing case management to ensure families receive targeted support improved well being of the family and improve outcomes of the child.  Access to quality education and support with individual support to a child to catch up on education is often a key issue for children who have reintegrated.  Financial support and material support for kinship placements, that could include educational materials, cash transfers or stipend, living expenses, food costs etc. for a period of time during the reintegration process.  </t>
  </si>
  <si>
    <t>More intensive support services are being provided for children, youth, and families.</t>
  </si>
  <si>
    <t xml:space="preserve">Some familes and children require more intensive services to ensure a successful reintegration..  These are services provided in addition to the ones described above.  These could include therapeutic services or counselling services  being provided (in-home or community based) for children, youth and families that are quality and relevant.  This could relate to children with more complex needs that require additional specialist support as they leave care.  Crisis intervention for children, youth and families is available outside of office hours (e.g. 24 hours a day) in moments of acute crisis and provided by trained professionals. </t>
  </si>
  <si>
    <t>National standards of practice to promote quality reunification and reintegration exist.</t>
  </si>
  <si>
    <t xml:space="preserve">Sign post to international best practice guidelines on reintegration of children - http://www.socialserviceworkforce.org/resources/guidelines-children's-reintegration </t>
  </si>
  <si>
    <t xml:space="preserve">As above </t>
  </si>
  <si>
    <t>A national monitoring mechanism to ensure quality delivery of family reunification/reintegration services exists.</t>
  </si>
  <si>
    <t xml:space="preserve">National quality assurance of delivery of reintegration services occurs regularly (per national standards, if applicable). </t>
  </si>
  <si>
    <t xml:space="preserve">National guidelines clearly state the consequences of service providers not meeting the minimum standards. </t>
  </si>
  <si>
    <t>Permanency planning through other potential placement options (e.g. adoption/kafala or long term foster care) when family reintegration is not a viable option exists</t>
  </si>
  <si>
    <t>Q38. Pg. 136 Interagency guidelines - likert scale question - useful as it indicates whether planning is going on beyond residential care and they are not reintegrating the "easiest" children.</t>
  </si>
  <si>
    <t>Standard indicators to monitor child-family reunification and reintegration services exist.</t>
  </si>
  <si>
    <t>Roles and responsibilities for collecting and reporting on these indicators across the following groups are documented.</t>
  </si>
  <si>
    <t>Routine data are regularly collected (annually, quarterly, etc.) to monitor family reunification/reintegration services/programs.</t>
  </si>
  <si>
    <t xml:space="preserve">Summary data related to family reunification and reintegration by are disaggregated by: </t>
  </si>
  <si>
    <t>Length of stay in family</t>
  </si>
  <si>
    <t xml:space="preserve">Pre-reunification type of care (foster care, residential care, kinship care, etc.) </t>
  </si>
  <si>
    <t>Sex of child</t>
  </si>
  <si>
    <t>Ethnicity (if appropriate)</t>
  </si>
  <si>
    <t xml:space="preserve">Data quality assurance activities for data related to child-family reunification and reintegration are conducted regularly (at least 1 time per year or according to applicable national guidelines). </t>
  </si>
  <si>
    <t xml:space="preserve">There is a mechanism in place to survey, monitor or assess client satisfaction and whether service needs are being met among children and families during reintegration. </t>
  </si>
  <si>
    <t xml:space="preserve">Often MEAL systems need to be specific in order to gain insight into whether service needs are being met, and what the unmet need is.  Often it is for more complex cases such as disability or family counselling, access to support groups, child care that need attention.  Satisfaction is also an important indicator of the health of a system. This can be done through a survey.  </t>
  </si>
  <si>
    <t xml:space="preserve">There are activities undertaken to establish the evidence base about reunification programs. </t>
  </si>
  <si>
    <t>It is important to assess services and build the evidence base around fidelity. One method is to categorise services into 1. Well supported by research evidence 2. Supported. By research evidence 3. Promising research evidence 4. Fails to demonstrate effect 5. Concerning practice NR. Not able to rate (source www.cebc4cw.org)</t>
  </si>
  <si>
    <t>Activities (awareness campaigns, trainings, etc.) aimed at prioritizing family reunification and reintegration over placement of the child in residential or other form of alternative care  have been conducted in the last year.</t>
  </si>
  <si>
    <t>An advocacy and communication strategy that includes promoting the family reunification and reintegration exists.</t>
  </si>
  <si>
    <t>Costs for child-family reunification and reintegration services have been estimated.</t>
  </si>
  <si>
    <t>The costs of reintegration must include all the services must calculated to include all the costs relevant to family and child.  Often they underestimated, there are HR costs, material costs, organisational costs, follow up etc. From initial tracing to closure.</t>
  </si>
  <si>
    <t xml:space="preserve">Costs for child-family reunification and reintegration are included as a government budget line item in the: </t>
  </si>
  <si>
    <t>Subnational/local government budget</t>
  </si>
  <si>
    <t>Funding to provide support for reunification and reintegration was allocated per the government budget(s).</t>
  </si>
  <si>
    <t>Funding to support reunification and reintegration was released per the government allocation.</t>
  </si>
  <si>
    <t>Financial contributions from private sector actors that support reunification and reintegration is tracked by the government</t>
  </si>
  <si>
    <t>Edited</t>
  </si>
  <si>
    <t>Financial contributions from development partners that support reunification and reintegration is tracked by the government</t>
  </si>
  <si>
    <t xml:space="preserve">What are the key ways in which family reunification and reintegration guidelines and services need to be improved to be consistent with the U.N. Guidelines? </t>
  </si>
  <si>
    <t>Formal Kinship Care</t>
  </si>
  <si>
    <t>Guidance notes:</t>
  </si>
  <si>
    <t>Summary of Kinship care services</t>
  </si>
  <si>
    <t xml:space="preserve">Please outline the types of kinship care that are available in your country. </t>
  </si>
  <si>
    <t>This could include short term kinship care, non-formal or formal, fictive kin etc.  This is an important issue to discuss as it varies from country to country, cultural backgrounds, etc.</t>
  </si>
  <si>
    <t>Added new question from interagency tracking tool Q04b Pg5</t>
  </si>
  <si>
    <t xml:space="preserve">Name of lead agency, government department or project organization providing kinship services (optional question) </t>
  </si>
  <si>
    <t xml:space="preserve">Briefly describe what activities or projects are under way that relate to Kinship,  who is involved, the geographical coverage of the activities/projects, and their quality and impact.  Please fill this in outlying the any programmes you see  as relevant to the process of care reform, if you don’t' want to name a programme implementer for any reason then leave that blank, however do highlight programmes across the spectrum so as to give the full picture of what is going on in your country.  Think about the evidence base as well when assessing a service, 1 - is a good quality programme that is supported by  a high quality evidence base. 2. is supported by evidence, but needs more research 3. is showing promise as programme but needs more research 4. there isn't evidence (but could still be promising) 5. potentially poor practice.  This is not a deep analysis, rather a snap shot for you. This will give you a good sense of your existing programmes and their coverage and help you plan, identify gaps, and promising areas of work that can be built on.  If you have more than ten, then please combine two together that have similar set of scores. </t>
  </si>
  <si>
    <t>The below is updated from the UNICEF Core Toolkit Mapping &amp; Assessing CP - tab 3 - Continuum of Care row 15 - this rates the formal/informal and then the quality/impact - https://www.unicef.org/protection/57929_58020.html - is the link.  I have adapted the question and we would need to add the guidance. (source www.cebc4cw.org and Best Intentions CELCIS)</t>
  </si>
  <si>
    <t xml:space="preserve">Legal provisions for formal kinship care exist. </t>
  </si>
  <si>
    <t>National policy or strategy that addresses provisions for formal kinship care services exists.</t>
  </si>
  <si>
    <t xml:space="preserve">Policy/strategy is current (includes the current year). </t>
  </si>
  <si>
    <t>National policy/strategy includes a systematic process to determine the best interest of the child (e.g., gatekeeping) for formal kinship care placement determinations.</t>
  </si>
  <si>
    <t xml:space="preserve">National policy/strategy has been informed by an assessment of the needs of of kinship carers </t>
  </si>
  <si>
    <t xml:space="preserve">If one has been completed that can provide a useful way of assessing how you are meeting those needs.  If not then it is wise to do so.  A good survey will allow you to compliment observations and experiences. It should provide you with an objective of needs that people have within the system, get insight into needs that you didn't know where there, to make sure your services are in line with the communities needs, identify trends in different parts of the country, and ensure you're not wasting resources on services that aren't needed. This will also give you country specific data as opposed to generalisable data from other countries.  </t>
  </si>
  <si>
    <t>Added new question around needs</t>
  </si>
  <si>
    <t xml:space="preserve">National policy/strategy includes approaches to help retain kinship carers. </t>
  </si>
  <si>
    <t>Added new question for recruitment</t>
  </si>
  <si>
    <t>There is a national regulatory framework to authorize formal kinship carers.</t>
  </si>
  <si>
    <t>We might need to reword this as it feels a little overbearing for kinship case management</t>
  </si>
  <si>
    <t>There is a national regulatory framework to register formal kinship carers.</t>
  </si>
  <si>
    <t>As above</t>
  </si>
  <si>
    <t>There is an official state body (or bodies) responsible for ensuring all providers of formal kinship care comply with national standards through inspections.</t>
  </si>
  <si>
    <t xml:space="preserve">Two-part question - see column C for Leadership &amp; Governance and column D for Service Delivery to answer the following questions:
8a. National policy/strategy that includes kinship care explicitly references the following: 
8b. The follow areas of alternative care policy are occuring in service delivery: </t>
  </si>
  <si>
    <t>8a. Leadership &amp; Governance</t>
  </si>
  <si>
    <t xml:space="preserve">8b. Service Delivery </t>
  </si>
  <si>
    <t xml:space="preserve">National policy/strategy that includes kinship care explicitly references the following: </t>
  </si>
  <si>
    <t xml:space="preserve">The following areas are being provided: </t>
  </si>
  <si>
    <r>
      <t xml:space="preserve">Assessing families' strengths, and need for support </t>
    </r>
    <r>
      <rPr>
        <i/>
        <sz val="12"/>
        <color theme="1"/>
        <rFont val="Calibri Light (Headings)"/>
      </rPr>
      <t>and services</t>
    </r>
  </si>
  <si>
    <t>This is the step prior to the pre-placement services and is important to ascertain what type of services a family might require prior, during and after kinship placement.   Access to information on key issues, law, processes affecting them with respect to kinship.  Access to information about services they can access such as support groups, counselling etc from NGO's or goverrment.. Navigation and referral is important so carers can call relevant staff who can refer clients to local and culturally appropriate services.  Support with training such key child welfare and development issues, common behavioural issues, mental health and parenting classes.  Another relevant service is birth family (parents) mediation which can be comlex in kinship. Families require support to help them negotiate and establish the appropriate boundaries between the child and the family of origin in an open and co-operative way and inline with the children best interests.</t>
  </si>
  <si>
    <t>Special preparation, support, and/or counselling services for formal kinship carers available before the placement.</t>
  </si>
  <si>
    <t xml:space="preserve">Preparing families to be able to meet the needs of children, and or youth.  This is an important step before placement.  It helps prospective kinship parents, but also the agencies involved and their staff.  It also helps to inform what is needed in the post-placement support.  </t>
  </si>
  <si>
    <t>Special preparation, support, and/or counselling services for formal kinship carers available during the placement.</t>
  </si>
  <si>
    <t xml:space="preserve">Placement decisions are made in the best interests of the child(ren) and are made in-line with national guidelines.  These decisions are well recorded and can also inform requirements in the pool of kinship parents. Ideally there is matching process that is robust and is made up of appropriately professional and can be quality checked,. </t>
  </si>
  <si>
    <t>Special preparation, support, and/or counselling services for formal kinship carers available after the placement.</t>
  </si>
  <si>
    <t>Post-placement services are critical for a successful placement. Post-placement staff can contribute to the stability of the placement. They can increased depth and intensity of information and support.  This knowledge is also useful in pre-placement services for prospective parents because of their in-depth knowledge of what parent(s) need shortly after placement.</t>
  </si>
  <si>
    <t>Special preparation, support, and/or counselling services are provided to children before placement in formal kinship care.</t>
  </si>
  <si>
    <t>Special preparation, support, and/or counselling services are provided to children during placement in formal kinship care.</t>
  </si>
  <si>
    <t>Special preparation, support, and/or counselling services are provided to children after placement in formal kinship care.</t>
  </si>
  <si>
    <t>Specialized disability services for formal kinship carers of children with disabilities</t>
  </si>
  <si>
    <t>Respite care is available for kinship carers who need it</t>
  </si>
  <si>
    <t xml:space="preserve">Respite kinship care is an important way of supporting carers, families and children and helps to mitigate risks around disruptions.  It can be particularly useful for carers of children with high and complex needs.  </t>
  </si>
  <si>
    <t>Added a question - access to appropriate services is important</t>
  </si>
  <si>
    <t>Placement decisions take into consideration the health and emotional needs of children in kinship care</t>
  </si>
  <si>
    <t xml:space="preserve">The needs of children in kinship care are complex.  They have all suffered trauma as they have been removed from their family of origin.  Every child is different and consideration to health, emotional, educational, and other support services should be given due weight.  </t>
  </si>
  <si>
    <t>Added a question - access to appropriate services is important - could go further up</t>
  </si>
  <si>
    <t>Parents and carers participate in matters related to administrative and judicial proceedings for kinship care placements</t>
  </si>
  <si>
    <t>Children's views are given due weight in accordance with their age and maturity by administrative and judicial proceedings in kinship care placement decisions</t>
  </si>
  <si>
    <t>Children who are aging out of care receive specialist support into appropriate Independent Living Arrangement  (when relevant)</t>
  </si>
  <si>
    <t>Is there an age limit for youth leaving or ageing out of care with regard to support, if so what is it (in the notes section) and is there effective planning for youth leaving care or particular provision made around kinship?  Bear in mind many kinship placements there is no aging out process they are with their family so this will be varied and linked to the needs of the child/youth</t>
  </si>
  <si>
    <t>As per below - also seen in the interagency tracking tool Q30. Is there an upper age at which children normally have to leave the alternative care system? Please select the alternative care systems that apply. - Pg. 128</t>
  </si>
  <si>
    <t>Children are assessed through standardized processes, to determine when they are ready to transition out of kinship care</t>
  </si>
  <si>
    <t>As with the guidance above, this varies according to the case.  Some cases do not require any process as they are with their family.  This question only relates to those who would be moving from a kinship placement.</t>
  </si>
  <si>
    <t>Why standardised?  This needs rewording - also there is transitioning to another placement or aging out of kinship care.  We need to be clearer which this is - added an extra question</t>
  </si>
  <si>
    <t>There is a legal obligation to plan for a child's return to his/her family where this is in the child's best interests from kinship care settings? (Kin is family, this refers to reunification to immediate parents)</t>
  </si>
  <si>
    <t xml:space="preserve">In many cases this is not possible, this question refers to the parents been given priority for care, however this is linked to the best interest determinaton for the child. </t>
  </si>
  <si>
    <t>Adapted a question from interagency tracking tool Q27. Is there a legal obligation to plan for a child's return to his/her family where this is in the child's best interests for any of the following care settings? Pg. 124</t>
  </si>
  <si>
    <t xml:space="preserve">Enhanced support services are being provided for children, youth, and families </t>
  </si>
  <si>
    <t xml:space="preserve">This section refers to the sophistication of services available to familes and children receiving services regarding a kinship placement. With kinship this can vary according to the needs/capacity of the primary  care giver.  Enhanced services can include peer support through parent or family liaisons with similar families, children and youth peer networks, mentoring, buddying programmes, support groups. Peer groups can help greatly and helps to normalize the experiences of children, youth and families and help destigmatize kinship care if it is a concern.   Mentoring programmes for youth, with an older role model that is assigned to one youth to be a safe role model. Other services include job training and vocational support and access to jobs, access to recreational activities, leadership training.  Ongoing case management to ensure families receive targeted support improved well being of the family and improve outcomes of the child.  Access to quality education and support with individual support to a child to catch up on education when relevant and required.  Financial support and material support for kinship placements, that could include educational materials, cash transfers or stipend, living expenses, food costs etc. for a period of time during the reintegration process.  </t>
  </si>
  <si>
    <t xml:space="preserve">More intensive support services are being provided for children, youth, and families </t>
  </si>
  <si>
    <t xml:space="preserve">Some familes and children require more intensive services to ensure a successful kinship placement.  These are services provided in addition to the ones described above.  These could include therapeutic services or counselling services  being provided (in-home or community based) for children, youth and families that are quality and relevant.  This could relate to children with more complex needs that require additional specialist support as they are in care (some kinship placements are not considered to be "in care", depends on the individual cases).  Crisis intervention for children, youth and families is available outside of office hours (e.g. 24 hours a day) in moments of acute crisis and provided by trained professionals. It is important that kinship placements are able to access services and are not deprioritised as they are kin placements. </t>
  </si>
  <si>
    <t>National standards of practice to promote the quality of kinship care services exist.</t>
  </si>
  <si>
    <t>A national monitoring mechanism to ensure good-quality kinship care services exists.</t>
  </si>
  <si>
    <t xml:space="preserve">National quality assurance of kinship care services is conducted regularly (per national standards, if applicable). </t>
  </si>
  <si>
    <t xml:space="preserve">National guidelines clearly state what happens when kinship carers do not meet the minimum standards. </t>
  </si>
  <si>
    <t>Kinship carers are made available by authorities responsible for placing children.</t>
  </si>
  <si>
    <t>Permanency planning through other potential placement options (e.g. adoption/kafala or long term foster care) when family reintegration is not a viable option exists.</t>
  </si>
  <si>
    <t xml:space="preserve">There is a gradual and supervised process for reintegration of children to their families from formal kinship care. </t>
  </si>
  <si>
    <t>Adapted from interagency tracking tool: Q28. Is there co-ordination of the reintegration of children to their families through gradual and supervised processes? Pg. 126 - this speaks to permanency</t>
  </si>
  <si>
    <t>Standardized indicators to monitor formal kinship care services exist.</t>
  </si>
  <si>
    <t>Exist within Ministry in charge of alternative care</t>
  </si>
  <si>
    <t>Routine data are regularly collected (annually, quarterly, etc.) to formal monitor kinship care services/programs.</t>
  </si>
  <si>
    <t xml:space="preserve">Summary data related to kinship care are disaggregated by:  </t>
  </si>
  <si>
    <t>Length of stay in kinship care</t>
  </si>
  <si>
    <t>The number of placements there have been made for each type of placement</t>
  </si>
  <si>
    <t>Added new question - adapted from interagency Q11.a. How many children are placed in each form of alternative care (both informal and formal) pg.18</t>
  </si>
  <si>
    <t>Retention rates of kinship carers are being tracked</t>
  </si>
  <si>
    <t>Added new question</t>
  </si>
  <si>
    <t xml:space="preserve">Disruptions to kinship care are being tracked </t>
  </si>
  <si>
    <t>Instability in kinship care is important to track as it illustrates where improvements might need to be made.  Factors that seem to mitigate support from caseworkers and others, as well family resources and networks.  Instability can make problems children have (caused by neglect or abuse) worse and impacts their well being.  A disruption is an unplanned move.</t>
  </si>
  <si>
    <t>Data quality assurance activities for data related to kinship care are conducted regularly (at least 1 time per year or according to applicable national guidelines).</t>
  </si>
  <si>
    <t>There is a mechanism in place to survey, monitor or assess client satisfaction and whether service needs are being met among children and kinship families</t>
  </si>
  <si>
    <t xml:space="preserve">Added a new question </t>
  </si>
  <si>
    <t>There are activities undertaken to establish the evidence base about formal kinship care programs</t>
  </si>
  <si>
    <t xml:space="preserve">Is there significant over-representation of any groups of children in kinship care compared with the general population? </t>
  </si>
  <si>
    <t xml:space="preserve">Different over represented populations might vary and could include socio-economic background, ethnic differences, marginalised groups, criminalised groups, groups facing particular adversities, more older children, or more infants.  This can be diverse and unique to your country. </t>
  </si>
  <si>
    <t>Added new question - adapted from interagency .Q15.a. Is there significant over-representation of any groups of children in formal alternative care compared with the general population? pg.18</t>
  </si>
  <si>
    <t>Activities (e.g. communication and advocacy campaigns, etc.) aimed at informing and raising the awareness of the general public on kinship care as a more appropriate form of care compared to residential care have been conducted in the last year.</t>
  </si>
  <si>
    <t>An advocacy and communication strategy that includes promoting appropriate kinship care exists.</t>
  </si>
  <si>
    <t>We can remove this as I am not sure it is relevant for kinship care as it is for case by case</t>
  </si>
  <si>
    <t>Costs for provision of kinship care services have been estimated and broken down by type</t>
  </si>
  <si>
    <t xml:space="preserve">Reworded. </t>
  </si>
  <si>
    <t>Costs for kinship care service provision are a government budget line item in the:</t>
  </si>
  <si>
    <t>Funding to support provisions for kinship care was allocated per the government budget(s).</t>
  </si>
  <si>
    <t>Funding to support kinship care services was released per the government allocation.</t>
  </si>
  <si>
    <t>Financial contributions from private sector actors that support kinship care is tracked by the government</t>
  </si>
  <si>
    <t>Financial contributions from development partners that support kinship care is tracked by the government</t>
  </si>
  <si>
    <t xml:space="preserve">What are the key ways in which kinship care guidelines and services need to be improved to be consistent with the U.N. Guidelines? </t>
  </si>
  <si>
    <t xml:space="preserve">Q01.b. Are the standards for the following types of formal alternative care consistent with the Guidelines? Pg. 161 </t>
  </si>
  <si>
    <t>Q01.b.i. In what way are the standards not consistent with the Guidelines? Pg.161</t>
  </si>
  <si>
    <t>Foster Care</t>
  </si>
  <si>
    <t xml:space="preserve">This could include short term foster care, emergency foster care, therapeutic foster care, specialist foster care such as fostering children with complex needs, long term foster care etc. </t>
  </si>
  <si>
    <t xml:space="preserve">Please outline the types of foster care that are available in your country. </t>
  </si>
  <si>
    <t xml:space="preserve">Briefly describe what activities or projects are under way that relate to Fostering, who is involved, the geographical coverage of the activities/projects, and their quality and impact.  Please fill this in outlying the any programmes you see  as relevant to the process of care reform, if you don’t' want to name a programme implementer for any reason then leave that blank, however do highlight programmes across the spectrum so as to give the full picture of what is going on in your country. Think about the evidence base as well when assessing a service, 1 - is a good quality programme that is supported by  a high quality evidence base. 2. is supported by evidence, but needs more research 3. is showing promise as programme but needs more research 4. there isn't evidence (but could still be promising) 5. potentially poor practice.  This is not a deep analysis, rather a snap shot for you. Just fill in the ones you feel confident about and want to mention.  This will give you a good sense of your existing programmes and their coverage and help you plan, identify gaps, and promising areas of work that can be built on.  If you have more than ten, then please combine two together that have similar set of scores.  </t>
  </si>
  <si>
    <t xml:space="preserve">Name of lead agency, government department or project organization providing foster care services (optional question) </t>
  </si>
  <si>
    <t xml:space="preserve">Legal provisions for foster care exist. </t>
  </si>
  <si>
    <t>National policy or strategy that addresses provisions for foster care services exists.</t>
  </si>
  <si>
    <t>National policy/strategy includes a systematic process to determine the best interest of the child (e.g., gatekeeping) for foster care placement determinations.</t>
  </si>
  <si>
    <t>National policy/strategy includes the recruitment, training,  and retaining prospective foster carers.</t>
  </si>
  <si>
    <t>Added Question</t>
  </si>
  <si>
    <t>National policy/strategy has been informed by a needs assessment of foster carers and children</t>
  </si>
  <si>
    <t>There is a national regulatory framework to train and authorize foster carers.</t>
  </si>
  <si>
    <t>There is a national regulatory framework to register foster carers.</t>
  </si>
  <si>
    <t>There is an official state body (or bodies) responsible for ensuring all providers of foster care comply with national standards through inspections.</t>
  </si>
  <si>
    <t>Yes - Partially - No &amp; Completely - Mostly - Slight  - Not at all</t>
  </si>
  <si>
    <t>Is foster care used as part of the process of adoption?</t>
  </si>
  <si>
    <t>Some places mandate a foster to adopt programme.  Is there a foster period time in the adoption process?  If there is a period of time after the adoption placement is made and final court order is made and it is nolt referred to as "foster to adopt" then this would normally form part of the adoption process.  This can vary significantly in different countries, both culturally and legally.  If you are unsure then leave the question as "no".</t>
  </si>
  <si>
    <t xml:space="preserve">Added Question -Q01.b. Are the standards for the following types of formal alternative care consistent with the Guidelines? Pg. 161 Interagency </t>
  </si>
  <si>
    <t xml:space="preserve">Yes    </t>
  </si>
  <si>
    <t>Are children being placed into adoption placements from the foster care system?</t>
  </si>
  <si>
    <t xml:space="preserve">This question refers to children being adopted from foster care.  Are foster carers adopting children regularly? Are foster carers expecting to adopt?  Is there a different process/pathway for children to be adopted from foster care? Add a few bullet points if this is relevant for you.  </t>
  </si>
  <si>
    <t>Added Question Q01.b.i. In what way are the standards not consistent with the Guidelines? Pg.161</t>
  </si>
  <si>
    <t>Partially</t>
  </si>
  <si>
    <t>Two-part question - see column C for Leadership &amp; Governance and column D for Service Delivery to answer the following questions:
11a. National policy/strategy that includes foster care explicitly references the following: 
11b. The follow areas of alternative care policy are occuring in service delivery:</t>
  </si>
  <si>
    <t>11a. Leadership &amp; Governance</t>
  </si>
  <si>
    <t xml:space="preserve">11b. Service Delivery </t>
  </si>
  <si>
    <t xml:space="preserve">National policy/strategy that includes foster care explicitly references the following: </t>
  </si>
  <si>
    <t xml:space="preserve">An assessment like this before a child changes placement is very important and is often not done. The child's needs can inform a discussion with the foster carers and help determine specific ongoing needs.  Other areas can also include, family history, siblings and other birth family connections, community connections, placement history, cultural needs, history of trauma etc.  </t>
  </si>
  <si>
    <t>Assessing if a foster carer is able to meet the children's needs</t>
  </si>
  <si>
    <t>Once the child's needs are established, the next step is to address whether the prospective family can meet these needs. It should help identify risks and protective factors that will support the family to respond to stressors and some potentilla challenges based on what the child needs. This will help improve placement stability and improve well being for the children.</t>
  </si>
  <si>
    <t>Assessing a foster carers strengths, and need for needed support services</t>
  </si>
  <si>
    <t xml:space="preserve">This is the step prior to the pre-placement services and is important to ascertain what type of services a family might require prior, during and after placement.  </t>
  </si>
  <si>
    <r>
      <t xml:space="preserve">Special preparation, support, and/or counselling services for </t>
    </r>
    <r>
      <rPr>
        <i/>
        <u/>
        <sz val="12"/>
        <rFont val="Calibri Light"/>
        <family val="2"/>
        <scheme val="major"/>
      </rPr>
      <t>foster carers</t>
    </r>
    <r>
      <rPr>
        <i/>
        <sz val="12"/>
        <rFont val="Calibri Light"/>
        <family val="2"/>
        <scheme val="major"/>
      </rPr>
      <t xml:space="preserve"> available </t>
    </r>
    <r>
      <rPr>
        <i/>
        <u/>
        <sz val="12"/>
        <rFont val="Calibri Light"/>
        <family val="2"/>
        <scheme val="major"/>
      </rPr>
      <t>before</t>
    </r>
    <r>
      <rPr>
        <i/>
        <sz val="12"/>
        <rFont val="Calibri Light"/>
        <family val="2"/>
        <scheme val="major"/>
      </rPr>
      <t xml:space="preserve"> the placement.</t>
    </r>
  </si>
  <si>
    <t xml:space="preserve">Preparing families to be able to meet the needs of children, and or youth.  This is an important step before placement.  It helps prospective foster parents, but also the agencies involved and their staff.  It also helps to inform what is needed in the post-placement support.  </t>
  </si>
  <si>
    <r>
      <t xml:space="preserve">Special preparation, support, and/or counselling services for </t>
    </r>
    <r>
      <rPr>
        <i/>
        <u/>
        <sz val="12"/>
        <rFont val="Calibri Light"/>
        <family val="2"/>
        <scheme val="major"/>
      </rPr>
      <t>foster carers</t>
    </r>
    <r>
      <rPr>
        <i/>
        <sz val="12"/>
        <rFont val="Calibri Light"/>
        <family val="2"/>
        <scheme val="major"/>
      </rPr>
      <t xml:space="preserve"> available </t>
    </r>
    <r>
      <rPr>
        <i/>
        <u/>
        <sz val="12"/>
        <rFont val="Calibri Light"/>
        <family val="2"/>
        <scheme val="major"/>
      </rPr>
      <t>during</t>
    </r>
    <r>
      <rPr>
        <i/>
        <sz val="12"/>
        <rFont val="Calibri Light"/>
        <family val="2"/>
        <scheme val="major"/>
      </rPr>
      <t xml:space="preserve"> the placement.</t>
    </r>
  </si>
  <si>
    <t xml:space="preserve">Placement decisions are made in the best interests of the child(ren) and are made in-line with national guidelines.  These decisions are well recorded and can also inform requirements in the pool of foster parents. Ideally there is matching process that is robust and is made up of appropriately professional and can be quality checked,. </t>
  </si>
  <si>
    <r>
      <t>Special preparation, support, and/or counselling services for</t>
    </r>
    <r>
      <rPr>
        <i/>
        <u/>
        <sz val="12"/>
        <rFont val="Calibri Light"/>
        <family val="2"/>
        <scheme val="major"/>
      </rPr>
      <t xml:space="preserve"> foster carers</t>
    </r>
    <r>
      <rPr>
        <i/>
        <sz val="12"/>
        <rFont val="Calibri Light"/>
        <family val="2"/>
        <scheme val="major"/>
      </rPr>
      <t xml:space="preserve"> available</t>
    </r>
    <r>
      <rPr>
        <i/>
        <u/>
        <sz val="12"/>
        <rFont val="Calibri Light"/>
        <family val="2"/>
        <scheme val="major"/>
      </rPr>
      <t xml:space="preserve"> after</t>
    </r>
    <r>
      <rPr>
        <i/>
        <sz val="12"/>
        <rFont val="Calibri Light"/>
        <family val="2"/>
        <scheme val="major"/>
      </rPr>
      <t xml:space="preserve"> the placement.</t>
    </r>
  </si>
  <si>
    <r>
      <t xml:space="preserve">Special preparation, support, and/or counselling services are provided to </t>
    </r>
    <r>
      <rPr>
        <i/>
        <u/>
        <sz val="12"/>
        <rFont val="Calibri Light"/>
        <family val="2"/>
        <scheme val="major"/>
      </rPr>
      <t>children</t>
    </r>
    <r>
      <rPr>
        <i/>
        <sz val="12"/>
        <rFont val="Calibri Light"/>
        <family val="2"/>
        <scheme val="major"/>
      </rPr>
      <t xml:space="preserve"> </t>
    </r>
    <r>
      <rPr>
        <i/>
        <u/>
        <sz val="12"/>
        <rFont val="Calibri Light"/>
        <family val="2"/>
        <scheme val="major"/>
      </rPr>
      <t>before</t>
    </r>
    <r>
      <rPr>
        <i/>
        <sz val="12"/>
        <rFont val="Calibri Light"/>
        <family val="2"/>
        <scheme val="major"/>
      </rPr>
      <t xml:space="preserve"> placement in foster care.</t>
    </r>
  </si>
  <si>
    <r>
      <t xml:space="preserve">Special preparation, support, and/or counselling services are provided to </t>
    </r>
    <r>
      <rPr>
        <i/>
        <u/>
        <sz val="12"/>
        <rFont val="Calibri Light"/>
        <family val="2"/>
        <scheme val="major"/>
      </rPr>
      <t>children</t>
    </r>
    <r>
      <rPr>
        <i/>
        <sz val="12"/>
        <rFont val="Calibri Light"/>
        <family val="2"/>
        <scheme val="major"/>
      </rPr>
      <t xml:space="preserve"> </t>
    </r>
    <r>
      <rPr>
        <i/>
        <u/>
        <sz val="12"/>
        <rFont val="Calibri Light"/>
        <family val="2"/>
        <scheme val="major"/>
      </rPr>
      <t>during</t>
    </r>
    <r>
      <rPr>
        <i/>
        <sz val="12"/>
        <rFont val="Calibri Light"/>
        <family val="2"/>
        <scheme val="major"/>
      </rPr>
      <t xml:space="preserve"> placement in foster care.</t>
    </r>
  </si>
  <si>
    <r>
      <t xml:space="preserve">Special preparation, support, and/or counselling services are provided to </t>
    </r>
    <r>
      <rPr>
        <i/>
        <u/>
        <sz val="12"/>
        <rFont val="Calibri Light"/>
        <family val="2"/>
        <scheme val="major"/>
      </rPr>
      <t>children</t>
    </r>
    <r>
      <rPr>
        <i/>
        <sz val="12"/>
        <rFont val="Calibri Light"/>
        <family val="2"/>
        <scheme val="major"/>
      </rPr>
      <t xml:space="preserve"> </t>
    </r>
    <r>
      <rPr>
        <i/>
        <u/>
        <sz val="12"/>
        <rFont val="Calibri Light"/>
        <family val="2"/>
        <scheme val="major"/>
      </rPr>
      <t>after</t>
    </r>
    <r>
      <rPr>
        <i/>
        <sz val="12"/>
        <rFont val="Calibri Light"/>
        <family val="2"/>
        <scheme val="major"/>
      </rPr>
      <t xml:space="preserve"> placement in foster care.</t>
    </r>
  </si>
  <si>
    <t>Specialized disability services for foster carers of children with disabilities</t>
  </si>
  <si>
    <t>Respite care is available for foster carers who need it</t>
  </si>
  <si>
    <t xml:space="preserve">Respite foster care is an important way of supporting carers, families and children and helps to mitigate risks around disruptions.  It can be particularly useful for carers of children with high and complex needs.  </t>
  </si>
  <si>
    <t>Placement decisions should always prioritise the capacity of the foster carers to meet the health, emotional and other needs of the children</t>
  </si>
  <si>
    <t>The needs of children in foster care are complex.  They have all suffered trauma as they have been removed from their family of origin.  Every child is different and consideration to health, emotional, educational, and other support services should be given due weight.  If there is a pool of foster carers it is critical that placements are made in line with the capacity of the foster carers, eg can a foster carer take multiple placements? Are they able to take care of children with complex needs. An important question is, are placements made to foster carers that aren't appropriate because a lack of foster carer placements and demand outstrips supply?  This is sometimes referred to as "agreed approval range" for foster carer.  These are sometimes exceeded due pressures on the service.</t>
  </si>
  <si>
    <t>Parents and carers participate in matters related to administrative and judicial proceedings for foster care placements</t>
  </si>
  <si>
    <t>Children's views are given due weight in accordance with their age and maturity by administrative and judicial proceedings in foster care placement decisions</t>
  </si>
  <si>
    <t>Children are assessed through standardized processes, to determine when they are ready to transition out of foster care</t>
  </si>
  <si>
    <t>There is a legal obligation to plan for a child's return to his/her family where this is in the child's best interests from foster care settings</t>
  </si>
  <si>
    <t xml:space="preserve">There are different types of foster care available </t>
  </si>
  <si>
    <t>Basic services would include child and youth assessment above in row 17.  Access to information on key issues, law, processes affecting them.  Access to information about services they can access such as support groups, counselling etc at no cost. Navigation, advocacy and referral is important so carers of looked after children call relevant staff who can refer clients to local and culturally appropriate services.  Support with training such key child welfare and development issues, common behavioural issues, mental health and parenting classes.  One last service is birth family mediation. Families require to negotiate them and establish the appropriate boundaries between the child and the birth family in an open and co-operative way.</t>
  </si>
  <si>
    <t xml:space="preserve">Many children who enter foster care have experienced traumatic stress such as abuse, neglect or other family challenges. Some also have significant medical conditions or intellectual and developmental delays. These children need specialized care from trained professionals and caregivers in order to heal from trauma and develop their social and independent living skills.  Different types include respite care, therapeutic foster care, medical foster care, emergency foster care.  There may be some specific types of care not mentioned that want to add.  </t>
  </si>
  <si>
    <t>Enhanced support services are being provided for children, youth in foster care</t>
  </si>
  <si>
    <t xml:space="preserve">Enhanced services can include peer support through parent or family liaisons with similar families, children and youth peer networks, mentoring, buddying programmes, support groups. Peer groups can help greatly and helps to normalize the experiences of children, youth and families.   Mentoring programmes for youth, with an older role model that is assigned to one youth to be a safe role model. Other services include job training and vocational support and access to. jobs, access to recreational activities, leadership training.  Ongoing case management to ensure families receive targeted support improved well being of the family and improve outcomes of the child.  Access to quality education and support with individual support to a child to catch up on education.  Respite care for families and children, both of whom might require a break for a range of reasons. Financial support and material support for kinship placements, that could include educational materials, cash transfers or stipend, living expenses, food costs etc.  </t>
  </si>
  <si>
    <t xml:space="preserve">This section refers to the sophistication of services available to children in foster care.  Enhanced services can include peer support through parent or family liaisons with similar foster families, children and youth peer networks, mentoring, buddying programmes, support groups. Peer groups can help greatly and helps to normalize the experiences of children, youth and families and help destigmatize foster care if it is a concern.   Mentoring programmes for youth, with an older role model that is assigned to one youth to be a safe role model. Other services include job training and vocational support and access to jobs, access to recreational activities, leadership training.  Ongoing case management to ensure families receive targeted support improved well being of the family and improve outcomes of the child.  Access to quality education and support with individual support to a child to catch up on education when relevant and required.  Financial support and material support for foster placements, that could include educational materials, cash transfers or stipend, living expenses, food costs etc.  </t>
  </si>
  <si>
    <t>Enhanced support services are being provided for foster carers</t>
  </si>
  <si>
    <t xml:space="preserve">Therapeutic services or counselling services are being provided (in-home or community based) for children, youth and families that are quality and relevant.  Crisis intervention for children, youth and families is available outside of office hours (e.g. 24 hours a day) in moments of acute crisis and provided by trained professionals. </t>
  </si>
  <si>
    <t xml:space="preserve">Foster carers need there own support as they are providing professional child care for children who have suffered trauma.  Fostering is a challenging task and many foster carers need to be available to the children in their care 24 hours a day, seven days a week. They may need assistance and advice outside of office hours from someone who understands the issues, but this is not always available. For some, having access to short breaks or respite care can help placements continue when they otherwise might not.  Other services could be counselling, peer to peer support, peer networks, development opportunities such as training.  </t>
  </si>
  <si>
    <t>National standards of practice to promote the quality of foster care services exist.</t>
  </si>
  <si>
    <t>A national monitoring mechanism to ensure good-quality foster care services exists.</t>
  </si>
  <si>
    <t xml:space="preserve">National quality assurance of foster care services is conducted regularly (per national standards, if applicable). </t>
  </si>
  <si>
    <t xml:space="preserve">National guidelines clearly state what happens when foster carers do not meet the minimum standards. </t>
  </si>
  <si>
    <t>Foster care parents are made available by authorities responsible for placing children.</t>
  </si>
  <si>
    <t>There is a gradual and supervised process for reintegration of children to their families from foster care when appropriate</t>
  </si>
  <si>
    <t>Standardized indicators to monitor foster care services exist.</t>
  </si>
  <si>
    <t>Data are regularly collected (annually, quarterly, etc.) to monitor foster care services/programs.</t>
  </si>
  <si>
    <t xml:space="preserve">Summary data related to foster care are disaggregated by:  </t>
  </si>
  <si>
    <t>Length of stay in foster care</t>
  </si>
  <si>
    <t>The number of placements there have been made by each type of placement</t>
  </si>
  <si>
    <t>Added Question- Added new question - adapted from interagency Q11.a. How many children are placed in each form of alternative care (both informal and formal) pg.18 they also ask it under residential care Q32.c. What is the average occupancy or number of children in residence in each form of residential care? Pg. 43 for Foster Care</t>
  </si>
  <si>
    <t>Retention rates of foster carers are being tracked</t>
  </si>
  <si>
    <t>Added Question - Added new question - adapted from interagency .Q32.d. What is the proportion or percentage of children in this form of residential care out of the total number of children in residential care in the country? Pg. 44</t>
  </si>
  <si>
    <t xml:space="preserve">Disruptions to foster care are being tracked </t>
  </si>
  <si>
    <t>Instability in Foster Care is important to track as it illustrates where improvements might need to be made.  Factors that seem to mitigate support from caseworkers and others, as well family resources and networks.  Instability can make problems children have (caused by neglect or abuse) worse and impacts their well being.  A disruption is an unplanned moves.  This is sometimes called a breakdown as well.</t>
  </si>
  <si>
    <t>Data quality assurance activities for data related to foster care are conducted regularly (at least 1 time per year or according to applicable national guidelines).</t>
  </si>
  <si>
    <t>There is a mechanism in place to survey, monitor or assess client satisfaction and whether service needs are being met among children and foster families</t>
  </si>
  <si>
    <t>There are activities undertaken to establish the evidence base about foster care programs</t>
  </si>
  <si>
    <t xml:space="preserve">Is there significant over-representation of any groups of children in foster care compared with the general population? </t>
  </si>
  <si>
    <t>Added Question - Added new question - adapted from interagency .Q15.a. Is there significant over-representation of any groups of children in formal alternative care compared with the general population? pg.18</t>
  </si>
  <si>
    <t>Activities (e.g. communication and advocacy campaigns, etc.) aimed at informing and raising the awareness of the general public on foster care as a more appropriate form of care compared to residential care have been conducted in the last year.</t>
  </si>
  <si>
    <t>An advocacy and communication strategy that includes promoting appropriate foster care exists.</t>
  </si>
  <si>
    <t>Costs for provision of foster care services have been estimated and broken down by type</t>
  </si>
  <si>
    <t>Costs for foster care service provision are a government budget line item in the:</t>
  </si>
  <si>
    <t>Transparent and auditable funding</t>
  </si>
  <si>
    <t>Added</t>
  </si>
  <si>
    <t>Funding to support provisions for foster care was allocated per the government budget(s).</t>
  </si>
  <si>
    <t>Funding to support foster care services was released per the government allocation.</t>
  </si>
  <si>
    <t>Financial contributions from private sector actors that support foster care is tracked by the government</t>
  </si>
  <si>
    <t>Financial contributions from development partners that support foster care is tracked by the government</t>
  </si>
  <si>
    <t xml:space="preserve">What are the key ways in which foster care guidelines and services need to be improved to be consistent with the U.N. Guidelines? </t>
  </si>
  <si>
    <t>Legal and policy framework</t>
  </si>
  <si>
    <t xml:space="preserve">Legal and Policy Framework </t>
  </si>
  <si>
    <t>Other Forms of Care</t>
  </si>
  <si>
    <t>Summary of other forms of care</t>
  </si>
  <si>
    <t xml:space="preserve">Please outline the other forms of care that are available in your country. </t>
  </si>
  <si>
    <t xml:space="preserve">Non-Formal Mechanisms for Children's Care and Protection - In many countries children without adequate family care are supported within non-formal care arrangements.  This typically involves the care of a child by a relative (other forms of care care), or someone close to the family (informal foster care), without any legal proceedings or regulation by the State.  In some cases, children may also live on their own without adult carers within a child-headed household. BCN Website
</t>
  </si>
  <si>
    <t xml:space="preserve">Legal provisions for other forms of care exist. </t>
  </si>
  <si>
    <t>National policy or strategy that addresses provisions for informal care exist.</t>
  </si>
  <si>
    <t>The role of informal carers and their de facto responsibility for the child are recognized in national policy/strategy.</t>
  </si>
  <si>
    <t>Policy/strategy references services and benefits for informal carers.</t>
  </si>
  <si>
    <t>The role of government to provide support and/or oversight of informal care arrangements is described in the national policy/strategy.</t>
  </si>
  <si>
    <t>Two-part question - see column C for Leadership &amp; Governance and column D for Service Delivery to answer the following questions:
7a. National policy/strategy that includes informal care explicitly references the following: 
7b. The follow areas of alternative care policy are occuring in service delivery:</t>
  </si>
  <si>
    <t>7a. Leadership &amp; Governance</t>
  </si>
  <si>
    <t xml:space="preserve">7b. Service Delivery </t>
  </si>
  <si>
    <t xml:space="preserve">National policy/strategy that includes informal care explicitly references the following: </t>
  </si>
  <si>
    <t>Assessing if an informal carer is able to meet the childrens needs</t>
  </si>
  <si>
    <t>Once the childs needs are established, the next step is to address whether the propspective family can meet these needs. It should help identify risks and protective factorrs that will support the family to respond to stressors and some potentilal challenges based on what the child needs. This will help improve placement stability and improve well being for the children.</t>
  </si>
  <si>
    <t>Assessing an informal carers' strenghts, and need for support services</t>
  </si>
  <si>
    <r>
      <t xml:space="preserve">Special preparation, support, and/or counseling services for </t>
    </r>
    <r>
      <rPr>
        <i/>
        <u/>
        <sz val="12"/>
        <rFont val="Calibri Light (Headings)"/>
      </rPr>
      <t>informal carers</t>
    </r>
    <r>
      <rPr>
        <i/>
        <sz val="12"/>
        <rFont val="Calibri Light"/>
        <family val="2"/>
        <scheme val="major"/>
      </rPr>
      <t xml:space="preserve"> available </t>
    </r>
    <r>
      <rPr>
        <i/>
        <u/>
        <sz val="12"/>
        <rFont val="Calibri Light (Headings)"/>
      </rPr>
      <t>before</t>
    </r>
    <r>
      <rPr>
        <i/>
        <sz val="12"/>
        <rFont val="Calibri Light"/>
        <family val="2"/>
        <scheme val="major"/>
      </rPr>
      <t xml:space="preserve"> the placement.</t>
    </r>
  </si>
  <si>
    <t xml:space="preserve">Preparing families to be able to meet the needs of children, and or youth.  This is an important step before placement.  It helps prospective other forms of care parents, but also the agencies involved and their staff.  It also helps to inform what is needed in the post-placement support.  </t>
  </si>
  <si>
    <r>
      <t xml:space="preserve">Special preparation, support, and/or counseling services for </t>
    </r>
    <r>
      <rPr>
        <i/>
        <u/>
        <sz val="12"/>
        <rFont val="Calibri Light (Headings)"/>
      </rPr>
      <t>informal carers</t>
    </r>
    <r>
      <rPr>
        <i/>
        <sz val="12"/>
        <rFont val="Calibri Light"/>
        <family val="2"/>
        <scheme val="major"/>
      </rPr>
      <t xml:space="preserve"> available </t>
    </r>
    <r>
      <rPr>
        <i/>
        <u/>
        <sz val="12"/>
        <rFont val="Calibri Light (Headings)"/>
      </rPr>
      <t>during</t>
    </r>
    <r>
      <rPr>
        <i/>
        <sz val="12"/>
        <rFont val="Calibri Light"/>
        <family val="2"/>
        <scheme val="major"/>
      </rPr>
      <t xml:space="preserve"> the placement.</t>
    </r>
  </si>
  <si>
    <t xml:space="preserve">Placement decisions are made in the best interests of the child(ren) and are made in-line with national guidelines.  These decsions are well recorded and can also inform requirements in the pool of other forms of care parents. Ideally there is matching process that is robust and is made up of appropriately professional and can be quality checked,. </t>
  </si>
  <si>
    <r>
      <t xml:space="preserve">Special preparation, support, and/or counseling services for </t>
    </r>
    <r>
      <rPr>
        <i/>
        <u/>
        <sz val="12"/>
        <rFont val="Calibri Light (Headings)"/>
      </rPr>
      <t>informal carers</t>
    </r>
    <r>
      <rPr>
        <i/>
        <sz val="12"/>
        <rFont val="Calibri Light"/>
        <family val="2"/>
        <scheme val="major"/>
      </rPr>
      <t xml:space="preserve"> available </t>
    </r>
    <r>
      <rPr>
        <i/>
        <u/>
        <sz val="12"/>
        <rFont val="Calibri Light (Headings)"/>
      </rPr>
      <t>after</t>
    </r>
    <r>
      <rPr>
        <i/>
        <sz val="12"/>
        <rFont val="Calibri Light"/>
        <family val="2"/>
        <scheme val="major"/>
      </rPr>
      <t xml:space="preserve"> the placement.</t>
    </r>
  </si>
  <si>
    <t>Post-placement services are critical for a successful placement. Post-placement staff can contribute to the stability of the placement. They can increased depth and intensity of information and support.  This knowledge is also useful in pre-placement services for prospective parents becuase of their indepth knowledge of what parent(s) need shortly after placement.</t>
  </si>
  <si>
    <r>
      <t xml:space="preserve">Special preparation, support, and/or counselling services are provided to </t>
    </r>
    <r>
      <rPr>
        <i/>
        <u/>
        <sz val="12"/>
        <rFont val="Calibri Light (Headings)"/>
      </rPr>
      <t>children</t>
    </r>
    <r>
      <rPr>
        <i/>
        <sz val="12"/>
        <rFont val="Calibri Light"/>
        <family val="2"/>
        <scheme val="major"/>
      </rPr>
      <t xml:space="preserve"> </t>
    </r>
    <r>
      <rPr>
        <i/>
        <u/>
        <sz val="12"/>
        <rFont val="Calibri Light (Headings)"/>
      </rPr>
      <t>before</t>
    </r>
    <r>
      <rPr>
        <i/>
        <sz val="12"/>
        <rFont val="Calibri Light"/>
        <family val="2"/>
        <scheme val="major"/>
      </rPr>
      <t xml:space="preserve"> placement in informal care.</t>
    </r>
  </si>
  <si>
    <r>
      <t xml:space="preserve">Special preparation, support, and/or counselling services are provided to </t>
    </r>
    <r>
      <rPr>
        <i/>
        <u/>
        <sz val="12"/>
        <rFont val="Calibri Light (Headings)"/>
      </rPr>
      <t>children</t>
    </r>
    <r>
      <rPr>
        <i/>
        <sz val="12"/>
        <rFont val="Calibri Light"/>
        <family val="2"/>
        <scheme val="major"/>
      </rPr>
      <t xml:space="preserve"> </t>
    </r>
    <r>
      <rPr>
        <i/>
        <u/>
        <sz val="12"/>
        <rFont val="Calibri Light (Headings)"/>
      </rPr>
      <t>during</t>
    </r>
    <r>
      <rPr>
        <i/>
        <sz val="12"/>
        <rFont val="Calibri Light"/>
        <family val="2"/>
        <scheme val="major"/>
      </rPr>
      <t xml:space="preserve"> placement in informal care.</t>
    </r>
  </si>
  <si>
    <r>
      <t xml:space="preserve">Special preparation, support, and/or counselling services are provided to </t>
    </r>
    <r>
      <rPr>
        <i/>
        <u/>
        <sz val="12"/>
        <rFont val="Calibri Light (Headings)"/>
      </rPr>
      <t>children</t>
    </r>
    <r>
      <rPr>
        <i/>
        <sz val="12"/>
        <rFont val="Calibri Light"/>
        <family val="2"/>
        <scheme val="major"/>
      </rPr>
      <t xml:space="preserve"> </t>
    </r>
    <r>
      <rPr>
        <i/>
        <u/>
        <sz val="12"/>
        <rFont val="Calibri Light (Headings)"/>
      </rPr>
      <t>after</t>
    </r>
    <r>
      <rPr>
        <i/>
        <sz val="12"/>
        <rFont val="Calibri Light"/>
        <family val="2"/>
        <scheme val="major"/>
      </rPr>
      <t xml:space="preserve"> placement in informal care.</t>
    </r>
  </si>
  <si>
    <t>Specialized disability services for informal carers of children with disabilities</t>
  </si>
  <si>
    <t>Respite care is available for informal carers who need it</t>
  </si>
  <si>
    <t xml:space="preserve">Respite other forms of care care is an important way of supporting carers, families and children and helps to mitigate risks around disruptions.  It can be particularly useful for carers of children with high and complex needs.  </t>
  </si>
  <si>
    <t>There is a legal obligation to plan for a child's return to his/her family where this is in the child's best interests from informal placements</t>
  </si>
  <si>
    <t>Adapted a question from interagency tracking tool Q27. Is there a legal obligation to plan for a child's return to his/her family where this is in the child's best interests for any of the following care settings? Pg 124</t>
  </si>
  <si>
    <t xml:space="preserve">Basic support services are being provided for children, youth, and families </t>
  </si>
  <si>
    <t>Basic services would include child and youth assessment above in row 17.  Access to infromation on key issues, law, processes affecting them.  Access to information about services they can access such as support groups, counselling etc at no cost. Navigation, advocacy and referral is important so carers of looked after children call relevant staff who can refer clients to local and culturally appropriate services.  Support with training such key child welfare and development issues, common behavioural issues, mental health and parenting classes.  One last service is birth family mediation. Families require to negiotiate them and establish the appropriate boundaries between the child and the birth family in an open and co-operative way.</t>
  </si>
  <si>
    <t xml:space="preserve">Enhanced services can include peer support through parent or family liaisons with similair families, children and youth peer networks, mentoring, buddying programmes, support groups. Peer groups can help greatly and helps to normalize the expereinces of children, youth and families.   Mentoring prfogrammes for youth, with an older role model that is assigned to one youth to be a safe role model. Other services include job training and vocational support and access to. jobs, access to recreational activities, leadership training.  Ongoing case management to ensure families receieve targetted support improved well being of the family and improve outcomes of the child.  Access to quality education and support with individual support to a child to catch up on education.  Respite care for families and children, both of whom might require a break for a range of reasons. Financial support and material support for other forms of care placements, that could include educational materials, cash tranfers or stipend, living expenses, food costs etc.  </t>
  </si>
  <si>
    <t xml:space="preserve">Therapeutic services or counselling services are being provided (in-home or community based) for children, youth and families that are quality and relevent.  Crisis internvention for children, youth and families is availlable outside of office hours (eg 24 hours a day) in moments of acute crisis and provided by trained proffessionals. </t>
  </si>
  <si>
    <t>A monitoring mechanism to ensure good-quality of informal care placements exists.</t>
  </si>
  <si>
    <t>There is a gradual and supervised process for reintegration of children to their families from informal care when appropriate</t>
  </si>
  <si>
    <t>Adapted from interagency tracking tool: Q28. Is there co-ordination of the reintegration of children to their families through gradual and supervised processes? Pg 126 - this speaks to permanency</t>
  </si>
  <si>
    <t>Standardized indicators to monitor informal care placements exist.</t>
  </si>
  <si>
    <t xml:space="preserve">Data are regularly collected (annually, quarterly, etc.) to monitor informal care placements. </t>
  </si>
  <si>
    <t xml:space="preserve">Summary data related to informal care placements are disaggregated by:  </t>
  </si>
  <si>
    <t>Length of stay in informal care</t>
  </si>
  <si>
    <t>Data quality assurance activities for data related to informal care placements is conducted regularly (at least 1 time per year or according to applicable national guidelines).</t>
  </si>
  <si>
    <t>There is a mechanism in place to survey, monitor or assess client satisfaction and whether service needs are being met in informal care placements</t>
  </si>
  <si>
    <t xml:space="preserve">Often MEAL systems need to be specific in order to gain innsight into whether service needs are being met, and what the unmet need is.  Often it is for more complex cases such as disability or family counselling, access to support groups, child care that need attention.  Satisfaction is also an important indicator of the health of a system. This can be done through a survey.  </t>
  </si>
  <si>
    <t>Activities (e.g. communication and advocacy campaigns, etc.) aimed at informing and raising the awareness of the general public on informal care placements as a more appropriate form of care compared to residential care have been conducted in the last year.</t>
  </si>
  <si>
    <t>An advocacy and communication strategy that includes promoting appropriate other forms of care care exists.</t>
  </si>
  <si>
    <t>We can remove this as I am not sure it is relevant for other forms of care care as it is for case by case</t>
  </si>
  <si>
    <t xml:space="preserve">Costs for  informal care placement services are including in the government budget </t>
  </si>
  <si>
    <t xml:space="preserve">What are the key ways in which informal care services need to be improved to be consistent with the U.N. Guidelines? </t>
  </si>
  <si>
    <t xml:space="preserve">Q01.b. Are the standards for the following types of formal alternative care consistent with the Guidelines? Pg 161 </t>
  </si>
  <si>
    <t>Independent Living Arrangements</t>
  </si>
  <si>
    <t>Summary of independent living arragements</t>
  </si>
  <si>
    <t xml:space="preserve">Please outline the types of independent living arragements that are available in your country. </t>
  </si>
  <si>
    <t xml:space="preserve">Examples? </t>
  </si>
  <si>
    <t xml:space="preserve">Name of lead agency, government department or project organization providing independent living arragement services (optional question) </t>
  </si>
  <si>
    <t xml:space="preserve">Briefly describe what activities or projects are under way, who is involved, the geographical coverage of the activities/projects, and their quality and impact.  Please fill this in outlying the any programmes you see  as relevant to the process of care reform, if you don’t' want to name a programme implementer for any reason then leave that blank, however do highlight programmes across the spectrum so as to give the full picture of what is going on in your country. Think about the evidence base as well when assessing a service, 1 - is a good quality programme that is supported by  a high quality evidence base. 2. is supported by evidence, but needs more research 3. is showing promise as programme but needs more research 4. there isn't evidence (but could still be promising) 5. potentially poor practice.  This is not a deep analysis, rather a snap shot for you. Just fill in the ones you feel confident about and want to mention.  This will give you a good sense of your existing programmes and their coverage and help you plan, identify gaps, and promising areas of work that can be built on.  If you have more than ten, then please combine two together that have similar set of scores.  </t>
  </si>
  <si>
    <t xml:space="preserve">Legal provisions for supervised independent living exist. </t>
  </si>
  <si>
    <t>National policy or strategy that addresses provisions for supervised independent living arrangements exists.</t>
  </si>
  <si>
    <t>National policy/strategy includes a systematic process to determine the best interest of the child (e.g., gatekeeping) for supervised independent living determinations.</t>
  </si>
  <si>
    <t>Relevant governmental actors have been oriented or trained on their roles and responsibilities related to implementing national policy/strategy.</t>
  </si>
  <si>
    <t>Relevant nongovernmental actors have been oriented or trained on their roles and responsibilities related to implementing national policy/strategy.</t>
  </si>
  <si>
    <t xml:space="preserve">National policy/strategy has been informed by a needs assessment of children in or potentially eligible for supervised independent living. </t>
  </si>
  <si>
    <t xml:space="preserve">If one has been completed that can provide a useful way of assessing how you are meeting those needs.  If not then it is wise to do so.  A good survey will allow you to compliment observations and expereinces. It should provide you with an objective of needs that people have within the system, get insight into needs that you didn't know where there, to make sure your services are in line with the communities needs, identify treneds in different parts of the country, and ensure you're not wasting resources on services that aren't needed. This will also give you country specific data as opposed to generalisable data from other countries.  </t>
  </si>
  <si>
    <t xml:space="preserve">There is a national regulatory framework to authorize agencies providing services for supervised independent living </t>
  </si>
  <si>
    <t xml:space="preserve">There is a national regulatory framework to register agencies providing services for supervised independent living </t>
  </si>
  <si>
    <t>There is an official state body (or bodies) responsible for ensuring all agencies providing services for supervised independent living comply with national standards through inspections</t>
  </si>
  <si>
    <t>Two-part question - see column C for Leadership &amp; Governance and column D for Service Delivery to answer the following questions:
9a. National policy/strategy that includes kinship care explicitly references the following: 
9b. The follow areas of alternative care policy are occuring in service delivery:</t>
  </si>
  <si>
    <t>9a. Leadership &amp; Governance</t>
  </si>
  <si>
    <t xml:space="preserve">9b. Service Delivery </t>
  </si>
  <si>
    <t xml:space="preserve">An assessment like this before a child changes placement is very important and is often not done. The childs needs can inform a discussion with the kinship carers and help determine specfic ongoing needs.  Other areas can also include, family history, siblings and other birth family connections, community connections, placement history, cultural needs, history of trauma etc.  </t>
  </si>
  <si>
    <r>
      <t xml:space="preserve">Special preparation, support, and/or counseling services for children/youth </t>
    </r>
    <r>
      <rPr>
        <i/>
        <u/>
        <sz val="10"/>
        <rFont val="Calibri Light"/>
        <family val="2"/>
        <scheme val="major"/>
      </rPr>
      <t>before</t>
    </r>
    <r>
      <rPr>
        <i/>
        <sz val="10"/>
        <rFont val="Calibri Light"/>
        <family val="2"/>
        <scheme val="major"/>
      </rPr>
      <t xml:space="preserve"> independent living</t>
    </r>
  </si>
  <si>
    <r>
      <t xml:space="preserve">Special preparation, support, and/or counseling services for children/youth </t>
    </r>
    <r>
      <rPr>
        <i/>
        <u/>
        <sz val="10"/>
        <rFont val="Calibri Light"/>
        <family val="2"/>
        <scheme val="major"/>
      </rPr>
      <t>during</t>
    </r>
    <r>
      <rPr>
        <i/>
        <sz val="10"/>
        <rFont val="Calibri Light"/>
        <family val="2"/>
        <scheme val="major"/>
      </rPr>
      <t xml:space="preserve"> independent living</t>
    </r>
  </si>
  <si>
    <r>
      <t xml:space="preserve">Special preparation, support, and/or counseling services for children/youth </t>
    </r>
    <r>
      <rPr>
        <i/>
        <u/>
        <sz val="10"/>
        <rFont val="Calibri Light"/>
        <family val="2"/>
        <scheme val="major"/>
      </rPr>
      <t>after</t>
    </r>
    <r>
      <rPr>
        <i/>
        <sz val="10"/>
        <rFont val="Calibri Light"/>
        <family val="2"/>
        <scheme val="major"/>
      </rPr>
      <t xml:space="preserve"> independent living</t>
    </r>
  </si>
  <si>
    <t xml:space="preserve">Supervised independent living placement decsions take into consideration the health and emotional needs of children </t>
  </si>
  <si>
    <t xml:space="preserve">The needs of children in independent living care are complex.  They have all suffered trauma as they have been removedf from their family of origin.  Every child is different and consideration to health, emotional, educational, and other support services should be given due weight.  </t>
  </si>
  <si>
    <t>Parents and carers participate in matters related to administrative and judicial proceedings for supervised independent living placements</t>
  </si>
  <si>
    <t>Children's views are given due weight in accordance with their age and maturity by administrative and judicial proceedings in supervised independent placement decisions</t>
  </si>
  <si>
    <t xml:space="preserve">This is only relevant is the statutory services have to undertake a process.  If the individual is a young adult the process might not be relevant.  </t>
  </si>
  <si>
    <t>Children who are aging out of care receive specialist support into appropriate Independent Living Arrangements</t>
  </si>
  <si>
    <t>Is there an age limit for youth leaving or ageing out of care, if so what is it (in the notes section) and is there effective planning for youth leaving care or particular provsion made around ILA?</t>
  </si>
  <si>
    <t>National standards of practice related to independent living arrangements exist.</t>
  </si>
  <si>
    <t>The standards of practice/guidelines are being used to guide service delivery provided by government actors.</t>
  </si>
  <si>
    <t xml:space="preserve">A national monitoring mechanism exists to ensure good quality of independent living services. </t>
  </si>
  <si>
    <t xml:space="preserve">National quality assurance of independent living is conducted regularly (per national standards, if applicable). </t>
  </si>
  <si>
    <t>National guidelines clearly state what happens when independent living arrangements do not meet the minimum standards.</t>
  </si>
  <si>
    <t>Staff are made available by authorities responsible for independent living arrangements</t>
  </si>
  <si>
    <t xml:space="preserve">Standardized indicators to monitor supervised independent living services exist. </t>
  </si>
  <si>
    <t>Data are regularly collected (annually, quarterly, etc.) to monitor supervised independent living services/programs.</t>
  </si>
  <si>
    <t xml:space="preserve">Summary data related to supervised independent living placements are disaggregated by:  </t>
  </si>
  <si>
    <t>There is a mechanism in place to survey, monitor or assess satisfaction of children in supervised independent living arrangements</t>
  </si>
  <si>
    <t>There are activities undertaken to establish the evidence base about supervised independent living placements</t>
  </si>
  <si>
    <t>It is important to assess services and build the evidence base around fidelity. One method is to catagorise services into 1. Well supported by research evidence 2. Supported. By research evidence 3. Promising research evidence 4. Fails to demonstrate effect 5. Concerning practice NR. Not able to rate (source www.cebc4cw.org)</t>
  </si>
  <si>
    <t xml:space="preserve">Is there significant over-representation of any groups of children placed in informal care compared with the general population? </t>
  </si>
  <si>
    <t xml:space="preserve">Activities (e.g. communication and advocacy campaigns, etc.) aimed at informing and raising the awareness of the general public on making independent living accessible and viable have been conducted in the last year. </t>
  </si>
  <si>
    <t xml:space="preserve">What are the key ways in which guidelines and/or services to support independent living arrangement need to be improved to be consistent with the U.N. Guidelines? </t>
  </si>
  <si>
    <t>Adoption</t>
  </si>
  <si>
    <t xml:space="preserve">Guidance </t>
  </si>
  <si>
    <t>Summary of adoption services</t>
  </si>
  <si>
    <t xml:space="preserve">Please outline the types of adoption that are available in your country. </t>
  </si>
  <si>
    <t xml:space="preserve">Please outline the following, is domestic adoption is active and functioning? Is intercountry adoption happening?  Is domestic adoption given priority over intercountry adoption? How long well established are the programmes and what number of placements are being made? Does your country have different types of adoption in place, such as foster to adopt, simple adoption, full adoption, closed adoption or open adoption etc. </t>
  </si>
  <si>
    <t xml:space="preserve"> Briefly describe what activities or projects are under way that relate to domestic adoption and or intercountry adoption who is involved, the geographical coverage of the activities/projects, and their quality and impact.  Flease fill this in outling the any programmes you see see as relevant to the process of care reform, if you don’t' want to name a programme impletmenter for any reason then leave that blank, however do highlight programmes across the spectrum so as to give the full picture of what is going on in your country.   This is not a deep analysis, rather a snap shot for you.  Just fill in the ones you feel confident about and want to mention.  This will give you a good sense of your exisiting programmes and their coverage and help you plan, identify gaps, and promising areas of work that can be built on.  If you have more than ten, then please combine two together that have similair set of scores. </t>
  </si>
  <si>
    <t>Partly</t>
  </si>
  <si>
    <t>N/A</t>
  </si>
  <si>
    <t>The Hague Convention on Protection of Children and Cooperation in Respect of Intercountry Adoption has been ratified by your country.</t>
  </si>
  <si>
    <t>The main international legal instruments governing national and international adoption are, first of all, the Convention on the Rights of the Child, particularly with regard to the general principles, and the 1993 Hague Convention on the Protection of Children and Co-operation in Respect of Intercountry Adoption, which is the principal international treaty regulating this issue and which has been specifically drafted to define detailed and legally binding international standards. With regard to the issue of post-adoption services, the Hague Convention requires States to undertake a range of general functions, such as the provision of counselling or the submission of post-adoption reports. Some of these functions address the long-term needs of adopted people and their families, and cross-border cooperation between the States of Origin and the Receiving State involved in the adoption process.</t>
  </si>
  <si>
    <t>Source EuroChild</t>
  </si>
  <si>
    <t>L&amp;G</t>
  </si>
  <si>
    <t>Legislation on intercountry adoption is in line with the Hague Convention.</t>
  </si>
  <si>
    <t xml:space="preserve">National policy or strategy that addresses provisions for adoption exists. </t>
  </si>
  <si>
    <t>Policy/strategy includes provisions for domestic adoption (The Hague Convention does not cover domestic adoption).</t>
  </si>
  <si>
    <t>Policy/strategy includes provisions for intercountry adoption.</t>
  </si>
  <si>
    <t>Policy/strategy includes a systematic process for determining the best interest of the child (e.g., gatekeeping) for adoption.</t>
  </si>
  <si>
    <t xml:space="preserve">Policy/strategy includes a process/criteria for determining adoption that requires either verification that the child is an orphan or consent of birth parents or caregivers. </t>
  </si>
  <si>
    <t>Policy/strategy has been informed by a needs assessment of adoptive parents and adopted children</t>
  </si>
  <si>
    <t>Policy/strategy  includes the recruitment, training,  and retainment of prospective adoptive parents.</t>
  </si>
  <si>
    <t>There is a clear policy or statement outlining that domestic adoption is a priority before intercountry adoption, when in the best interests of the child</t>
  </si>
  <si>
    <t>There is a designated body/agency in charge of adoption placement determinations.</t>
  </si>
  <si>
    <t>This body ensures domestic adoption complies with national standards</t>
  </si>
  <si>
    <t>This body ensures intercountry adoption complies with international standards</t>
  </si>
  <si>
    <t xml:space="preserve">The body has an established mechanism for cooperation with authorities in countries that are receiving children in intercountry adoption placements </t>
  </si>
  <si>
    <t>Criteria for accrediting or authorizing agencies involved in adoption placements exist.</t>
  </si>
  <si>
    <t>Criteria for accrediting/authorizing is related to domestic adoption agencies</t>
  </si>
  <si>
    <t>Criteria for accrediting/authorizing is related to intercountry adoption agencies</t>
  </si>
  <si>
    <t>There is a national regulatory framework to ensure authorization/registration of prospective adoptive parents (PAPs).</t>
  </si>
  <si>
    <t>The regulatory framework covers domestic adoption agencies</t>
  </si>
  <si>
    <t>The regulatory framework covers  intercountry adoption agencies</t>
  </si>
  <si>
    <t xml:space="preserve">There is  central authority for inter-country adoption, as per Hague Convention
</t>
  </si>
  <si>
    <t>There are specific related procedures prohibiting adoption in emergencies</t>
  </si>
  <si>
    <t xml:space="preserve">A system that documents authorized / registered prospective adoptive parents (PAPs) exists. </t>
  </si>
  <si>
    <t>Strict limits are imposed on fees, costs, contributions, and donations required or solicited by state and nonstate actors, institutions, and individuals for intercountry adoption services.</t>
  </si>
  <si>
    <t>Adoption services should be free to the service users wherever possible.  Payments must be closely regulated  and the flow of money with adoption process requires specific guidelines in place to ensure the requsite rigour is in place to safeguard children and PAPs</t>
  </si>
  <si>
    <t>There is a national regulatory framework to ensure a clear and documented process for determining a child is eligible for adoption.</t>
  </si>
  <si>
    <t>There is a national regulatory framework to ensure a clear and documented process for obtaining voluntary and appropriate consent of birth parents for adoption.</t>
  </si>
  <si>
    <t xml:space="preserve">There is a central registry of all adoptions </t>
  </si>
  <si>
    <t xml:space="preserve">An adoption registry/database could consists of adoptees, birth mothers, birth fathers, birth siblings, other birth family and adoptive family members in the process of searching for a family member.  This will need to be determined by local laws and consideration to data protection as well. </t>
  </si>
  <si>
    <t>The registry keeps data secure (i.e. in line with local data protection laws)</t>
  </si>
  <si>
    <t>Two-part question - see column C for Leadership &amp; Governance and column D for Service Delivery to answer the following questions:
19a. National policy/strategy that includes adoption explicitly references the following: 
19b. The follow areas of alternative care policy are occuring in service delivery:</t>
  </si>
  <si>
    <t>19a. Leadership &amp; Governance</t>
  </si>
  <si>
    <t xml:space="preserve">19b.Service Delivery </t>
  </si>
  <si>
    <t xml:space="preserve">National policy/strategy that includes adoption explicitly references the following: </t>
  </si>
  <si>
    <t xml:space="preserve">An assessment like this before a child changes placement is very important and is often not done. The childs needs can inform a discussion with the adoptive carers and help determine specfic ongoing needs.  Other areas can also include, family history, siblings and other birth family connections, community connections, placement history, cultural needs, history of trauma etc.  </t>
  </si>
  <si>
    <t xml:space="preserve">Is it clearly stated that adoption is a service for children and all decision are made in their best interests
</t>
  </si>
  <si>
    <t>Adoption services are in place for children and all services should be aligned to their needs</t>
  </si>
  <si>
    <t xml:space="preserve">There are clear parameters being used to define childs adoptatbility </t>
  </si>
  <si>
    <t>Determining adoptability establishes the fact that the child is legally adoptable because he cannot be cared for by their family of origin - such determinations must firmly rooted in the best interests of the child with precedence given to domestic adoption</t>
  </si>
  <si>
    <t>Assessing if a family is able to meet the childrens needs</t>
  </si>
  <si>
    <t>Assessing families' strengths and need for support</t>
  </si>
  <si>
    <t>An open and transparent matching process is in place</t>
  </si>
  <si>
    <t xml:space="preserve">Once approved to adopt, prospective adopters enter the matching stage of theadoption process. Prospective adopters and social workers liaise to identify possible matches and tools such as the National Adoption Register and Children - this can sometimes be done through specialist panels and with the allocated social worker. The placement should then be approved, then moving to placement. </t>
  </si>
  <si>
    <t>Special preparation, support, and/or counseling services for PAPs are being provided before placement.</t>
  </si>
  <si>
    <t xml:space="preserve">Preparing families to be able to meet the needs of children, and or youth.  This is an important step before placement.  It helps prospective adoptive parents, but also the agencies involved and their staff.  It also helps to inform what is needed in the post-placement support.  </t>
  </si>
  <si>
    <t>Special preparation, support, and/or counseling services for PAPs are being provided during placement.</t>
  </si>
  <si>
    <t>Placement decisions are made in the best interests of the child(ren) and are made in-line with national guidelines.  These decsions are well recorded and inline with natiomnally agreed standards. Ideally there is matching process that is robust and is made up of appropriately professional and can be quality checked.  This would inlcude not separating siblings , the placement being made to the right placement, and not in order of PAP application.</t>
  </si>
  <si>
    <t>Special preparation, support, and/or counseling services for PAPs are being provided after placement.</t>
  </si>
  <si>
    <t>Post-placement services are critical for a successful placement. Post-placement staff can contribute to the stability of the placement. They can increase depth and intensity of information and support.  This knowledge is also useful in pre-placement services for prospective parents becuase of their indepth knowledge of what parent(s) need shortly after placement. They fall broadly into four types of post-adoption support services recommended: i) Educational and information services; ii) Clinical services; iii) Material assistance; and iv) Support networks.</t>
  </si>
  <si>
    <t>Specialized support for PAPs of children with disabilities.</t>
  </si>
  <si>
    <t>Specialized support for adoptive carers of children with disabilities</t>
  </si>
  <si>
    <t>Provision of parental leave for adoptive parents</t>
  </si>
  <si>
    <t>Leave for parents who have newly adopted is important. It is also important to highlight that all types of parental leave – and particularly if enjoyed by adoptive parents – are measures recognised not in the interest of the adults, but represent forms of protection of the specific needs of the child.  Sometime materinity or paternity leave is granted.</t>
  </si>
  <si>
    <t>Parents and carers participate in matters related to administrative and judicial proceedings for adoption placements</t>
  </si>
  <si>
    <t>Special preparation, support, and/or counselling services are provided to children before, during and after adoption placement</t>
  </si>
  <si>
    <t>Children's views are given due weight in accordance with their age and maturity by administrative and judicial proceedings in adoption placement decisions</t>
  </si>
  <si>
    <t>Concerning the preparation of the child for adoption, Art. 4 letter d of the Hague Convention sets out that the competent authorities have to ensure, having regard to the age and degree of maturity of the child, that the child has been counselled and duly informed of the effects of the adoption, and of his or her consent to the adoption, where such consent is required.</t>
  </si>
  <si>
    <t xml:space="preserve">Source Hague Convention - Added more as this more detail </t>
  </si>
  <si>
    <t>Mechanisms to track and address adoption disruption</t>
  </si>
  <si>
    <t xml:space="preserve">There are extremely difficult cases where adoption breaks down after some months or years following
the child’s arrival. These are cases of great suffering for all those involved, children and adoptive parents
alike. This normally occurs due to poor assessment and characteristics of the adoption service. </t>
  </si>
  <si>
    <t>Mechanisms for family tracing and reunification prior to adoption placements occur</t>
  </si>
  <si>
    <t>complaint mechanisms for both children and PAPs</t>
  </si>
  <si>
    <t>National standards of practice to promote quality adoption placements exist.</t>
  </si>
  <si>
    <t xml:space="preserve">Post-adoption monitoring mechanisms exist for: </t>
  </si>
  <si>
    <t>domestic adoption</t>
  </si>
  <si>
    <t>intercountry adoption</t>
  </si>
  <si>
    <t>Adoption placements occurring in the last 12 months are authorized/registered.</t>
  </si>
  <si>
    <t xml:space="preserve">Standardized indicators to monitor domestic adoption services exist. </t>
  </si>
  <si>
    <t xml:space="preserve">Often MEAL systems need to be specific in order to gain innsight into whether service needs are being met, and what the unmet need is.  Often it is for more complex cases such as disability or family counselling, access to support groups, child care that need attention.  Satisfaction is also an important indicator of the health of a sysstem. This can be done through a survey.  </t>
  </si>
  <si>
    <t>SD</t>
  </si>
  <si>
    <t xml:space="preserve">Standardized indicators to monitor intercountry adoption services exist. </t>
  </si>
  <si>
    <t>Data are regularly collected (annually, quarterly, etc.) to monitor adoption.</t>
  </si>
  <si>
    <t xml:space="preserve">Summary data related to adoption are disaggregated by:  </t>
  </si>
  <si>
    <t>The number placements that have been made by type of placement (Domestic vs. intercountry adoption)</t>
  </si>
  <si>
    <t>Added question aapted from Interagency Tool Q39.a.i. Please provide total numbers or estimate if numbers not available.Pg.137</t>
  </si>
  <si>
    <t>The number placements that there are available</t>
  </si>
  <si>
    <t>The number of prospective adoptive parents that are approved and on the waiting list for match and placement</t>
  </si>
  <si>
    <t>Added question as above as they ask for breakdown of type as well</t>
  </si>
  <si>
    <t>The number of children approved for adoption for whom no placement has been indentified and therefore awaiting placement</t>
  </si>
  <si>
    <t>There maybe a list of children waiting for placement, it is important statisitic to understand as it might show where there are bottlenecks in the system and help you plan services. Are there distinct groups of children that are more difficult to place such as older children or children living with disability. These could also include an adoption registry of available children.</t>
  </si>
  <si>
    <t>Geographic placement of child</t>
  </si>
  <si>
    <t>Tracking the number of disruptions to care there have been</t>
  </si>
  <si>
    <t>Data quality assurance activities for data related to adoption are conducted regularly (at least 1 time per year or according to applicable national guidelines).</t>
  </si>
  <si>
    <t xml:space="preserve">There is a mechanism in place to survey, monitor or assess client satisfaction amoung adopted children and adoptive parents
</t>
  </si>
  <si>
    <t>There is information about work undertaken to establish the evidence base about adoption placement services.</t>
  </si>
  <si>
    <t xml:space="preserve">Is there significant over-representation of any groups of children who have been adopted compared with the general population? </t>
  </si>
  <si>
    <t>Activities (e.g. campaigns, etc.) that promote positive norms on adoption as a permanent solution to a child without parental care (when reintegration is not possible) have been conducted in the last year.</t>
  </si>
  <si>
    <t xml:space="preserve">An advocacy and communication strategy that includes positive norms related to adoption exists. </t>
  </si>
  <si>
    <t>This Strategy aims at increasing the number of adopted vulnerable children (e.g.children with disability, children with chronic diseases, etc.)</t>
  </si>
  <si>
    <t>M&amp;E</t>
  </si>
  <si>
    <t>The strategy aims at raising the awareness of staff and PAPs that intercountry adoption may be envisaged only when no appropriate domestic solution exists for a child.</t>
  </si>
  <si>
    <r>
      <t>Costs for facilitating adoptions are estimated</t>
    </r>
    <r>
      <rPr>
        <b/>
        <sz val="12"/>
        <color theme="1"/>
        <rFont val="Helvetica"/>
        <family val="2"/>
      </rPr>
      <t xml:space="preserve"> and tracked</t>
    </r>
  </si>
  <si>
    <t>Tracking funds here is important as well as any fees charged</t>
  </si>
  <si>
    <t xml:space="preserve">Costs for facilitating adoptions are included as a budget line item in the: </t>
  </si>
  <si>
    <t>Funding to support adoption was allocated per the government budget(s).</t>
  </si>
  <si>
    <t>Funding to support adoption was released per the government allocation.</t>
  </si>
  <si>
    <t>Financial contributions from private sector actors that support adoption is tracked by the government</t>
  </si>
  <si>
    <t>Financial contributions from development partners that support adoption is tracked by the government</t>
  </si>
  <si>
    <t>Financial contributions from NGO's that support adoption care is tracked by the government</t>
  </si>
  <si>
    <t>Financial contributions from adoption agencies that support adoption  is tracked by the government</t>
  </si>
  <si>
    <t xml:space="preserve">What are the key ways in which guidelines and/or services to support adoption need to be improved to be consistent with the U.N. Guidelines? </t>
  </si>
  <si>
    <t>F</t>
  </si>
  <si>
    <t>Legal and Policy Framework</t>
  </si>
  <si>
    <t>Residential Care</t>
  </si>
  <si>
    <t>List the types of residential care facilities/institutions in your country</t>
  </si>
  <si>
    <t>Legal provisions for residential care exist.</t>
  </si>
  <si>
    <t>Residential care refers to any group living arrangement where children are looked after by paid staff in a specially designated facility. It covers a wide variety of settings ranging from emergency shelters and small group homes, to larger-scale institutions such as orphanages or children’s homes. As a general rule, residential care should only be provided on a temporary basis, for example while efforts are made to promote family reintegration or to identify family based care options for children. In some cases however, certain forms of residential care can operate as a longer-term care solution for children. BCN Definition</t>
  </si>
  <si>
    <t xml:space="preserve">National policy or strategy that addresses provisions for residential type placement exists. </t>
  </si>
  <si>
    <t>Policy or strategy includes quality standards for residential care of children</t>
  </si>
  <si>
    <t xml:space="preserve">Can move this lower if needs be.  Provisions are not the same as standards, these need ot be in there. </t>
  </si>
  <si>
    <t>Policy/strategy includes provisions for public residential care facilities.</t>
  </si>
  <si>
    <t>Policy/strategy includes provisions for private residential care facilities.</t>
  </si>
  <si>
    <t>Policy/strategy includes provisions for determining whether or not a child should be placed in residential care (gatekeeping mechanism).</t>
  </si>
  <si>
    <t>Policy/strategy explicitly prohibits the placement of children 0–3 years old in residential care (except in exceptional circumstances).</t>
  </si>
  <si>
    <t>There is a national regulatory framework to ensure authorization/registration of residential care facilities.</t>
  </si>
  <si>
    <t>There is an official state body (or bodies) responsible for ensuring all residential care facilities comply with national standards for residential care through inspections.</t>
  </si>
  <si>
    <t>There is a legal obligation to plan for a child's return to his/her family where this is in the child's best interests from residential care settings</t>
  </si>
  <si>
    <t>Two-part question - see column C for Leadership &amp; Governance and column D for Service Delivery to answer the following questions:
10a. National policy/strategy that includes residential care explicitly references the following: 
10b. The follow areas of alternative care policy are occuring in service delivery:</t>
  </si>
  <si>
    <t>10a. Leadership &amp; Governance</t>
  </si>
  <si>
    <t xml:space="preserve">10b. Service Delivery </t>
  </si>
  <si>
    <t xml:space="preserve">The national policy/ strategy that includes residential care explicitly references provision of the following residential care facilities: </t>
  </si>
  <si>
    <t xml:space="preserve">The following residential care facilities exist: </t>
  </si>
  <si>
    <t>Mother and baby units</t>
  </si>
  <si>
    <t xml:space="preserve">Temporary placement centers </t>
  </si>
  <si>
    <t>Community homes</t>
  </si>
  <si>
    <t>Family-type group homes</t>
  </si>
  <si>
    <t xml:space="preserve">Emergency transit centers </t>
  </si>
  <si>
    <r>
      <rPr>
        <i/>
        <sz val="12"/>
        <color theme="1"/>
        <rFont val="Calibri Light (Headings)"/>
      </rPr>
      <t xml:space="preserve">Boarding schools/internats </t>
    </r>
    <r>
      <rPr>
        <i/>
        <sz val="12"/>
        <color theme="1"/>
        <rFont val="Calibri Light"/>
        <family val="2"/>
        <scheme val="major"/>
      </rPr>
      <t xml:space="preserve">acting as residential care facilities </t>
    </r>
  </si>
  <si>
    <t>Residential special schools</t>
  </si>
  <si>
    <t xml:space="preserve">Specialized care facilities providing rehabilitation services </t>
  </si>
  <si>
    <t xml:space="preserve">Specialized support for children in residential care with disabilities </t>
  </si>
  <si>
    <t>Residential family centres</t>
  </si>
  <si>
    <t>Children's homes</t>
  </si>
  <si>
    <t xml:space="preserve">Secure children's homes </t>
  </si>
  <si>
    <t>Other (please specify):</t>
  </si>
  <si>
    <t xml:space="preserve">Are there any high quality examples of residential care that you would like to highlight? </t>
  </si>
  <si>
    <t>National standards of practice to promote quality residential care services for children exist.</t>
  </si>
  <si>
    <t xml:space="preserve">The standards of practice are being used to guide public residential care facilities. </t>
  </si>
  <si>
    <t xml:space="preserve">The standards of practice are being used to guide private residential care facilities. </t>
  </si>
  <si>
    <t xml:space="preserve">The standards include the following: </t>
  </si>
  <si>
    <t>The overall purpose of residential facilities as a 'last resort' option, temporary and a short-term measure</t>
  </si>
  <si>
    <t xml:space="preserve">The leadership in charge of the home understands it’s aims, how to make sure it meets children and young people’s needs and understands how best to do this </t>
  </si>
  <si>
    <t>Added as this is key and one stating they are isn't good enough, it needs further discussion by the group, often standards are poor and do not meet guidelines.  This offers a platform to discuss this in a fairly topline way. Source- Action for Children UK</t>
  </si>
  <si>
    <t>Standards include procedures for determining necessity and suitability of residential care</t>
  </si>
  <si>
    <t>Standards include the importance of children's feelings and wishes</t>
  </si>
  <si>
    <t>Children and young people’s views are listened to and taken seriously. They have the opportunity to talk, complain and are given feedback</t>
  </si>
  <si>
    <t>Standards include the importance of education and learning</t>
  </si>
  <si>
    <t>Children and young people are supported by staff in the home to access and make progress in school and given what they need to do this</t>
  </si>
  <si>
    <t>Standards include childrens right to enjoyment and acheivement</t>
  </si>
  <si>
    <t>Children and young people are supported by staff to do activities they would like to do</t>
  </si>
  <si>
    <t xml:space="preserve">Standards include access to health </t>
  </si>
  <si>
    <t>Children and young people are supported to be healthy and to make choices that affect their health, like drugs and alcohol. They have access to a doctor, dentist and counselling support</t>
  </si>
  <si>
    <t>Standards include the importance of children forming long-term attachments/relationships</t>
  </si>
  <si>
    <t>Children and young people are helped to develop good relationships with adults and other young people and to understand behaviour that is needed in everyday life.  And maintain family contacts when appropriate.</t>
  </si>
  <si>
    <t>Standards emphasize the importance of proper care planning</t>
  </si>
  <si>
    <t>The care home provides well planned care, including with admissions and placements of children and young people</t>
  </si>
  <si>
    <t>Standards include expectations for management and leadership of residential care</t>
  </si>
  <si>
    <t xml:space="preserve">The person in charge provides an environment within the care home that helps children to be the best they can be </t>
  </si>
  <si>
    <t>A national monitoring mechanism to ensure good-quality residential care exists.</t>
  </si>
  <si>
    <t xml:space="preserve">National quality assurance of residential care services is conducted regularly (per national standards, if applicable). </t>
  </si>
  <si>
    <t xml:space="preserve">National guidelines clearly state the consequences of residential care facilities not meeting the minimum standards. </t>
  </si>
  <si>
    <t xml:space="preserve">Prior to placing children in to residential care settings, the children are assessed for their developmental needs, family and other factors that inform which residential care setting the child is placed in to. </t>
  </si>
  <si>
    <t xml:space="preserve">An assessment like this before a child changes placement is very important and is often not done. The childs needs can inform a discussion with the residential carers and help determine specfic ongoing needs.  Other areas can also include, family history, siblings and other birth family connections, community connections, placement history, cultural needs, history of trauma etc.  </t>
  </si>
  <si>
    <t>Recruitment of children in to residential care or other care facilities is not occuring.</t>
  </si>
  <si>
    <t>Orphanage trafficking is where children are actively recruited into orphanages for the purpose of exploitation and profit. It has strong links to voluntourism (where people visit or volunteer in orphanages) and foreign aid funding emanating from donor countries.Orphanage trafficking typically involves the false construction of a child’s identity as an orphan, known as ‘paper orphaning. It can also be used/positioned as a dominant care model in the absence of other child protection services</t>
  </si>
  <si>
    <t xml:space="preserve">Added and adapted from Interagency Trtacking tool Q06.b. Numbers, estimates or percentage out of child population in care. Pg 12 - Plus it is a good question to check gatekeeping and feeds into issues around ICA.  Source van Doore 2019 - happy to change the way of measuring. </t>
  </si>
  <si>
    <t>Services provided in residential care facilities address the needs of children with disabilities and other special needs.</t>
  </si>
  <si>
    <t xml:space="preserve">When children age out of care from residential settings, they are provided specific services to support their transition. </t>
  </si>
  <si>
    <t>Supporting young people who have grown up in alternative care is essential so that these young people can lead independent lives. Young people want to start preparing for the transition to independence two to three years before actually leaving alternative care genrally speaking.Care leavers often lack the support network that children growing up with their families have. Care leavers want to be supported by care professionals who approach them in a respectful manner. They want flexibility, respect and recognition of their individualism, as well as tailor-made responses that meet their individual needs. Evidence shows lack of national leaving care frameworks contributes significantly to poor outcomes for care leavers.</t>
  </si>
  <si>
    <t>Q16.a. Is data collected on children leaving formal alternative care under the following headings? Q22.a. Is provision made for the child's views being taken into account when decisions are made in the following areas? One answer is Leaving care or transitioning to different care setting? Pg 30 Interagencyy Tracking tool - Not a great deal on this Sounrce  Prepare for Leaving Care Practice Guidance 2018 CELCIS</t>
  </si>
  <si>
    <t>Permanency planning through other potential placement options (e.g. adoption/kafala or long term foster care) when family reintegration is not a viable option for children in residential care exists</t>
  </si>
  <si>
    <t>Added from interagency tracking tool - Q38. How often is provision made for permanency planning through other potential outcomes (e.g. adoption/kafala or long term kinship care) when family reintegration is not a viable option?  Pg. 136</t>
  </si>
  <si>
    <t xml:space="preserve">There is a gradual and supervised process for reintegration of children to families from residential care </t>
  </si>
  <si>
    <t>Standard indicators to monitor residential care services exist.</t>
  </si>
  <si>
    <t>Data are regularly collected (annually, quarterly, etc.) to monitor residential care.</t>
  </si>
  <si>
    <t xml:space="preserve">Routine data are disaggregated by: </t>
  </si>
  <si>
    <t xml:space="preserve">Type of care facility (e.g., public, private, temporary placement center, group homes) </t>
  </si>
  <si>
    <t>Reasons that led to the placement of children in residential care institutions (e.g., poverty or lack of family-type services) as documented by the decisions of the gatekeeping mechanisms</t>
  </si>
  <si>
    <t>Length of stay in residential care</t>
  </si>
  <si>
    <t>Average length of stay?</t>
  </si>
  <si>
    <t>Needs to repreesented in the guidance if average</t>
  </si>
  <si>
    <t>Locality of RCF (urban/rural)</t>
  </si>
  <si>
    <t xml:space="preserve">What is the number of children currently living in residential care, by type of care facility? </t>
  </si>
  <si>
    <t>Numbers broken down by type: Mother and baby units # Temporary Placement Centre # Community homes # Boarding schools/internats acting as residential care facilities # Residential special schools # Specialized care facilities providing rehabilitation services # Residential family centres # Children's homes # Secure Children's Homes</t>
  </si>
  <si>
    <t>Total number of children in residential care:</t>
  </si>
  <si>
    <t xml:space="preserve">Please provide the level of detail you are able to in the simplest way possible.  If you do not have up to date figures from a recent mapping, use the last ones completed and then estimate if you feel these numbers have changed due to Care Reform activities such runification and reintgration work.  If you do not have the level of detail just fill what you are able  Please provide a total as well. </t>
  </si>
  <si>
    <t>Added new question - adapted from interagency Q11.a. How many children are placed in each form of alternative care (both informal and formal) pg.18 they also ask it under residential care Q32.c. What is the average occupancy or number of children in residence in each form of residential care? Pg. 43 for residential care</t>
  </si>
  <si>
    <t>The number placements that are available, broken down by type of placement if relevant</t>
  </si>
  <si>
    <t>Total number of placements available in residential care:</t>
  </si>
  <si>
    <t xml:space="preserve">Please provide details of the number of placements there are available for children to enter residential care.  If you have details of the types of placement then please add.  If you don't have this detail just leave blank.  Please provide a total if you're able. </t>
  </si>
  <si>
    <t xml:space="preserve">Added new question - to see if there is capacity and whether it is reducing. </t>
  </si>
  <si>
    <t xml:space="preserve">What proportion of residential care facilities can be identified as large-scale residential institutions? (use country definition. In the abence of a country-specific definition, any facility with more than 30 children is considered large scale) </t>
  </si>
  <si>
    <t xml:space="preserve">It is important to distinguish between residential care and institutional care,which should only be used as a last and temporary resort for children. Institutional care refers to large-scale group care within big institutional facilities and has been associated with a wide range of problems for children. Source BCN. If you have yuor own definition use that and add some notes in the comments section. </t>
  </si>
  <si>
    <t>Added a new question Q33. What proportion of residential care provision can be identified as large-scale residential care(institutional care)? Pg 44 Interagency Tracking Tool</t>
  </si>
  <si>
    <t>Data quality assurance activities for data related to residential care are conducted regularly (at least 1 time per year or according to applicable national guidelines).</t>
  </si>
  <si>
    <t xml:space="preserve">There is a mechanism in place to survey, monitor or assess satisfaction of children in residential care facilities. </t>
  </si>
  <si>
    <t xml:space="preserve">Often MEAL systems need to be specific in order to gain insight into whether service needs are being met, and what the unmet need is.  Often it is for more complex cases such as disability or family counselling, access to support groups, child care that need attention.  Satisfaction is also an important indicator of the health of a system. This can be done through a survey. </t>
  </si>
  <si>
    <t xml:space="preserve">Is there significant over-representation of any groups of children in residential care compared with the general population? </t>
  </si>
  <si>
    <t xml:space="preserve">Different over represented populations might vary and could include socio-economic background, ethnic differences, marginalised groups, criminalised groups, groups facing particular adversities, more older children, or more infants.  This can be disverse and unique to your country. </t>
  </si>
  <si>
    <t>Added new question - adapted from interagency .Q15.a. Is there significant over-representation of any groups of children in formal alternative care compared with the general population? pg.18. Happy to change wording of answer</t>
  </si>
  <si>
    <t>Activities (awareness campaigns, trainings, etc.) aimed at changing the negative social norms in which placing a child without parental care in a residential institution is the best form of protection,  have been conducted in the last year.</t>
  </si>
  <si>
    <t xml:space="preserve">An advocacy and communication strategy that includes positive norms related to residential care exists (e.g. that promotes appropriate use of residential care as a measure of last resort, if no family-type alternative  is available). </t>
  </si>
  <si>
    <t>Costs for residential care services are estimated and broken down by type</t>
  </si>
  <si>
    <t xml:space="preserve">Edited - added the word " by type" as different types of care hasve different associated costs. </t>
  </si>
  <si>
    <t xml:space="preserve">Costs for residential care are included as a government budget line item in the: </t>
  </si>
  <si>
    <t>Funding to support the functioning of residential care facilities was allocated per the government budget(s).</t>
  </si>
  <si>
    <t>Funding to support the functioning of residential care facilities was released per the government allocation.</t>
  </si>
  <si>
    <t>Financial contributions from private sector actors that support residential care is tracked by the government</t>
  </si>
  <si>
    <t xml:space="preserve">What are the key ways in which guidelines and/or services to support residential care need to be improved to be consistent with the U.N. Guidelines? </t>
  </si>
  <si>
    <t>Transforming Institutions</t>
  </si>
  <si>
    <t>There are legal provisions to move/shift away from residential care towards family-based care.</t>
  </si>
  <si>
    <t>There is wide recognition of the adverse impacts of institutionalization on developmental outcomes and children’s wellbeing. This has led many countries to undertake efforts to reduce the numbers of children living in institutional care and, whenever possible, to prevent institutionalization in the first place, or to reunite children with their families in line with their obligations under the United Nations Convention on the Rights of the Child (CRC) and the UN Guidelines for the Alternative Care of Children. The Guidelines, welcomed by the UN General Assembly in 2009, encourage efforts to maintain children with their families, where possible. When this is not in the child’s best interest, the State is responsible for protecting the rights of the child and ensuring appropriate alternative care: kinship care, foster care, other forms of family-based or family-like care, residential care or supervised independent living arrangements. Recourse to alternative care should only be made when necessary, and in forms appropriate to promote the child’s wellbeing, aiming to find a stable and safe long term response, including, where possible, reuniting the child with his/her family.Source - UNICEF</t>
  </si>
  <si>
    <t xml:space="preserve">There are legal provisions that prevent new, large-scale residential institutions from being set up.   </t>
  </si>
  <si>
    <t xml:space="preserve">National policy or strategy that addresses deinstitutionalization of the formal care system exists and is current (includes the current year). </t>
  </si>
  <si>
    <t xml:space="preserve">The National Policy or strategy includes the following: </t>
  </si>
  <si>
    <t>removed drop down list for response option so need to update formula on data tab, specifically the demoninator</t>
  </si>
  <si>
    <t>Approaches/activities around behaviour change and relevant communications in the care sector</t>
  </si>
  <si>
    <t>This element is crucial at every stage of the process. Transforming care involves major change and investment into communications is critical and will accelerate the pace of change - source Lumos 10 Steps</t>
  </si>
  <si>
    <t xml:space="preserve">Advocacy plans to Influence Legislative and Financial Reform with Governments and Donors. </t>
  </si>
  <si>
    <t>An advocacy strategy, which overlaps with BCC (above), utilises behind-the-scenes influencing to ensure decision-makers and donors support transforming care. It enables legislative reform and helps leverage funding for transforming care  - source Lumos 10 Steps</t>
  </si>
  <si>
    <t xml:space="preserve">The needs of children with disabilities. </t>
  </si>
  <si>
    <t>Reworded - Article 14 of the Convention is, in essence, a non-discrimination provision. It specifies the scope of the right to liberty and security of the person in relation to persons with disabilities, prohibiting all discrimination based on disability in its exercise. Thereby, article 14 relates directly to the purpose of the Convention, which is to ensure the full and equal enjoyment of all human rights and fundamental freedoms by all persons with disabilities and to promote respect of their inherent dignity.</t>
  </si>
  <si>
    <t xml:space="preserve">Policy/strategy gives priority to the deinstitutionalization of children 0–3 years old. </t>
  </si>
  <si>
    <t xml:space="preserve">Considerations for children/youth aging out of care </t>
  </si>
  <si>
    <t>Provisions for the development of the needed family-based alternative care models</t>
  </si>
  <si>
    <t xml:space="preserve">How the design of services that will replace institutions will be addressed. </t>
  </si>
  <si>
    <t>Many people are aware in general of the sorts of services needed – such as family support, foster care and inclusive education. But the Design of Services element helps make an accurate assessment of the number and type of services required and where they should be located. Design of Services is the most challenging element and it takes time top develop robust plans that address this. Source Lumos 10 Steps</t>
  </si>
  <si>
    <t xml:space="preserve">A strategic review or situation analysis to estimate the number of children in institutions and their needs has been conducted. </t>
  </si>
  <si>
    <t>Many countries have unreliable data regarding children in institutions. Before planning a transformation process, we must first develop an accurate picture of the current situation. It is important to know the size and shape of a problem in order to address it. Review exisiting data, collect new data, assess numbers of children in care, other froms of care and the drivers of residential care. source Lumos 10 Steps</t>
  </si>
  <si>
    <t>There is an official state body responsible for overseeing the system deinstitutionalization process.</t>
  </si>
  <si>
    <t>This body is multisectoral in its membership.</t>
  </si>
  <si>
    <t>This body includes all relevant government agencies in its membership.</t>
  </si>
  <si>
    <t>Guidelines on how to appropriately close residential care facilities exist.</t>
  </si>
  <si>
    <t>Guidelines on how to appropriately transform residential care facilities exist.</t>
  </si>
  <si>
    <t xml:space="preserve">Mechanisms exist to monitor the closure/transformation of residential care facilities (timelines for closure/transformation, reports, site monitoring, etc.). </t>
  </si>
  <si>
    <t>Two-part question - see column C for Leadership &amp; Governance and column D for Service Delivery to answer the following questions:
12a. National policy/strategy that addresses deinstitutionalization of the formal care system includes provisions on the following: 
12b. The follow areas of alternative care policy are occuring in service delivery:</t>
  </si>
  <si>
    <t>12a. Leadership &amp; Governance</t>
  </si>
  <si>
    <t xml:space="preserve">12b. Service Delivery </t>
  </si>
  <si>
    <t xml:space="preserve">National policy or strategy that addresses deinstitutionalization of the formal care system includes provisions on the following: </t>
  </si>
  <si>
    <t xml:space="preserve">The following is occuring in practice: </t>
  </si>
  <si>
    <t>Added section</t>
  </si>
  <si>
    <t>Assessment and preparation of children leaving residential care</t>
  </si>
  <si>
    <t>One of the challenges with institutions is they are a ‘one-size-fits-all’ solution is not adequate.  A comprehensive assessment of the child and their family, looking at the child’s specific needs and wishes, the reasons the family placed the child in the institution and whether the family could provide a safe and nurturing environment if given the right support. Even if a child cannot go home and perhaps requires a foster or adoptive family, it’s usually in their best interests to reconnect with their birth families, so the family assessment is a crucial part of the process.Source Lumos 10 steps</t>
  </si>
  <si>
    <t>Assessment and preparation of families receiving children</t>
  </si>
  <si>
    <t>Engaging the staff of residential care facilities during the transformation/closure process</t>
  </si>
  <si>
    <t>How to identify which personnel can be redeployed in the new services and what additional new personnel will be needed.</t>
  </si>
  <si>
    <t xml:space="preserve">In most cases, people who work in institutions are dedicated and hard-working, and they usually know the children better than anyone else. The institution workforce is therefore the most important resource in care transformation. Source Lumon 10 Steps </t>
  </si>
  <si>
    <t>Which body/government agency is responsible to manage the deinstitutionalization process</t>
  </si>
  <si>
    <t>There is a clear outline of the entire process in place that addresses all aspect of DI and the complimentary services.  It must take into account the intersectorial nature of DI and its systemic nature.  Source Lumos 10 Steps</t>
  </si>
  <si>
    <t>Logistical Planning</t>
  </si>
  <si>
    <t xml:space="preserve">Logisitcs of the process of DI are important and need to addressed fully in both strategy/policy but also in practice. There is a singificant amount of logistical pressure when undertaking a process of DI. This includes extensive travel as an example for tracing, reunification and subsequent support. There is also a need to think about the logistics of setting up alternative care placements.  Has this been thought through?  Are there are enough foster care placements in place, or plans to set them up? This then links to the more detailed information in the other tab. </t>
  </si>
  <si>
    <t>There are indicators to measure progress on system deinstitutionalization.</t>
  </si>
  <si>
    <t>Data are regularly collected (annually, quarterly, etc.) to monitor system deinstitutionalization processes.</t>
  </si>
  <si>
    <t xml:space="preserve">A knowledge, attitudes, and practice survey (or equivalent) that includes norms and behaviors related to children in institutions is conducted periodically (per national standards). </t>
  </si>
  <si>
    <t>Activities (awareness campaigns, trainings, etc.) aimed at changing negative social norms related to child institutionalization (e.g., prioritizing residential care instead of family-based care)  have been conducted in the last year.</t>
  </si>
  <si>
    <t xml:space="preserve">An advocacy and communication strategy that includes positive norms related to family-based alternative care exists. </t>
  </si>
  <si>
    <t>There is an estimate of the costs required to transition to a system that prioritizes family-based care.</t>
  </si>
  <si>
    <t xml:space="preserve">Costs for transitioning to a system that prioritizes family-based care are included as a government budget line item in the: </t>
  </si>
  <si>
    <t>Funding to support activities to transition to a system that prioritizes family-based care was allocated per the government budget(s).</t>
  </si>
  <si>
    <t>Funding to support activities to transition to a system that prioritizes family-based care was released per the government allocation.</t>
  </si>
  <si>
    <t>A plan/strategy to redirect savings from institutional closures to community-based services to support children in families exists.</t>
  </si>
  <si>
    <t>Funds saved through the closure of an institution are used for developing other prevention and/or other alternative care services.</t>
  </si>
  <si>
    <t>The services that are required and have been designed. Estimate the resources needed to develop those services, as well as resources needed to run the services in the future and make them sustainable. Then compare the resource plan with the financial, human and material resources that are currently in the institutions, to see if it’s possible to redirect any of the resources. Many personnel working in the institutions can usually be redeployed in the new services. Institutions are expensive and inefficient, the money used to run the institution can be redirected. Evidence shows this can usually provide better quality care for many more children, as family care is much cheaper. Source Lumos 10 Steps</t>
  </si>
  <si>
    <t>Financial contributions from private sector actors that support activities to transition to a system that prioritizes family-based care is tracked by the government</t>
  </si>
  <si>
    <t>Financial contributions from development partners that support activities to transition to a system that prioritizes family-based care is tracked by the government</t>
  </si>
  <si>
    <t xml:space="preserve">What are the key ways in which guidelines and/or services to support DI need to be improved to be consistent with the U.N. Guidelines? </t>
  </si>
  <si>
    <t>Dashboards - Overview</t>
  </si>
  <si>
    <t>TO BE COMPLETED FOR CTWWC</t>
  </si>
  <si>
    <t>Dashboard - Cross Cutting</t>
  </si>
  <si>
    <t>Dashboard - Prevention</t>
  </si>
  <si>
    <t>Dashboard - Family Reunification and Reintegration</t>
  </si>
  <si>
    <t>Dashboard - Kinship Care</t>
  </si>
  <si>
    <t>Dashboard - Foster Care</t>
  </si>
  <si>
    <t>Dashboard - Other Forms of Care</t>
  </si>
  <si>
    <t>Dashboard - Semi-Independent Living</t>
  </si>
  <si>
    <t>Dashboard - Adoption</t>
  </si>
  <si>
    <t>Dashboard - Residential Care</t>
  </si>
  <si>
    <t>Dashboard - Transforming Institutions</t>
  </si>
  <si>
    <t xml:space="preserve">Basic considerations for editing the assessment framework </t>
  </si>
  <si>
    <r>
      <t xml:space="preserve">Within this document there are a few types of functionalities built-in, such as pre-defined response options and formulas. This sheet provides guidance to consider when you are doing any or all of the following: 
* Adding new questions
* Removing existing questions
* Adding or removing an entire area of care (i.e. tab) 
* Update the visualizations/dashboards
A few additional tips are included within the data sheets in </t>
    </r>
    <r>
      <rPr>
        <sz val="11"/>
        <color rgb="FFFF0000"/>
        <rFont val="Arial"/>
        <family val="2"/>
      </rPr>
      <t>red font</t>
    </r>
    <r>
      <rPr>
        <sz val="11"/>
        <color rgb="FF000000"/>
        <rFont val="Arial"/>
        <family val="2"/>
      </rPr>
      <t xml:space="preserve">. 
Note that the below tips for editing the Excel spreadsheet require working knowledge of Excel and Excel formulas. </t>
    </r>
  </si>
  <si>
    <t xml:space="preserve">How do I add a new question? </t>
  </si>
  <si>
    <t xml:space="preserve">Adding a new question can be done by inserting a new row, typing in your question and copying and pasting the best drop-down response option. Adding a new row, however, requires you to update the formulas that populate the graph. To update the forumlas, follow these steps: 
* Left click on a tab
* Click "Unhide"
* Unhide the data tab associated with the tab you just added the question to. For example, if you added a question to "cross-cutting", unhide the "data cross cuttting" tab. 
* Update all relevant "counts" columns to make sure that the rows associated with that section are included in the formula in that cell. 
</t>
  </si>
  <si>
    <t xml:space="preserve">How do I remove an existing question? </t>
  </si>
  <si>
    <t xml:space="preserve">Removing an existing question can be done by higlighting the row of the question you want to delete and removing it. This, however, requires you to update the formulas that populate the graph. To update the formulas, follow these steps: 
* Left click on a tab
* Click "Unhide"
* Unhide the data tab associated with the tab you just added the question to. For example, if you added a question to "cross-cutting", unhide the "data cross cuttting" tab. 
* Update all relevant "counts" columns to make sure that the rows associated with that section are included in the formula in that cell. </t>
  </si>
  <si>
    <t xml:space="preserve">How do I add a new care of care (i.e. new Excel tab)? </t>
  </si>
  <si>
    <t xml:space="preserve">If you want to add an area of care to the assessment, it is easiest to copy and paste an existing tab and then manually edit each assessment question. When doing this, as you add or remove assessment questions, follow the steps above about how to add/remove questions. After you add the new tab, you will need to create a data sheet for that new tab. Again, you can copy and paste an existing data sheet. Copying an existing data sheet, however, will require manually updating all forumlas to match the tab that the assessment questions are on, as well as the rows of each assessment area. You will then need to create a new tab for the visualization that pulls data in to the graph associated with the new tab. </t>
  </si>
  <si>
    <t xml:space="preserve">How do I update the visuals/dashboards? </t>
  </si>
  <si>
    <t xml:space="preserve">The data source for each visual in the dashboards is the last table on the corresponding data tab. For example, the graph on prevention is automatically populated with the data in the last table on the "Data prevention" tab. The visuals are in the form of a spider graph. The maximum unit should be 100% and may need to be manually adjusted.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</si>
</sst>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9">
    <font>
      <sz val="10"/>
      <color rgb="FF000000"/>
      <name val="Arial"/>
    </font>
    <font>
      <sz val="12"/>
      <color theme="1"/>
      <name val="Calibri"/>
      <family val="2"/>
      <scheme val="minor"/>
    </font>
    <font>
      <sz val="12"/>
      <color theme="1"/>
      <name val="Calibri"/>
      <family val="2"/>
      <scheme val="minor"/>
    </font>
    <font>
      <sz val="10"/>
      <color rgb="FF000000"/>
      <name val="Arial"/>
      <family val="2"/>
    </font>
    <font>
      <u/>
      <sz val="10"/>
      <color theme="10"/>
      <name val="Arial"/>
      <family val="2"/>
    </font>
    <font>
      <u/>
      <sz val="10"/>
      <color theme="11"/>
      <name val="Arial"/>
      <family val="2"/>
    </font>
    <font>
      <sz val="11"/>
      <color rgb="FF000000"/>
      <name val="Century Gothic"/>
      <family val="2"/>
    </font>
    <font>
      <sz val="12"/>
      <color theme="0"/>
      <name val="Calibri"/>
      <family val="2"/>
      <scheme val="minor"/>
    </font>
    <font>
      <b/>
      <sz val="12"/>
      <color theme="0"/>
      <name val="Calibri Light"/>
      <family val="2"/>
      <scheme val="major"/>
    </font>
    <font>
      <b/>
      <sz val="12"/>
      <color rgb="FF000000"/>
      <name val="Calibri Light"/>
      <family val="2"/>
      <scheme val="major"/>
    </font>
    <font>
      <b/>
      <sz val="12"/>
      <name val="Calibri Light"/>
      <family val="2"/>
      <scheme val="major"/>
    </font>
    <font>
      <sz val="12"/>
      <color theme="1"/>
      <name val="Calibri Light"/>
      <family val="2"/>
      <scheme val="major"/>
    </font>
    <font>
      <sz val="12"/>
      <color rgb="FF000000"/>
      <name val="Calibri Light"/>
      <family val="2"/>
      <scheme val="major"/>
    </font>
    <font>
      <sz val="12"/>
      <color indexed="8"/>
      <name val="Calibri Light"/>
      <family val="2"/>
      <scheme val="major"/>
    </font>
    <font>
      <sz val="12"/>
      <color theme="0"/>
      <name val="Calibri Light"/>
      <family val="2"/>
      <scheme val="major"/>
    </font>
    <font>
      <sz val="12"/>
      <name val="Calibri Light"/>
      <family val="2"/>
      <scheme val="major"/>
    </font>
    <font>
      <sz val="12"/>
      <color rgb="FFFF0000"/>
      <name val="Calibri Light"/>
      <family val="2"/>
      <scheme val="major"/>
    </font>
    <font>
      <sz val="12"/>
      <color theme="1" tint="0.499984740745262"/>
      <name val="Calibri Light"/>
      <family val="2"/>
      <scheme val="major"/>
    </font>
    <font>
      <sz val="12"/>
      <color theme="0" tint="-0.499984740745262"/>
      <name val="Calibri Light"/>
      <family val="2"/>
      <scheme val="major"/>
    </font>
    <font>
      <sz val="12"/>
      <color theme="5"/>
      <name val="Calibri Light"/>
      <family val="2"/>
      <scheme val="major"/>
    </font>
    <font>
      <i/>
      <sz val="12"/>
      <color rgb="FF000000"/>
      <name val="Calibri Light"/>
      <family val="2"/>
      <scheme val="major"/>
    </font>
    <font>
      <b/>
      <sz val="12"/>
      <color theme="1"/>
      <name val="Calibri Light"/>
      <family val="2"/>
      <scheme val="major"/>
    </font>
    <font>
      <sz val="10"/>
      <name val="Arial"/>
      <family val="2"/>
    </font>
    <font>
      <b/>
      <sz val="10"/>
      <color rgb="FF000000"/>
      <name val="Arial"/>
      <family val="2"/>
    </font>
    <font>
      <sz val="10"/>
      <color rgb="FF000000"/>
      <name val="Arial"/>
      <family val="2"/>
    </font>
    <font>
      <i/>
      <sz val="12"/>
      <color theme="1"/>
      <name val="Calibri Light"/>
      <family val="2"/>
      <scheme val="major"/>
    </font>
    <font>
      <b/>
      <sz val="12"/>
      <color rgb="FFFF0000"/>
      <name val="Calibri Light (Headings)"/>
    </font>
    <font>
      <sz val="10"/>
      <color theme="0"/>
      <name val="Calibri Light"/>
      <family val="2"/>
      <scheme val="major"/>
    </font>
    <font>
      <b/>
      <sz val="16"/>
      <color rgb="FF000000"/>
      <name val="Arial"/>
      <family val="2"/>
    </font>
    <font>
      <b/>
      <sz val="14"/>
      <color theme="0"/>
      <name val="Arial"/>
      <family val="2"/>
    </font>
    <font>
      <b/>
      <sz val="14"/>
      <color rgb="FF000000"/>
      <name val="Arial"/>
      <family val="2"/>
    </font>
    <font>
      <b/>
      <sz val="12"/>
      <color rgb="FFFF0000"/>
      <name val="Calibri Light"/>
      <family val="2"/>
      <scheme val="major"/>
    </font>
    <font>
      <i/>
      <sz val="12"/>
      <name val="Calibri Light"/>
      <family val="2"/>
      <scheme val="major"/>
    </font>
    <font>
      <i/>
      <u/>
      <sz val="12"/>
      <name val="Calibri Light"/>
      <family val="2"/>
      <scheme val="major"/>
    </font>
    <font>
      <sz val="12"/>
      <color rgb="FF7030A0"/>
      <name val="Calibri Light"/>
      <family val="2"/>
      <scheme val="major"/>
    </font>
    <font>
      <sz val="12"/>
      <color rgb="FF7030A0"/>
      <name val="Calibri Light (Headings)"/>
    </font>
    <font>
      <i/>
      <sz val="12"/>
      <color theme="6"/>
      <name val="Calibri Light"/>
      <family val="2"/>
      <scheme val="major"/>
    </font>
    <font>
      <sz val="12"/>
      <color rgb="FF000000"/>
      <name val="Calibri Light"/>
      <family val="2"/>
    </font>
    <font>
      <i/>
      <u/>
      <sz val="12"/>
      <name val="Calibri Light (Headings)"/>
    </font>
    <font>
      <sz val="12"/>
      <name val="Calibri Light"/>
      <family val="2"/>
    </font>
    <font>
      <i/>
      <sz val="12"/>
      <name val="Calibri Light"/>
      <family val="2"/>
    </font>
    <font>
      <i/>
      <sz val="12"/>
      <color rgb="FF000000"/>
      <name val="Calibri Light"/>
      <family val="2"/>
    </font>
    <font>
      <i/>
      <sz val="12"/>
      <color theme="1"/>
      <name val="Calibri Light (Headings)"/>
    </font>
    <font>
      <sz val="12"/>
      <color rgb="FF009193"/>
      <name val="Calibri Light (Headings)"/>
    </font>
    <font>
      <sz val="12"/>
      <color rgb="FF009193"/>
      <name val="Calibri Light"/>
      <family val="2"/>
      <scheme val="major"/>
    </font>
    <font>
      <b/>
      <sz val="12"/>
      <name val="Helvetica"/>
      <family val="2"/>
    </font>
    <font>
      <b/>
      <sz val="12"/>
      <color theme="1"/>
      <name val="Helvetica"/>
      <family val="2"/>
    </font>
    <font>
      <sz val="12"/>
      <name val="Helvetica"/>
      <family val="2"/>
    </font>
    <font>
      <b/>
      <sz val="12"/>
      <color rgb="FF000000"/>
      <name val="Helvetica"/>
      <family val="2"/>
    </font>
    <font>
      <b/>
      <sz val="16"/>
      <color theme="0"/>
      <name val="Arial"/>
      <family val="2"/>
    </font>
    <font>
      <sz val="12"/>
      <color theme="0"/>
      <name val="Helvetica"/>
      <family val="2"/>
    </font>
    <font>
      <sz val="10"/>
      <name val="Helvetica"/>
      <family val="2"/>
    </font>
    <font>
      <sz val="10"/>
      <color rgb="FF000000"/>
      <name val="Calibri Light"/>
      <family val="2"/>
      <scheme val="major"/>
    </font>
    <font>
      <sz val="10"/>
      <name val="Calibri Light"/>
      <family val="2"/>
      <scheme val="major"/>
    </font>
    <font>
      <sz val="11"/>
      <color rgb="FF000000"/>
      <name val="Calibri"/>
      <family val="2"/>
      <scheme val="minor"/>
    </font>
    <font>
      <b/>
      <sz val="11"/>
      <color rgb="FF000000"/>
      <name val="Calibri"/>
      <family val="2"/>
      <scheme val="minor"/>
    </font>
    <font>
      <sz val="12"/>
      <color rgb="FF000000"/>
      <name val="Calibri"/>
      <family val="2"/>
      <scheme val="minor"/>
    </font>
    <font>
      <b/>
      <sz val="12"/>
      <color theme="9"/>
      <name val="Calibri (Body)"/>
    </font>
    <font>
      <b/>
      <sz val="12"/>
      <color theme="8"/>
      <name val="Calibri (Body)"/>
    </font>
    <font>
      <b/>
      <sz val="12"/>
      <color theme="7"/>
      <name val="Calibri (Body)"/>
    </font>
    <font>
      <b/>
      <sz val="12"/>
      <color rgb="FFFF0000"/>
      <name val="Calibri (Body)"/>
    </font>
    <font>
      <i/>
      <sz val="11"/>
      <color rgb="FF000000"/>
      <name val="Calibri"/>
      <family val="2"/>
      <scheme val="minor"/>
    </font>
    <font>
      <i/>
      <sz val="10"/>
      <name val="Calibri Light"/>
      <family val="2"/>
      <scheme val="major"/>
    </font>
    <font>
      <i/>
      <u/>
      <sz val="10"/>
      <name val="Calibri Light"/>
      <family val="2"/>
      <scheme val="major"/>
    </font>
    <font>
      <b/>
      <i/>
      <sz val="14"/>
      <color rgb="FF000000"/>
      <name val="Calibri Light"/>
      <family val="2"/>
      <scheme val="major"/>
    </font>
    <font>
      <i/>
      <sz val="12"/>
      <color theme="2" tint="-0.249977111117893"/>
      <name val="Calibri Light"/>
      <family val="2"/>
      <scheme val="major"/>
    </font>
    <font>
      <b/>
      <sz val="12"/>
      <color theme="1"/>
      <name val="Calibri (Body)"/>
    </font>
    <font>
      <sz val="10"/>
      <color theme="1"/>
      <name val="Arial"/>
      <family val="2"/>
    </font>
    <font>
      <b/>
      <i/>
      <sz val="10"/>
      <color rgb="FF000000"/>
      <name val="Arial"/>
      <family val="2"/>
    </font>
    <font>
      <sz val="10"/>
      <color rgb="FFFF0000"/>
      <name val="Arial"/>
      <family val="2"/>
    </font>
    <font>
      <b/>
      <sz val="10"/>
      <color theme="1"/>
      <name val="Arial"/>
      <family val="2"/>
    </font>
    <font>
      <sz val="11"/>
      <color rgb="FF000000"/>
      <name val="Arial"/>
      <family val="2"/>
    </font>
    <font>
      <sz val="11"/>
      <color rgb="FFFF0000"/>
      <name val="Arial"/>
      <family val="2"/>
    </font>
    <font>
      <b/>
      <sz val="48"/>
      <color rgb="FF96CB4F"/>
      <name val="Arial"/>
      <family val="2"/>
    </font>
    <font>
      <b/>
      <sz val="18"/>
      <color rgb="FF96CB4F"/>
      <name val="Calibri (Body)"/>
    </font>
    <font>
      <sz val="14"/>
      <color rgb="FF000000"/>
      <name val="Calibri (Body)"/>
    </font>
    <font>
      <b/>
      <sz val="14"/>
      <color rgb="FF000000"/>
      <name val="Calibri (Body)"/>
    </font>
    <font>
      <sz val="14"/>
      <color rgb="FF000000"/>
      <name val="Calibri"/>
      <family val="2"/>
      <scheme val="minor"/>
    </font>
    <font>
      <b/>
      <sz val="14"/>
      <color rgb="FF000000"/>
      <name val="Calibri"/>
      <family val="2"/>
      <scheme val="minor"/>
    </font>
    <font>
      <b/>
      <u/>
      <sz val="14"/>
      <color rgb="FF005493"/>
      <name val="Calibri (Body)"/>
    </font>
    <font>
      <sz val="14"/>
      <color rgb="FF005493"/>
      <name val="Century Gothic"/>
      <family val="2"/>
    </font>
    <font>
      <sz val="14"/>
      <color rgb="FF005493"/>
      <name val="Calibri"/>
      <family val="2"/>
      <scheme val="minor"/>
    </font>
    <font>
      <b/>
      <u/>
      <sz val="14"/>
      <color rgb="FF005493"/>
      <name val="Calibri"/>
      <family val="2"/>
      <scheme val="minor"/>
    </font>
    <font>
      <sz val="14"/>
      <color theme="1"/>
      <name val="Calibri"/>
      <family val="2"/>
      <scheme val="minor"/>
    </font>
    <font>
      <b/>
      <sz val="16"/>
      <color theme="0"/>
      <name val="Calibri"/>
      <family val="2"/>
      <scheme val="minor"/>
    </font>
    <font>
      <b/>
      <sz val="14"/>
      <color theme="2" tint="-0.499984740745262"/>
      <name val="Arial"/>
      <family val="2"/>
    </font>
    <font>
      <sz val="12"/>
      <color theme="2" tint="-0.499984740745262"/>
      <name val="Calibri Light"/>
      <family val="2"/>
      <scheme val="major"/>
    </font>
    <font>
      <sz val="12"/>
      <color theme="2" tint="-0.499984740745262"/>
      <name val="Helvetica"/>
      <family val="2"/>
    </font>
    <font>
      <b/>
      <sz val="14"/>
      <color theme="1" tint="0.34998626667073579"/>
      <name val="Arial"/>
      <family val="2"/>
    </font>
  </fonts>
  <fills count="21">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FF00"/>
        <bgColor indexed="64"/>
      </patternFill>
    </fill>
    <fill>
      <patternFill patternType="solid">
        <fgColor theme="7" tint="0.39997558519241921"/>
        <bgColor indexed="64"/>
      </patternFill>
    </fill>
    <fill>
      <patternFill patternType="solid">
        <fgColor theme="8"/>
      </patternFill>
    </fill>
    <fill>
      <patternFill patternType="solid">
        <fgColor theme="7" tint="0.59999389629810485"/>
        <bgColor indexed="64"/>
      </patternFill>
    </fill>
    <fill>
      <patternFill patternType="solid">
        <fgColor rgb="FF00B0F0"/>
        <bgColor indexed="64"/>
      </patternFill>
    </fill>
    <fill>
      <patternFill patternType="solid">
        <fgColor rgb="FF00B050"/>
        <bgColor indexed="64"/>
      </patternFill>
    </fill>
    <fill>
      <patternFill patternType="solid">
        <fgColor rgb="FFFF9300"/>
        <bgColor indexed="64"/>
      </patternFill>
    </fill>
    <fill>
      <patternFill patternType="solid">
        <fgColor rgb="FF009193"/>
        <bgColor indexed="64"/>
      </patternFill>
    </fill>
    <fill>
      <patternFill patternType="solid">
        <fgColor theme="6" tint="0.39997558519241921"/>
        <bgColor indexed="64"/>
      </patternFill>
    </fill>
    <fill>
      <patternFill patternType="solid">
        <fgColor theme="2"/>
        <bgColor indexed="64"/>
      </patternFill>
    </fill>
    <fill>
      <patternFill patternType="solid">
        <fgColor theme="2" tint="-0.499984740745262"/>
        <bgColor indexed="64"/>
      </patternFill>
    </fill>
    <fill>
      <patternFill patternType="solid">
        <fgColor rgb="FF005493"/>
        <bgColor indexed="64"/>
      </patternFill>
    </fill>
    <fill>
      <patternFill patternType="solid">
        <fgColor rgb="FF96CB4F"/>
        <bgColor indexed="64"/>
      </patternFill>
    </fill>
    <fill>
      <patternFill patternType="solid">
        <fgColor rgb="FF9E5FA6"/>
        <bgColor indexed="64"/>
      </patternFill>
    </fill>
    <fill>
      <patternFill patternType="solid">
        <fgColor rgb="FF6C82B4"/>
        <bgColor indexed="64"/>
      </patternFill>
    </fill>
    <fill>
      <patternFill patternType="solid">
        <fgColor rgb="FFE7E4CE"/>
        <bgColor indexed="64"/>
      </patternFill>
    </fill>
    <fill>
      <patternFill patternType="solid">
        <fgColor theme="8" tint="-0.249977111117893"/>
        <bgColor indexed="64"/>
      </patternFill>
    </fill>
  </fills>
  <borders count="3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auto="1"/>
      </bottom>
      <diagonal/>
    </border>
    <border>
      <left style="medium">
        <color indexed="64"/>
      </left>
      <right/>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right style="thin">
        <color auto="1"/>
      </right>
      <top/>
      <bottom/>
      <diagonal/>
    </border>
    <border>
      <left style="thin">
        <color auto="1"/>
      </left>
      <right style="thin">
        <color auto="1"/>
      </right>
      <top/>
      <bottom/>
      <diagonal/>
    </border>
    <border>
      <left/>
      <right/>
      <top style="medium">
        <color indexed="64"/>
      </top>
      <bottom style="thin">
        <color auto="1"/>
      </bottom>
      <diagonal/>
    </border>
    <border>
      <left style="thin">
        <color auto="1"/>
      </left>
      <right/>
      <top style="medium">
        <color indexed="64"/>
      </top>
      <bottom/>
      <diagonal/>
    </border>
    <border>
      <left/>
      <right/>
      <top style="medium">
        <color indexed="64"/>
      </top>
      <bottom/>
      <diagonal/>
    </border>
    <border>
      <left/>
      <right style="thin">
        <color auto="1"/>
      </right>
      <top style="medium">
        <color indexed="64"/>
      </top>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medium">
        <color indexed="64"/>
      </left>
      <right/>
      <top/>
      <bottom/>
      <diagonal/>
    </border>
    <border>
      <left style="medium">
        <color indexed="64"/>
      </left>
      <right/>
      <top style="medium">
        <color indexed="64"/>
      </top>
      <bottom/>
      <diagonal/>
    </border>
    <border>
      <left style="thin">
        <color auto="1"/>
      </left>
      <right/>
      <top/>
      <bottom/>
      <diagonal/>
    </border>
  </borders>
  <cellStyleXfs count="239">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 fillId="0" borderId="0"/>
    <xf numFmtId="0" fontId="7" fillId="6" borderId="0" applyNumberFormat="0" applyBorder="0" applyAlignment="0" applyProtection="0"/>
    <xf numFmtId="0" fontId="2" fillId="0" borderId="0"/>
    <xf numFmtId="9" fontId="24" fillId="0" borderId="0" applyFont="0" applyFill="0" applyBorder="0" applyAlignment="0" applyProtection="0"/>
  </cellStyleXfs>
  <cellXfs count="633">
    <xf numFmtId="0" fontId="0" fillId="0" borderId="0" xfId="0"/>
    <xf numFmtId="0" fontId="0" fillId="0" borderId="1" xfId="0" applyBorder="1"/>
    <xf numFmtId="0" fontId="12" fillId="0" borderId="0" xfId="0" applyFont="1"/>
    <xf numFmtId="0" fontId="12" fillId="7" borderId="0" xfId="0" applyFont="1" applyFill="1"/>
    <xf numFmtId="0" fontId="12" fillId="0" borderId="15" xfId="0" applyFont="1" applyBorder="1" applyAlignment="1">
      <alignment wrapText="1"/>
    </xf>
    <xf numFmtId="0" fontId="12" fillId="0" borderId="1" xfId="0" applyFont="1" applyBorder="1" applyAlignment="1">
      <alignment horizontal="left" vertical="center"/>
    </xf>
    <xf numFmtId="0" fontId="12" fillId="3" borderId="0" xfId="0" applyFont="1" applyFill="1"/>
    <xf numFmtId="0" fontId="12" fillId="0" borderId="0" xfId="0" applyFont="1" applyAlignment="1">
      <alignment wrapText="1"/>
    </xf>
    <xf numFmtId="0" fontId="12" fillId="0" borderId="1" xfId="0" applyFont="1" applyBorder="1"/>
    <xf numFmtId="0" fontId="11" fillId="0" borderId="1" xfId="0" applyFont="1" applyBorder="1" applyAlignment="1">
      <alignment wrapText="1"/>
    </xf>
    <xf numFmtId="0" fontId="12" fillId="0" borderId="1" xfId="0" applyFont="1" applyBorder="1" applyAlignment="1">
      <alignment wrapText="1"/>
    </xf>
    <xf numFmtId="0" fontId="12" fillId="0" borderId="1" xfId="0" applyFont="1" applyBorder="1" applyAlignment="1">
      <alignment horizontal="left" vertical="top" wrapText="1"/>
    </xf>
    <xf numFmtId="0" fontId="12" fillId="0" borderId="8" xfId="0" applyFont="1" applyBorder="1" applyAlignment="1">
      <alignment horizontal="left" vertical="top" wrapText="1"/>
    </xf>
    <xf numFmtId="0" fontId="16" fillId="0" borderId="1" xfId="0" applyFont="1" applyBorder="1" applyAlignment="1">
      <alignment horizontal="left" vertical="center" wrapText="1"/>
    </xf>
    <xf numFmtId="0" fontId="15" fillId="0" borderId="1" xfId="0" applyFont="1" applyBorder="1" applyAlignment="1">
      <alignment horizontal="center" wrapText="1"/>
    </xf>
    <xf numFmtId="0" fontId="12" fillId="0" borderId="1" xfId="0" applyFont="1" applyBorder="1" applyAlignment="1">
      <alignment horizontal="left" wrapText="1"/>
    </xf>
    <xf numFmtId="0" fontId="12" fillId="3" borderId="0" xfId="0" applyFont="1" applyFill="1" applyAlignment="1">
      <alignment wrapText="1"/>
    </xf>
    <xf numFmtId="0" fontId="12" fillId="3" borderId="1" xfId="0" applyFont="1" applyFill="1" applyBorder="1"/>
    <xf numFmtId="0" fontId="12" fillId="3" borderId="0" xfId="0" applyFont="1" applyFill="1" applyAlignment="1">
      <alignment vertical="center" wrapText="1"/>
    </xf>
    <xf numFmtId="0" fontId="12" fillId="0" borderId="0" xfId="0" applyFont="1" applyAlignment="1">
      <alignment vertical="center" wrapText="1"/>
    </xf>
    <xf numFmtId="0" fontId="12" fillId="0" borderId="0" xfId="0" applyFont="1" applyAlignment="1">
      <alignment vertical="center"/>
    </xf>
    <xf numFmtId="0" fontId="12" fillId="0" borderId="0" xfId="0" applyFont="1" applyAlignment="1">
      <alignment horizontal="right" vertical="top" wrapText="1"/>
    </xf>
    <xf numFmtId="0" fontId="12" fillId="0" borderId="0" xfId="0" applyFont="1" applyAlignment="1">
      <alignment horizontal="center" wrapText="1"/>
    </xf>
    <xf numFmtId="0" fontId="12" fillId="0" borderId="0" xfId="0" applyFont="1" applyAlignment="1">
      <alignment horizontal="left" vertical="top" wrapText="1"/>
    </xf>
    <xf numFmtId="0" fontId="12" fillId="0" borderId="0" xfId="0" applyFont="1" applyAlignment="1">
      <alignment horizontal="right" vertical="top"/>
    </xf>
    <xf numFmtId="0" fontId="12" fillId="0" borderId="0" xfId="0" applyFont="1" applyAlignment="1">
      <alignment horizontal="center"/>
    </xf>
    <xf numFmtId="0" fontId="15" fillId="0" borderId="1" xfId="0" applyFont="1" applyBorder="1" applyAlignment="1">
      <alignment horizontal="center" vertical="center" wrapText="1"/>
    </xf>
    <xf numFmtId="0" fontId="12" fillId="0" borderId="1" xfId="0" applyFont="1" applyBorder="1" applyAlignment="1">
      <alignment horizontal="center" vertical="center"/>
    </xf>
    <xf numFmtId="0" fontId="12" fillId="0" borderId="0" xfId="0" applyFont="1" applyAlignment="1">
      <alignment horizontal="center" vertical="center" wrapText="1"/>
    </xf>
    <xf numFmtId="0" fontId="12" fillId="0" borderId="0" xfId="0" applyFont="1" applyAlignment="1">
      <alignment horizontal="center" vertical="center"/>
    </xf>
    <xf numFmtId="0" fontId="14" fillId="8" borderId="1" xfId="0" applyFont="1" applyFill="1" applyBorder="1" applyAlignment="1">
      <alignment horizontal="center" vertical="center" wrapText="1"/>
    </xf>
    <xf numFmtId="0" fontId="12" fillId="8" borderId="0" xfId="0" applyFont="1" applyFill="1"/>
    <xf numFmtId="0" fontId="14" fillId="8" borderId="8" xfId="0" applyFont="1" applyFill="1" applyBorder="1" applyAlignment="1">
      <alignment horizontal="left" vertical="top" wrapText="1"/>
    </xf>
    <xf numFmtId="0" fontId="12" fillId="9" borderId="0" xfId="0" applyFont="1" applyFill="1"/>
    <xf numFmtId="0" fontId="14" fillId="9" borderId="8" xfId="0" applyFont="1" applyFill="1" applyBorder="1" applyAlignment="1">
      <alignment horizontal="left" vertical="top" wrapText="1"/>
    </xf>
    <xf numFmtId="0" fontId="12" fillId="0" borderId="0" xfId="0" applyFont="1" applyAlignment="1">
      <alignment horizontal="left" vertical="top"/>
    </xf>
    <xf numFmtId="0" fontId="12" fillId="0" borderId="8" xfId="0" applyFont="1" applyBorder="1" applyAlignment="1">
      <alignment horizontal="center" vertical="center" wrapText="1"/>
    </xf>
    <xf numFmtId="0" fontId="15" fillId="0" borderId="0" xfId="0" applyFont="1" applyAlignment="1">
      <alignment horizontal="center" vertical="center"/>
    </xf>
    <xf numFmtId="49" fontId="12" fillId="0" borderId="1" xfId="0" applyNumberFormat="1" applyFont="1" applyBorder="1" applyAlignment="1">
      <alignment wrapText="1"/>
    </xf>
    <xf numFmtId="49" fontId="15" fillId="0" borderId="1" xfId="0" applyNumberFormat="1" applyFont="1" applyBorder="1" applyAlignment="1">
      <alignment horizontal="left" vertical="top" wrapText="1"/>
    </xf>
    <xf numFmtId="49" fontId="15" fillId="0" borderId="1" xfId="0" applyNumberFormat="1" applyFont="1" applyBorder="1" applyAlignment="1">
      <alignment wrapText="1"/>
    </xf>
    <xf numFmtId="0" fontId="11" fillId="0" borderId="1" xfId="0" applyFont="1" applyBorder="1" applyAlignment="1">
      <alignment horizontal="center" vertical="center" wrapText="1"/>
    </xf>
    <xf numFmtId="0" fontId="12" fillId="0" borderId="11" xfId="0" applyFont="1" applyBorder="1" applyAlignment="1">
      <alignment horizontal="center" vertical="center" wrapText="1"/>
    </xf>
    <xf numFmtId="0" fontId="16" fillId="3" borderId="0" xfId="0" applyFont="1" applyFill="1"/>
    <xf numFmtId="0" fontId="16" fillId="0" borderId="0" xfId="0" applyFont="1"/>
    <xf numFmtId="49" fontId="16" fillId="0" borderId="1" xfId="0" applyNumberFormat="1" applyFont="1" applyBorder="1" applyAlignment="1">
      <alignment wrapText="1"/>
    </xf>
    <xf numFmtId="49" fontId="15" fillId="0" borderId="1" xfId="0" applyNumberFormat="1" applyFont="1" applyBorder="1" applyAlignment="1">
      <alignment horizontal="center" wrapText="1"/>
    </xf>
    <xf numFmtId="0" fontId="12" fillId="0" borderId="1" xfId="0" applyFont="1" applyBorder="1" applyAlignment="1">
      <alignment horizontal="center" vertical="center" wrapText="1"/>
    </xf>
    <xf numFmtId="0" fontId="15" fillId="0" borderId="2" xfId="0" applyFont="1" applyBorder="1" applyAlignment="1">
      <alignment horizontal="center" vertical="center" wrapText="1"/>
    </xf>
    <xf numFmtId="49" fontId="15" fillId="0" borderId="2" xfId="0" applyNumberFormat="1" applyFont="1" applyBorder="1" applyAlignment="1">
      <alignment wrapText="1"/>
    </xf>
    <xf numFmtId="0" fontId="15" fillId="0" borderId="1" xfId="0" applyFont="1" applyBorder="1" applyAlignment="1">
      <alignment horizontal="center" vertical="center"/>
    </xf>
    <xf numFmtId="0" fontId="12" fillId="3" borderId="1" xfId="0" applyFont="1" applyFill="1" applyBorder="1" applyAlignment="1">
      <alignment wrapText="1"/>
    </xf>
    <xf numFmtId="0" fontId="12" fillId="0" borderId="0" xfId="0" applyFont="1" applyAlignment="1">
      <alignment vertical="top" wrapText="1"/>
    </xf>
    <xf numFmtId="49" fontId="12" fillId="0" borderId="0" xfId="0" applyNumberFormat="1" applyFont="1" applyAlignment="1">
      <alignment wrapText="1"/>
    </xf>
    <xf numFmtId="0" fontId="12" fillId="10" borderId="0" xfId="0" applyFont="1" applyFill="1"/>
    <xf numFmtId="49" fontId="15" fillId="10" borderId="1" xfId="0" applyNumberFormat="1" applyFont="1" applyFill="1" applyBorder="1" applyAlignment="1">
      <alignment wrapText="1"/>
    </xf>
    <xf numFmtId="0" fontId="12" fillId="11" borderId="0" xfId="0" applyFont="1" applyFill="1"/>
    <xf numFmtId="49" fontId="10" fillId="11" borderId="1" xfId="0" applyNumberFormat="1" applyFont="1" applyFill="1" applyBorder="1" applyAlignment="1">
      <alignment vertical="top" wrapText="1"/>
    </xf>
    <xf numFmtId="0" fontId="12" fillId="0" borderId="10" xfId="0" applyFont="1" applyBorder="1" applyAlignment="1">
      <alignment horizontal="center" vertical="center"/>
    </xf>
    <xf numFmtId="0" fontId="12" fillId="0" borderId="8" xfId="0" applyFont="1" applyBorder="1" applyAlignment="1">
      <alignment horizontal="center" vertical="top" wrapText="1"/>
    </xf>
    <xf numFmtId="0" fontId="12" fillId="0" borderId="1" xfId="0" applyFont="1" applyBorder="1" applyAlignment="1">
      <alignment vertical="center"/>
    </xf>
    <xf numFmtId="0" fontId="12" fillId="0" borderId="11" xfId="0" applyFont="1" applyBorder="1" applyAlignment="1">
      <alignment horizontal="center" wrapText="1"/>
    </xf>
    <xf numFmtId="0" fontId="12" fillId="0" borderId="8" xfId="0" applyFont="1" applyBorder="1" applyAlignment="1">
      <alignment vertical="top" wrapText="1"/>
    </xf>
    <xf numFmtId="0" fontId="12" fillId="0" borderId="10" xfId="0" applyFont="1" applyBorder="1"/>
    <xf numFmtId="0" fontId="12" fillId="3" borderId="0" xfId="0" applyFont="1" applyFill="1" applyAlignment="1">
      <alignment vertical="center"/>
    </xf>
    <xf numFmtId="0" fontId="12" fillId="0" borderId="0" xfId="0" applyFont="1" applyAlignment="1">
      <alignment horizontal="right" vertical="center" wrapText="1"/>
    </xf>
    <xf numFmtId="0" fontId="12" fillId="0" borderId="0" xfId="0" applyFont="1" applyAlignment="1">
      <alignment horizontal="right" vertical="center"/>
    </xf>
    <xf numFmtId="0" fontId="14" fillId="0" borderId="0" xfId="0" applyFont="1" applyAlignment="1">
      <alignment horizontal="center" vertical="top" wrapText="1"/>
    </xf>
    <xf numFmtId="0" fontId="12" fillId="3" borderId="0" xfId="0" applyFont="1" applyFill="1" applyAlignment="1">
      <alignment horizontal="center"/>
    </xf>
    <xf numFmtId="0" fontId="12" fillId="0" borderId="1" xfId="0" applyFont="1" applyBorder="1" applyAlignment="1">
      <alignment horizontal="center" wrapText="1"/>
    </xf>
    <xf numFmtId="0" fontId="19" fillId="3" borderId="0" xfId="0" applyFont="1" applyFill="1" applyAlignment="1">
      <alignment horizontal="center" wrapText="1"/>
    </xf>
    <xf numFmtId="0" fontId="12" fillId="0" borderId="0" xfId="0" applyFont="1" applyAlignment="1">
      <alignment horizontal="center" vertical="top" wrapText="1"/>
    </xf>
    <xf numFmtId="0" fontId="12" fillId="3" borderId="0" xfId="0" applyFont="1" applyFill="1" applyAlignment="1">
      <alignment horizontal="center" wrapText="1"/>
    </xf>
    <xf numFmtId="0" fontId="12" fillId="3" borderId="0" xfId="0" applyFont="1" applyFill="1" applyAlignment="1">
      <alignment horizontal="center" vertical="center"/>
    </xf>
    <xf numFmtId="0" fontId="12" fillId="0" borderId="1" xfId="0" applyFont="1" applyBorder="1" applyAlignment="1">
      <alignment horizontal="center" vertical="top" wrapText="1"/>
    </xf>
    <xf numFmtId="0" fontId="12" fillId="0" borderId="10" xfId="0" applyFont="1" applyBorder="1" applyAlignment="1">
      <alignment horizontal="center" wrapText="1"/>
    </xf>
    <xf numFmtId="0" fontId="12" fillId="0" borderId="0" xfId="0" applyFont="1" applyAlignment="1">
      <alignment horizontal="left" vertical="center" wrapText="1"/>
    </xf>
    <xf numFmtId="0" fontId="12" fillId="0" borderId="0" xfId="0" applyFont="1" applyAlignment="1">
      <alignment horizontal="left" vertical="center"/>
    </xf>
    <xf numFmtId="0" fontId="11" fillId="0" borderId="1" xfId="0" applyFont="1" applyBorder="1" applyAlignment="1">
      <alignment horizontal="center" wrapText="1"/>
    </xf>
    <xf numFmtId="0" fontId="12" fillId="0" borderId="10" xfId="0" applyFont="1" applyBorder="1" applyAlignment="1">
      <alignment horizontal="center" vertical="center" wrapText="1"/>
    </xf>
    <xf numFmtId="0" fontId="12" fillId="0" borderId="0" xfId="0" applyFont="1" applyAlignment="1">
      <alignment horizontal="left"/>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3" borderId="0" xfId="0" applyFont="1" applyFill="1" applyAlignment="1">
      <alignment horizontal="left" vertical="center"/>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11" fillId="0" borderId="1" xfId="0" applyFont="1" applyBorder="1" applyAlignment="1">
      <alignment horizontal="left" vertical="center" wrapText="1"/>
    </xf>
    <xf numFmtId="0" fontId="12" fillId="0" borderId="5"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3" xfId="0" applyFont="1" applyBorder="1"/>
    <xf numFmtId="0" fontId="12" fillId="0" borderId="3" xfId="0" applyFont="1" applyBorder="1" applyAlignment="1">
      <alignment horizontal="left" vertical="center"/>
    </xf>
    <xf numFmtId="0" fontId="14" fillId="8" borderId="8" xfId="0" applyFont="1" applyFill="1" applyBorder="1" applyAlignment="1">
      <alignment horizontal="center" vertical="center" wrapText="1"/>
    </xf>
    <xf numFmtId="0" fontId="12" fillId="0" borderId="3" xfId="0" applyFont="1" applyBorder="1" applyAlignment="1">
      <alignment horizontal="left" wrapText="1"/>
    </xf>
    <xf numFmtId="0" fontId="12" fillId="0" borderId="3" xfId="0" applyFont="1" applyBorder="1" applyAlignment="1">
      <alignment horizontal="left" vertical="top" wrapText="1"/>
    </xf>
    <xf numFmtId="0" fontId="15" fillId="0" borderId="3" xfId="0" applyFont="1" applyBorder="1" applyAlignment="1">
      <alignment horizontal="center" vertical="center" wrapText="1"/>
    </xf>
    <xf numFmtId="0" fontId="15" fillId="0" borderId="0" xfId="0" applyFont="1" applyAlignment="1">
      <alignment horizontal="left" wrapText="1"/>
    </xf>
    <xf numFmtId="0" fontId="15" fillId="0" borderId="3" xfId="0" applyFont="1" applyBorder="1" applyAlignment="1">
      <alignment horizontal="left" vertical="top" wrapText="1"/>
    </xf>
    <xf numFmtId="0" fontId="11" fillId="0" borderId="1" xfId="0" applyFont="1" applyBorder="1" applyAlignment="1">
      <alignment horizontal="left" vertical="top" wrapText="1"/>
    </xf>
    <xf numFmtId="0" fontId="15" fillId="0" borderId="10" xfId="0" applyFont="1" applyBorder="1" applyAlignment="1">
      <alignment horizontal="left" vertical="top" wrapText="1"/>
    </xf>
    <xf numFmtId="49" fontId="15" fillId="0" borderId="10" xfId="0" applyNumberFormat="1" applyFont="1" applyBorder="1" applyAlignment="1">
      <alignment horizontal="left" vertical="top" wrapText="1"/>
    </xf>
    <xf numFmtId="0" fontId="12" fillId="0" borderId="8" xfId="0" applyFont="1" applyBorder="1"/>
    <xf numFmtId="0" fontId="21" fillId="0" borderId="1" xfId="0" applyFont="1" applyBorder="1" applyAlignment="1">
      <alignment wrapText="1"/>
    </xf>
    <xf numFmtId="0" fontId="9" fillId="0" borderId="1" xfId="0" applyFont="1" applyBorder="1" applyAlignment="1">
      <alignment wrapText="1"/>
    </xf>
    <xf numFmtId="0" fontId="21" fillId="0" borderId="0" xfId="0" applyFont="1" applyAlignment="1">
      <alignment wrapText="1"/>
    </xf>
    <xf numFmtId="0" fontId="12" fillId="0" borderId="11" xfId="0" applyFont="1" applyBorder="1" applyAlignment="1">
      <alignment wrapText="1"/>
    </xf>
    <xf numFmtId="0" fontId="12" fillId="0" borderId="11" xfId="0" applyFont="1" applyBorder="1" applyAlignment="1">
      <alignment vertical="top" wrapText="1"/>
    </xf>
    <xf numFmtId="0" fontId="20" fillId="0" borderId="10" xfId="0" applyFont="1" applyBorder="1" applyAlignment="1">
      <alignment horizontal="center" wrapText="1"/>
    </xf>
    <xf numFmtId="0" fontId="12" fillId="0" borderId="10" xfId="0" applyFont="1" applyBorder="1" applyAlignment="1">
      <alignment vertical="top" wrapText="1"/>
    </xf>
    <xf numFmtId="0" fontId="15" fillId="0" borderId="10" xfId="0" applyFont="1" applyBorder="1" applyAlignment="1">
      <alignment wrapText="1"/>
    </xf>
    <xf numFmtId="0" fontId="12" fillId="0" borderId="10" xfId="0" applyFont="1" applyBorder="1" applyAlignment="1">
      <alignment horizontal="left" vertical="top" wrapText="1"/>
    </xf>
    <xf numFmtId="0" fontId="15" fillId="0" borderId="0" xfId="0" applyFont="1" applyAlignment="1">
      <alignment wrapText="1"/>
    </xf>
    <xf numFmtId="0" fontId="15" fillId="0" borderId="0" xfId="0" applyFont="1" applyAlignment="1">
      <alignment horizontal="left" vertical="top" wrapText="1"/>
    </xf>
    <xf numFmtId="0" fontId="12" fillId="0" borderId="1" xfId="0" applyFont="1" applyBorder="1" applyAlignment="1">
      <alignment vertical="top"/>
    </xf>
    <xf numFmtId="0" fontId="12" fillId="0" borderId="0" xfId="0" applyFont="1" applyAlignment="1">
      <alignment vertical="top"/>
    </xf>
    <xf numFmtId="0" fontId="12" fillId="0" borderId="7" xfId="0" applyFont="1" applyBorder="1"/>
    <xf numFmtId="0" fontId="12" fillId="0" borderId="6" xfId="0" applyFont="1" applyBorder="1" applyAlignment="1">
      <alignment horizontal="center" wrapText="1"/>
    </xf>
    <xf numFmtId="0" fontId="12" fillId="0" borderId="7" xfId="0" applyFont="1" applyBorder="1" applyAlignment="1">
      <alignment horizontal="center" wrapText="1"/>
    </xf>
    <xf numFmtId="0" fontId="12" fillId="0" borderId="6" xfId="0" applyFont="1" applyBorder="1"/>
    <xf numFmtId="0" fontId="12" fillId="0" borderId="3" xfId="0" applyFont="1" applyBorder="1" applyAlignment="1">
      <alignment vertical="top"/>
    </xf>
    <xf numFmtId="0" fontId="12" fillId="3" borderId="0" xfId="0" applyFont="1" applyFill="1" applyAlignment="1">
      <alignment vertical="top"/>
    </xf>
    <xf numFmtId="0" fontId="11" fillId="0" borderId="1" xfId="0" applyFont="1" applyBorder="1" applyAlignment="1">
      <alignment vertical="top" wrapText="1"/>
    </xf>
    <xf numFmtId="0" fontId="12" fillId="0" borderId="1" xfId="0" applyFont="1" applyBorder="1" applyAlignment="1">
      <alignment vertical="top" wrapText="1"/>
    </xf>
    <xf numFmtId="0" fontId="12" fillId="0" borderId="2" xfId="0" applyFont="1" applyBorder="1" applyAlignment="1">
      <alignment vertical="top"/>
    </xf>
    <xf numFmtId="0" fontId="12" fillId="0" borderId="10" xfId="0" applyFont="1" applyBorder="1" applyAlignment="1">
      <alignment vertical="top"/>
    </xf>
    <xf numFmtId="0" fontId="15" fillId="0" borderId="1" xfId="0" applyFont="1" applyBorder="1" applyAlignment="1">
      <alignment vertical="top" wrapText="1"/>
    </xf>
    <xf numFmtId="0" fontId="12" fillId="0" borderId="6" xfId="0" applyFont="1" applyBorder="1" applyAlignment="1">
      <alignment vertical="top"/>
    </xf>
    <xf numFmtId="0" fontId="12" fillId="2" borderId="3" xfId="0" applyFont="1" applyFill="1" applyBorder="1" applyAlignment="1">
      <alignment vertical="top"/>
    </xf>
    <xf numFmtId="0" fontId="12" fillId="0" borderId="7" xfId="0" applyFont="1" applyBorder="1" applyAlignment="1">
      <alignment vertical="top"/>
    </xf>
    <xf numFmtId="0" fontId="12" fillId="2" borderId="1" xfId="0" applyFont="1" applyFill="1" applyBorder="1" applyAlignment="1">
      <alignment vertical="top"/>
    </xf>
    <xf numFmtId="0" fontId="12" fillId="3" borderId="1" xfId="0" applyFont="1" applyFill="1" applyBorder="1" applyAlignment="1">
      <alignment vertical="top"/>
    </xf>
    <xf numFmtId="0" fontId="11" fillId="0" borderId="10" xfId="0" applyFont="1" applyBorder="1" applyAlignment="1">
      <alignment vertical="top" wrapText="1"/>
    </xf>
    <xf numFmtId="0" fontId="14" fillId="0" borderId="10" xfId="0" applyFont="1" applyBorder="1" applyAlignment="1">
      <alignment vertical="top" wrapText="1"/>
    </xf>
    <xf numFmtId="0" fontId="12" fillId="0" borderId="9" xfId="0" applyFont="1" applyBorder="1" applyAlignment="1">
      <alignment vertical="top" wrapText="1"/>
    </xf>
    <xf numFmtId="0" fontId="12" fillId="0" borderId="9" xfId="0" applyFont="1" applyBorder="1" applyAlignment="1">
      <alignment horizontal="center" vertical="center" wrapText="1"/>
    </xf>
    <xf numFmtId="49" fontId="18" fillId="0" borderId="3" xfId="0" applyNumberFormat="1" applyFont="1" applyBorder="1" applyAlignment="1">
      <alignment wrapText="1"/>
    </xf>
    <xf numFmtId="49" fontId="12" fillId="0" borderId="2" xfId="0" applyNumberFormat="1" applyFont="1" applyBorder="1" applyAlignment="1">
      <alignment wrapText="1"/>
    </xf>
    <xf numFmtId="49" fontId="15" fillId="0" borderId="3" xfId="0" applyNumberFormat="1" applyFont="1" applyBorder="1" applyAlignment="1">
      <alignment wrapText="1"/>
    </xf>
    <xf numFmtId="0" fontId="12" fillId="0" borderId="2" xfId="0" applyFont="1" applyBorder="1" applyAlignment="1">
      <alignment horizontal="left" vertical="center"/>
    </xf>
    <xf numFmtId="0" fontId="15" fillId="0" borderId="2" xfId="0" applyFont="1" applyBorder="1" applyAlignment="1">
      <alignment horizontal="left" vertical="top" wrapText="1"/>
    </xf>
    <xf numFmtId="0" fontId="12" fillId="0" borderId="3" xfId="0" applyFont="1" applyBorder="1" applyAlignment="1">
      <alignment horizontal="center" vertical="center"/>
    </xf>
    <xf numFmtId="0" fontId="12" fillId="0" borderId="1" xfId="0" applyFont="1" applyBorder="1" applyAlignment="1">
      <alignment horizontal="left" vertical="center" wrapText="1"/>
    </xf>
    <xf numFmtId="0" fontId="15" fillId="0" borderId="1" xfId="0" applyFont="1" applyBorder="1" applyAlignment="1">
      <alignment horizontal="left" vertical="top" wrapText="1"/>
    </xf>
    <xf numFmtId="0" fontId="12" fillId="0" borderId="2" xfId="0" applyFont="1" applyBorder="1" applyAlignment="1">
      <alignment horizontal="center" vertical="center"/>
    </xf>
    <xf numFmtId="0" fontId="12" fillId="0" borderId="12" xfId="0" applyFont="1" applyBorder="1" applyAlignment="1">
      <alignment vertical="top" wrapText="1"/>
    </xf>
    <xf numFmtId="0" fontId="12" fillId="0" borderId="0" xfId="0" applyFont="1" applyAlignment="1">
      <alignment horizontal="left" wrapText="1"/>
    </xf>
    <xf numFmtId="0" fontId="12" fillId="0" borderId="1" xfId="0" applyFont="1" applyBorder="1" applyAlignment="1">
      <alignment vertical="center" wrapText="1"/>
    </xf>
    <xf numFmtId="0" fontId="12" fillId="0" borderId="3" xfId="0" applyFont="1" applyBorder="1" applyAlignment="1">
      <alignment vertical="top" wrapText="1"/>
    </xf>
    <xf numFmtId="0" fontId="12" fillId="0" borderId="4" xfId="0" applyFont="1" applyBorder="1" applyAlignment="1">
      <alignment vertical="top" wrapText="1"/>
    </xf>
    <xf numFmtId="0" fontId="15" fillId="0" borderId="1" xfId="0" applyFont="1" applyBorder="1" applyAlignment="1">
      <alignment horizontal="left" vertical="center" wrapText="1"/>
    </xf>
    <xf numFmtId="0" fontId="11" fillId="0" borderId="0" xfId="0" applyFont="1" applyAlignment="1">
      <alignment vertical="center"/>
    </xf>
    <xf numFmtId="0" fontId="11" fillId="0" borderId="1" xfId="237" applyFont="1" applyBorder="1" applyAlignment="1">
      <alignment vertical="top" wrapText="1"/>
    </xf>
    <xf numFmtId="0" fontId="16" fillId="0" borderId="1" xfId="0" applyFont="1" applyBorder="1" applyAlignment="1">
      <alignment horizontal="left" vertical="top" wrapText="1"/>
    </xf>
    <xf numFmtId="0" fontId="11" fillId="0" borderId="1" xfId="237" applyFont="1" applyBorder="1" applyAlignment="1">
      <alignment horizontal="left" vertical="top" wrapText="1"/>
    </xf>
    <xf numFmtId="0" fontId="12" fillId="3" borderId="1" xfId="0" applyFont="1" applyFill="1" applyBorder="1" applyAlignment="1">
      <alignment vertical="center" wrapText="1"/>
    </xf>
    <xf numFmtId="0" fontId="12" fillId="3" borderId="3" xfId="0" applyFont="1" applyFill="1" applyBorder="1"/>
    <xf numFmtId="0" fontId="12" fillId="3" borderId="2" xfId="0" applyFont="1" applyFill="1" applyBorder="1"/>
    <xf numFmtId="0" fontId="12" fillId="0" borderId="2" xfId="0" applyFont="1" applyBorder="1"/>
    <xf numFmtId="0" fontId="12" fillId="0" borderId="2" xfId="0" applyFont="1" applyBorder="1" applyAlignment="1">
      <alignment horizontal="left" vertical="top" wrapText="1"/>
    </xf>
    <xf numFmtId="0" fontId="11" fillId="0" borderId="3" xfId="237" applyFont="1" applyBorder="1" applyAlignment="1">
      <alignment horizontal="left" vertical="top" wrapText="1"/>
    </xf>
    <xf numFmtId="0" fontId="15" fillId="0" borderId="3" xfId="0" applyFont="1" applyBorder="1" applyAlignment="1">
      <alignment vertical="top" wrapText="1"/>
    </xf>
    <xf numFmtId="0" fontId="16" fillId="0" borderId="1" xfId="0" applyFont="1" applyBorder="1" applyAlignment="1">
      <alignment wrapText="1"/>
    </xf>
    <xf numFmtId="0" fontId="12" fillId="0" borderId="10" xfId="0" applyFont="1" applyBorder="1" applyAlignment="1">
      <alignment wrapText="1"/>
    </xf>
    <xf numFmtId="0" fontId="15" fillId="0" borderId="3" xfId="0" applyFont="1" applyBorder="1" applyAlignment="1">
      <alignment vertical="top"/>
    </xf>
    <xf numFmtId="0" fontId="12" fillId="0" borderId="6" xfId="0" applyFont="1" applyBorder="1" applyAlignment="1">
      <alignment vertical="top" wrapText="1"/>
    </xf>
    <xf numFmtId="0" fontId="13" fillId="3" borderId="1" xfId="236" applyFont="1" applyFill="1" applyBorder="1" applyAlignment="1">
      <alignment vertical="top" wrapText="1"/>
    </xf>
    <xf numFmtId="0" fontId="13" fillId="3" borderId="10" xfId="236" applyFont="1" applyFill="1" applyBorder="1" applyAlignment="1">
      <alignment vertical="top" wrapText="1"/>
    </xf>
    <xf numFmtId="0" fontId="12" fillId="3" borderId="1" xfId="0" applyFont="1" applyFill="1" applyBorder="1" applyAlignment="1">
      <alignment vertical="top" wrapText="1"/>
    </xf>
    <xf numFmtId="0" fontId="12" fillId="3" borderId="1" xfId="0" applyFont="1" applyFill="1" applyBorder="1" applyAlignment="1">
      <alignment horizontal="left" vertical="top" wrapText="1"/>
    </xf>
    <xf numFmtId="49" fontId="15" fillId="3" borderId="1" xfId="0" applyNumberFormat="1" applyFont="1" applyFill="1" applyBorder="1" applyAlignment="1">
      <alignment vertical="top" wrapText="1"/>
    </xf>
    <xf numFmtId="0" fontId="12" fillId="3" borderId="3" xfId="0" applyFont="1" applyFill="1" applyBorder="1" applyAlignment="1">
      <alignment horizontal="left" vertical="top" wrapText="1"/>
    </xf>
    <xf numFmtId="0" fontId="12" fillId="3" borderId="0" xfId="0" applyFont="1" applyFill="1" applyAlignment="1">
      <alignment horizontal="left" vertical="top" wrapText="1"/>
    </xf>
    <xf numFmtId="0" fontId="12" fillId="3" borderId="1" xfId="0" applyFont="1" applyFill="1" applyBorder="1" applyAlignment="1">
      <alignment horizontal="center" wrapText="1"/>
    </xf>
    <xf numFmtId="0" fontId="12" fillId="3" borderId="1" xfId="0" applyFont="1" applyFill="1" applyBorder="1" applyAlignment="1">
      <alignment horizontal="center"/>
    </xf>
    <xf numFmtId="0" fontId="12" fillId="3" borderId="1" xfId="0" applyFont="1" applyFill="1" applyBorder="1" applyAlignment="1">
      <alignment horizontal="center" vertical="center" wrapText="1"/>
    </xf>
    <xf numFmtId="0" fontId="12" fillId="3" borderId="3" xfId="0" applyFont="1" applyFill="1" applyBorder="1" applyAlignment="1">
      <alignment horizontal="center" wrapText="1"/>
    </xf>
    <xf numFmtId="0" fontId="12" fillId="0" borderId="10" xfId="0" applyFont="1" applyBorder="1" applyAlignment="1">
      <alignment horizontal="left" vertical="center" wrapText="1"/>
    </xf>
    <xf numFmtId="0" fontId="12" fillId="3" borderId="3" xfId="0" applyFont="1" applyFill="1" applyBorder="1" applyAlignment="1">
      <alignment horizontal="left" vertical="center" wrapText="1"/>
    </xf>
    <xf numFmtId="0" fontId="12" fillId="3" borderId="1" xfId="0" applyFont="1" applyFill="1" applyBorder="1" applyAlignment="1">
      <alignment horizontal="left" vertical="center" wrapText="1"/>
    </xf>
    <xf numFmtId="0" fontId="12" fillId="3" borderId="0" xfId="0" applyFont="1" applyFill="1" applyAlignment="1">
      <alignment horizontal="left" vertical="center" wrapText="1"/>
    </xf>
    <xf numFmtId="0" fontId="12" fillId="0" borderId="8" xfId="0" applyFont="1" applyBorder="1" applyAlignment="1">
      <alignment vertical="center"/>
    </xf>
    <xf numFmtId="0" fontId="8" fillId="0" borderId="1" xfId="0" applyFont="1" applyBorder="1" applyAlignment="1">
      <alignment horizontal="left" vertical="top" wrapText="1"/>
    </xf>
    <xf numFmtId="0" fontId="10" fillId="0" borderId="1" xfId="0" applyFont="1" applyBorder="1" applyAlignment="1">
      <alignment horizontal="left" vertical="top" wrapText="1"/>
    </xf>
    <xf numFmtId="0" fontId="12" fillId="0" borderId="1" xfId="0" applyFont="1" applyBorder="1" applyAlignment="1">
      <alignment horizontal="left" vertical="top"/>
    </xf>
    <xf numFmtId="0" fontId="12" fillId="0" borderId="2" xfId="0" applyFont="1" applyBorder="1" applyAlignment="1">
      <alignment horizontal="left" vertical="top"/>
    </xf>
    <xf numFmtId="0" fontId="12" fillId="0" borderId="3" xfId="0" applyFont="1" applyBorder="1" applyAlignment="1">
      <alignment horizontal="left" vertical="top"/>
    </xf>
    <xf numFmtId="0" fontId="15" fillId="0" borderId="7" xfId="0" applyFont="1" applyBorder="1" applyAlignment="1">
      <alignment horizontal="left" vertical="top" wrapText="1"/>
    </xf>
    <xf numFmtId="0" fontId="0" fillId="0" borderId="3" xfId="0" applyBorder="1"/>
    <xf numFmtId="0" fontId="12" fillId="0" borderId="22" xfId="0" applyFont="1" applyBorder="1" applyAlignment="1">
      <alignment vertical="center"/>
    </xf>
    <xf numFmtId="0" fontId="15" fillId="0" borderId="6" xfId="0" applyFont="1" applyBorder="1" applyAlignment="1">
      <alignment horizontal="left" vertical="top" wrapText="1"/>
    </xf>
    <xf numFmtId="0" fontId="15" fillId="0" borderId="3" xfId="0" applyFont="1" applyBorder="1" applyAlignment="1">
      <alignment horizontal="center" vertical="center"/>
    </xf>
    <xf numFmtId="0" fontId="12" fillId="3" borderId="3" xfId="0" applyFont="1" applyFill="1" applyBorder="1" applyAlignment="1">
      <alignment wrapText="1"/>
    </xf>
    <xf numFmtId="0" fontId="12" fillId="0" borderId="3" xfId="0" applyFont="1" applyBorder="1" applyAlignment="1">
      <alignment wrapText="1"/>
    </xf>
    <xf numFmtId="0" fontId="15" fillId="0" borderId="8" xfId="0" applyFont="1" applyBorder="1" applyAlignment="1">
      <alignment horizontal="left" vertical="top" wrapText="1"/>
    </xf>
    <xf numFmtId="0" fontId="12" fillId="0" borderId="5" xfId="0" applyFont="1" applyBorder="1"/>
    <xf numFmtId="0" fontId="12" fillId="0" borderId="12" xfId="0" applyFont="1" applyBorder="1"/>
    <xf numFmtId="0" fontId="14" fillId="0" borderId="10" xfId="0" applyFont="1" applyBorder="1" applyAlignment="1">
      <alignment vertical="center"/>
    </xf>
    <xf numFmtId="0" fontId="14" fillId="0" borderId="10" xfId="0" applyFont="1" applyBorder="1" applyAlignment="1">
      <alignment vertical="center" wrapText="1"/>
    </xf>
    <xf numFmtId="0" fontId="15" fillId="0" borderId="2" xfId="0" applyFont="1" applyBorder="1" applyAlignment="1">
      <alignment horizontal="center" vertical="center"/>
    </xf>
    <xf numFmtId="0" fontId="12" fillId="3" borderId="2" xfId="0" applyFont="1" applyFill="1" applyBorder="1" applyAlignment="1">
      <alignment wrapText="1"/>
    </xf>
    <xf numFmtId="0" fontId="12" fillId="0" borderId="2" xfId="0" applyFont="1" applyBorder="1" applyAlignment="1">
      <alignment vertical="top" wrapText="1"/>
    </xf>
    <xf numFmtId="0" fontId="0" fillId="0" borderId="0" xfId="0" applyAlignment="1">
      <alignment vertical="top"/>
    </xf>
    <xf numFmtId="0" fontId="22" fillId="0" borderId="1" xfId="0" applyFont="1" applyBorder="1" applyAlignment="1">
      <alignment horizontal="left" vertical="top" wrapText="1"/>
    </xf>
    <xf numFmtId="0" fontId="3" fillId="0" borderId="1" xfId="0" applyFont="1" applyBorder="1"/>
    <xf numFmtId="0" fontId="23" fillId="0" borderId="1" xfId="0" applyFont="1" applyBorder="1"/>
    <xf numFmtId="0" fontId="23" fillId="0" borderId="0" xfId="0" applyFont="1"/>
    <xf numFmtId="0" fontId="0" fillId="0" borderId="26" xfId="0" applyBorder="1"/>
    <xf numFmtId="9" fontId="0" fillId="0" borderId="1" xfId="238" applyFont="1" applyBorder="1"/>
    <xf numFmtId="49" fontId="15" fillId="0" borderId="1" xfId="0" applyNumberFormat="1" applyFont="1" applyBorder="1" applyAlignment="1">
      <alignment vertical="top" wrapText="1"/>
    </xf>
    <xf numFmtId="0" fontId="0" fillId="3" borderId="0" xfId="0" applyFill="1"/>
    <xf numFmtId="0" fontId="25" fillId="0" borderId="1" xfId="237" applyFont="1" applyBorder="1" applyAlignment="1">
      <alignment horizontal="right" vertical="top" wrapText="1"/>
    </xf>
    <xf numFmtId="0" fontId="17" fillId="0" borderId="1" xfId="237" applyFont="1" applyBorder="1" applyAlignment="1">
      <alignment horizontal="right" wrapText="1"/>
    </xf>
    <xf numFmtId="0" fontId="12" fillId="0" borderId="1" xfId="0" applyFont="1" applyBorder="1" applyAlignment="1">
      <alignment horizontal="center" vertical="top"/>
    </xf>
    <xf numFmtId="0" fontId="28" fillId="3" borderId="0" xfId="0" applyFont="1" applyFill="1"/>
    <xf numFmtId="0" fontId="31" fillId="3" borderId="0" xfId="0" applyFont="1" applyFill="1"/>
    <xf numFmtId="0" fontId="15" fillId="0" borderId="1" xfId="0" applyFont="1" applyBorder="1" applyAlignment="1">
      <alignment horizontal="right" vertical="top" wrapText="1"/>
    </xf>
    <xf numFmtId="0" fontId="32" fillId="0" borderId="1" xfId="0" applyFont="1" applyBorder="1" applyAlignment="1">
      <alignment horizontal="right" vertical="top" wrapText="1"/>
    </xf>
    <xf numFmtId="0" fontId="32" fillId="3" borderId="1" xfId="0" applyFont="1" applyFill="1" applyBorder="1" applyAlignment="1">
      <alignment horizontal="right" vertical="top" wrapText="1"/>
    </xf>
    <xf numFmtId="0" fontId="32" fillId="0" borderId="1" xfId="0" quotePrefix="1" applyFont="1" applyBorder="1" applyAlignment="1">
      <alignment horizontal="right" vertical="top" wrapText="1"/>
    </xf>
    <xf numFmtId="0" fontId="32" fillId="0" borderId="2" xfId="0" applyFont="1" applyBorder="1" applyAlignment="1">
      <alignment horizontal="right" vertical="top" wrapText="1"/>
    </xf>
    <xf numFmtId="0" fontId="20" fillId="0" borderId="1" xfId="0" applyFont="1" applyBorder="1" applyAlignment="1">
      <alignment horizontal="right" vertical="top" wrapText="1"/>
    </xf>
    <xf numFmtId="0" fontId="0" fillId="0" borderId="0" xfId="0" applyAlignment="1">
      <alignment horizontal="center"/>
    </xf>
    <xf numFmtId="0" fontId="34" fillId="0" borderId="1" xfId="0" applyFont="1" applyBorder="1" applyAlignment="1">
      <alignment horizontal="left" vertical="center" wrapText="1"/>
    </xf>
    <xf numFmtId="0" fontId="35" fillId="0" borderId="1" xfId="0" applyFont="1" applyBorder="1" applyAlignment="1">
      <alignment horizontal="left" vertical="center" wrapText="1"/>
    </xf>
    <xf numFmtId="0" fontId="34" fillId="0" borderId="1" xfId="0" applyFont="1" applyBorder="1" applyAlignment="1">
      <alignment horizontal="left" vertical="top" wrapText="1"/>
    </xf>
    <xf numFmtId="0" fontId="36" fillId="0" borderId="1" xfId="237" applyFont="1" applyBorder="1" applyAlignment="1">
      <alignment horizontal="right" vertical="top" wrapText="1"/>
    </xf>
    <xf numFmtId="0" fontId="36" fillId="0" borderId="1" xfId="237" applyFont="1" applyBorder="1" applyAlignment="1">
      <alignment horizontal="right" wrapText="1"/>
    </xf>
    <xf numFmtId="0" fontId="34" fillId="0" borderId="1" xfId="0" applyFont="1" applyBorder="1" applyAlignment="1">
      <alignment wrapText="1"/>
    </xf>
    <xf numFmtId="0" fontId="34" fillId="0" borderId="10" xfId="0" applyFont="1" applyBorder="1" applyAlignment="1">
      <alignment horizontal="left" vertical="top" wrapText="1"/>
    </xf>
    <xf numFmtId="0" fontId="15" fillId="0" borderId="1" xfId="0" quotePrefix="1" applyFont="1" applyBorder="1" applyAlignment="1">
      <alignment horizontal="right" vertical="top" wrapText="1"/>
    </xf>
    <xf numFmtId="0" fontId="12" fillId="4" borderId="1" xfId="0" applyFont="1" applyFill="1" applyBorder="1" applyAlignment="1">
      <alignment horizontal="center" vertical="center"/>
    </xf>
    <xf numFmtId="0" fontId="14" fillId="8" borderId="0" xfId="0" applyFont="1" applyFill="1" applyAlignment="1">
      <alignment horizontal="center" vertical="top"/>
    </xf>
    <xf numFmtId="0" fontId="36" fillId="3" borderId="3" xfId="0" applyFont="1" applyFill="1" applyBorder="1" applyAlignment="1">
      <alignment horizontal="right" vertical="top" wrapText="1"/>
    </xf>
    <xf numFmtId="0" fontId="40" fillId="0" borderId="1" xfId="0" applyFont="1" applyBorder="1" applyAlignment="1">
      <alignment horizontal="right" vertical="top" wrapText="1"/>
    </xf>
    <xf numFmtId="0" fontId="41" fillId="0" borderId="1" xfId="0" applyFont="1" applyBorder="1" applyAlignment="1">
      <alignment horizontal="right" wrapText="1"/>
    </xf>
    <xf numFmtId="0" fontId="40" fillId="0" borderId="1" xfId="0" applyFont="1" applyBorder="1" applyAlignment="1">
      <alignment horizontal="right" wrapText="1"/>
    </xf>
    <xf numFmtId="0" fontId="25" fillId="0" borderId="1" xfId="0" applyFont="1" applyBorder="1" applyAlignment="1">
      <alignment horizontal="right" vertical="top" wrapText="1"/>
    </xf>
    <xf numFmtId="49" fontId="12" fillId="0" borderId="0" xfId="0" applyNumberFormat="1" applyFont="1" applyAlignment="1">
      <alignment horizontal="left" vertical="top" wrapText="1"/>
    </xf>
    <xf numFmtId="49" fontId="16" fillId="0" borderId="1" xfId="0" applyNumberFormat="1" applyFont="1" applyBorder="1" applyAlignment="1">
      <alignment horizontal="left" vertical="top" wrapText="1"/>
    </xf>
    <xf numFmtId="49" fontId="15" fillId="0" borderId="2" xfId="0" applyNumberFormat="1" applyFont="1" applyBorder="1" applyAlignment="1">
      <alignment horizontal="left" vertical="top" wrapText="1"/>
    </xf>
    <xf numFmtId="49" fontId="18" fillId="0" borderId="7" xfId="0" applyNumberFormat="1" applyFont="1" applyBorder="1" applyAlignment="1">
      <alignment horizontal="left" vertical="top" wrapText="1"/>
    </xf>
    <xf numFmtId="49" fontId="15" fillId="0" borderId="3" xfId="0" applyNumberFormat="1" applyFont="1" applyBorder="1" applyAlignment="1">
      <alignment horizontal="left" vertical="top" wrapText="1"/>
    </xf>
    <xf numFmtId="0" fontId="34" fillId="0" borderId="7" xfId="0" applyFont="1" applyBorder="1" applyAlignment="1">
      <alignment horizontal="left" vertical="top" wrapText="1"/>
    </xf>
    <xf numFmtId="0" fontId="12" fillId="0" borderId="10" xfId="0" applyFont="1" applyBorder="1" applyAlignment="1">
      <alignment horizontal="left" vertical="top"/>
    </xf>
    <xf numFmtId="0" fontId="12" fillId="0" borderId="7" xfId="0" applyFont="1" applyBorder="1" applyAlignment="1">
      <alignment horizontal="left" vertical="top"/>
    </xf>
    <xf numFmtId="0" fontId="12" fillId="0" borderId="6" xfId="0" applyFont="1" applyBorder="1" applyAlignment="1">
      <alignment horizontal="left" vertical="top"/>
    </xf>
    <xf numFmtId="0" fontId="34" fillId="0" borderId="6" xfId="0" applyFont="1" applyBorder="1" applyAlignment="1">
      <alignment horizontal="left" vertical="top"/>
    </xf>
    <xf numFmtId="0" fontId="15" fillId="0" borderId="7" xfId="0" applyFont="1" applyBorder="1" applyAlignment="1">
      <alignment horizontal="left" vertical="top"/>
    </xf>
    <xf numFmtId="0" fontId="12" fillId="0" borderId="27" xfId="0" applyFont="1" applyBorder="1" applyAlignment="1">
      <alignment vertical="top"/>
    </xf>
    <xf numFmtId="0" fontId="12" fillId="4" borderId="5" xfId="0" applyFont="1" applyFill="1" applyBorder="1" applyAlignment="1">
      <alignment horizontal="center" vertical="center" wrapText="1"/>
    </xf>
    <xf numFmtId="0" fontId="12" fillId="4" borderId="9" xfId="0" applyFont="1" applyFill="1" applyBorder="1" applyAlignment="1">
      <alignment horizontal="center" vertical="center" wrapText="1"/>
    </xf>
    <xf numFmtId="0" fontId="12" fillId="4" borderId="0" xfId="0" applyFont="1" applyFill="1" applyAlignment="1">
      <alignment wrapText="1"/>
    </xf>
    <xf numFmtId="0" fontId="12" fillId="4" borderId="0" xfId="0" applyFont="1" applyFill="1"/>
    <xf numFmtId="0" fontId="37" fillId="0" borderId="10" xfId="0" applyFont="1" applyBorder="1" applyAlignment="1">
      <alignment vertical="top" wrapText="1"/>
    </xf>
    <xf numFmtId="0" fontId="45" fillId="0" borderId="1" xfId="0" applyFont="1" applyBorder="1" applyAlignment="1">
      <alignment horizontal="left" vertical="top" wrapText="1"/>
    </xf>
    <xf numFmtId="0" fontId="45" fillId="0" borderId="3" xfId="0" applyFont="1" applyBorder="1" applyAlignment="1">
      <alignment horizontal="left" vertical="top" wrapText="1"/>
    </xf>
    <xf numFmtId="0" fontId="46" fillId="0" borderId="1" xfId="0" applyFont="1" applyBorder="1" applyAlignment="1">
      <alignment horizontal="left" vertical="top" wrapText="1"/>
    </xf>
    <xf numFmtId="0" fontId="45" fillId="3" borderId="1" xfId="0" applyFont="1" applyFill="1" applyBorder="1" applyAlignment="1">
      <alignment horizontal="left" vertical="top" wrapText="1"/>
    </xf>
    <xf numFmtId="0" fontId="46" fillId="0" borderId="3" xfId="237" applyFont="1" applyBorder="1" applyAlignment="1">
      <alignment horizontal="left" vertical="top" wrapText="1"/>
    </xf>
    <xf numFmtId="0" fontId="46" fillId="0" borderId="1" xfId="237" applyFont="1" applyBorder="1" applyAlignment="1">
      <alignment horizontal="left" vertical="top" wrapText="1"/>
    </xf>
    <xf numFmtId="0" fontId="48" fillId="0" borderId="1" xfId="0" applyFont="1" applyBorder="1" applyAlignment="1">
      <alignment horizontal="left" vertical="top" wrapText="1"/>
    </xf>
    <xf numFmtId="0" fontId="45" fillId="0" borderId="2" xfId="0" applyFont="1" applyBorder="1" applyAlignment="1">
      <alignment horizontal="left" vertical="top" wrapText="1"/>
    </xf>
    <xf numFmtId="0" fontId="15" fillId="0" borderId="8" xfId="0" applyFont="1" applyBorder="1" applyAlignment="1">
      <alignment wrapText="1"/>
    </xf>
    <xf numFmtId="0" fontId="11" fillId="13" borderId="1" xfId="0" applyFont="1" applyFill="1" applyBorder="1" applyAlignment="1">
      <alignment horizontal="center" vertical="center" wrapText="1"/>
    </xf>
    <xf numFmtId="0" fontId="50" fillId="8" borderId="1" xfId="0" applyFont="1" applyFill="1" applyBorder="1" applyAlignment="1">
      <alignment horizontal="center" vertical="center" wrapText="1"/>
    </xf>
    <xf numFmtId="0" fontId="45" fillId="0" borderId="1" xfId="0" applyFont="1" applyBorder="1" applyAlignment="1">
      <alignment wrapText="1"/>
    </xf>
    <xf numFmtId="0" fontId="15" fillId="0" borderId="1" xfId="0" applyFont="1" applyBorder="1" applyAlignment="1">
      <alignment wrapText="1"/>
    </xf>
    <xf numFmtId="0" fontId="47" fillId="0" borderId="1" xfId="0" applyFont="1" applyBorder="1" applyAlignment="1">
      <alignment vertical="top" wrapText="1"/>
    </xf>
    <xf numFmtId="0" fontId="51" fillId="0" borderId="1" xfId="0" applyFont="1" applyBorder="1" applyAlignment="1">
      <alignment horizontal="center" vertical="center" wrapText="1"/>
    </xf>
    <xf numFmtId="0" fontId="11" fillId="13" borderId="1" xfId="0" applyFont="1" applyFill="1" applyBorder="1" applyAlignment="1">
      <alignment horizontal="center" vertical="center"/>
    </xf>
    <xf numFmtId="0" fontId="12" fillId="3" borderId="2" xfId="0" applyFont="1" applyFill="1" applyBorder="1" applyAlignment="1">
      <alignment horizontal="center" wrapText="1"/>
    </xf>
    <xf numFmtId="0" fontId="12" fillId="2" borderId="1" xfId="0" applyFont="1" applyFill="1" applyBorder="1" applyAlignment="1">
      <alignment horizontal="right" wrapText="1"/>
    </xf>
    <xf numFmtId="0" fontId="12" fillId="2" borderId="3" xfId="0" applyFont="1" applyFill="1" applyBorder="1" applyAlignment="1">
      <alignment horizontal="right" wrapText="1"/>
    </xf>
    <xf numFmtId="0" fontId="34" fillId="0" borderId="1" xfId="0" applyFont="1" applyBorder="1" applyAlignment="1">
      <alignment vertical="top" wrapText="1"/>
    </xf>
    <xf numFmtId="0" fontId="45" fillId="3" borderId="3" xfId="0" applyFont="1" applyFill="1" applyBorder="1" applyAlignment="1">
      <alignment horizontal="left" vertical="top" wrapText="1"/>
    </xf>
    <xf numFmtId="0" fontId="51" fillId="0" borderId="1" xfId="0" applyFont="1" applyBorder="1" applyAlignment="1">
      <alignment vertical="center" wrapText="1"/>
    </xf>
    <xf numFmtId="0" fontId="45" fillId="3" borderId="2" xfId="0" applyFont="1" applyFill="1" applyBorder="1" applyAlignment="1">
      <alignment horizontal="left" vertical="top" wrapText="1"/>
    </xf>
    <xf numFmtId="0" fontId="48" fillId="0" borderId="0" xfId="0" applyFont="1" applyAlignment="1">
      <alignment horizontal="left" vertical="top" wrapText="1"/>
    </xf>
    <xf numFmtId="0" fontId="15" fillId="0" borderId="0" xfId="0" applyFont="1" applyAlignment="1">
      <alignment horizontal="center" wrapText="1"/>
    </xf>
    <xf numFmtId="0" fontId="12" fillId="0" borderId="3" xfId="0" applyFont="1" applyBorder="1" applyAlignment="1">
      <alignment horizontal="right" wrapText="1"/>
    </xf>
    <xf numFmtId="0" fontId="12" fillId="0" borderId="1" xfId="0" applyFont="1" applyBorder="1" applyAlignment="1">
      <alignment horizontal="right" vertical="top"/>
    </xf>
    <xf numFmtId="0" fontId="12" fillId="0" borderId="1" xfId="0" applyFont="1" applyBorder="1" applyAlignment="1">
      <alignment horizontal="right" vertical="center" wrapText="1"/>
    </xf>
    <xf numFmtId="0" fontId="12" fillId="2" borderId="1" xfId="0" applyFont="1" applyFill="1" applyBorder="1" applyAlignment="1">
      <alignment horizontal="right" vertical="center" wrapText="1"/>
    </xf>
    <xf numFmtId="0" fontId="12" fillId="2" borderId="2" xfId="0" applyFont="1" applyFill="1" applyBorder="1" applyAlignment="1">
      <alignment horizontal="right" vertical="center" wrapText="1"/>
    </xf>
    <xf numFmtId="0" fontId="12" fillId="0" borderId="1" xfId="0" applyFont="1" applyBorder="1" applyAlignment="1">
      <alignment horizontal="right" wrapText="1"/>
    </xf>
    <xf numFmtId="0" fontId="12" fillId="0" borderId="2" xfId="0" applyFont="1" applyBorder="1" applyAlignment="1">
      <alignment horizontal="right" wrapText="1"/>
    </xf>
    <xf numFmtId="49" fontId="15" fillId="3" borderId="10" xfId="0" applyNumberFormat="1" applyFont="1" applyFill="1" applyBorder="1" applyAlignment="1">
      <alignment horizontal="center" wrapText="1"/>
    </xf>
    <xf numFmtId="0" fontId="47" fillId="0" borderId="8" xfId="0" applyFont="1" applyBorder="1" applyAlignment="1">
      <alignment horizontal="center" vertical="center" wrapText="1"/>
    </xf>
    <xf numFmtId="0" fontId="12" fillId="2" borderId="1" xfId="0" applyFont="1" applyFill="1" applyBorder="1" applyAlignment="1">
      <alignment vertical="center" wrapText="1"/>
    </xf>
    <xf numFmtId="0" fontId="37" fillId="0" borderId="1" xfId="0" applyFont="1" applyBorder="1" applyAlignment="1">
      <alignment vertical="center" wrapText="1"/>
    </xf>
    <xf numFmtId="0" fontId="12" fillId="2" borderId="0" xfId="0" applyFont="1" applyFill="1" applyAlignment="1">
      <alignment vertical="center" wrapText="1"/>
    </xf>
    <xf numFmtId="0" fontId="15" fillId="0" borderId="3" xfId="0" applyFont="1" applyBorder="1" applyAlignment="1">
      <alignment vertical="center" wrapText="1"/>
    </xf>
    <xf numFmtId="0" fontId="15" fillId="0" borderId="2" xfId="0" applyFont="1" applyBorder="1" applyAlignment="1">
      <alignment vertical="center" wrapText="1"/>
    </xf>
    <xf numFmtId="0" fontId="12" fillId="0" borderId="10" xfId="0" applyFont="1" applyBorder="1" applyAlignment="1">
      <alignment horizontal="center" vertical="top" wrapText="1"/>
    </xf>
    <xf numFmtId="0" fontId="12" fillId="0" borderId="7" xfId="0" applyFont="1" applyBorder="1" applyAlignment="1">
      <alignment horizontal="left" vertical="center" wrapText="1"/>
    </xf>
    <xf numFmtId="0" fontId="30" fillId="0" borderId="1" xfId="0" applyFont="1" applyBorder="1" applyAlignment="1">
      <alignment vertical="center" wrapText="1"/>
    </xf>
    <xf numFmtId="0" fontId="30" fillId="0" borderId="1" xfId="0" applyFont="1" applyBorder="1" applyAlignment="1">
      <alignment wrapText="1"/>
    </xf>
    <xf numFmtId="0" fontId="30" fillId="0" borderId="1" xfId="0" applyFont="1" applyBorder="1"/>
    <xf numFmtId="0" fontId="30" fillId="0" borderId="3" xfId="0" applyFont="1" applyBorder="1" applyAlignment="1">
      <alignment vertical="center" wrapText="1"/>
    </xf>
    <xf numFmtId="0" fontId="48" fillId="3" borderId="1" xfId="0" applyFont="1" applyFill="1" applyBorder="1" applyAlignment="1">
      <alignment horizontal="left" wrapText="1"/>
    </xf>
    <xf numFmtId="0" fontId="12" fillId="0" borderId="1" xfId="0" applyFont="1" applyBorder="1" applyAlignment="1">
      <alignment horizontal="right" vertical="center"/>
    </xf>
    <xf numFmtId="0" fontId="12" fillId="0" borderId="3" xfId="0" applyFont="1" applyBorder="1" applyAlignment="1">
      <alignment horizontal="right" vertical="center" wrapText="1"/>
    </xf>
    <xf numFmtId="0" fontId="47" fillId="0" borderId="1" xfId="0" applyFont="1" applyBorder="1" applyAlignment="1">
      <alignment horizontal="center" vertical="center" wrapText="1"/>
    </xf>
    <xf numFmtId="0" fontId="12" fillId="0" borderId="1" xfId="0" applyFont="1" applyBorder="1" applyAlignment="1">
      <alignment horizontal="center"/>
    </xf>
    <xf numFmtId="0" fontId="48" fillId="3" borderId="1" xfId="0" applyFont="1" applyFill="1" applyBorder="1" applyAlignment="1">
      <alignment horizontal="left" vertical="top" wrapText="1"/>
    </xf>
    <xf numFmtId="0" fontId="8" fillId="3" borderId="1" xfId="0" applyFont="1" applyFill="1" applyBorder="1" applyAlignment="1">
      <alignment horizontal="center" vertical="center" wrapText="1"/>
    </xf>
    <xf numFmtId="0" fontId="36" fillId="3" borderId="28" xfId="0" applyFont="1" applyFill="1" applyBorder="1" applyAlignment="1">
      <alignment horizontal="right" vertical="top" wrapText="1"/>
    </xf>
    <xf numFmtId="0" fontId="12" fillId="0" borderId="2" xfId="0" applyFont="1" applyBorder="1" applyAlignment="1">
      <alignment vertical="center"/>
    </xf>
    <xf numFmtId="0" fontId="30" fillId="0" borderId="2" xfId="0" applyFont="1" applyBorder="1" applyAlignment="1">
      <alignment vertical="center" wrapText="1"/>
    </xf>
    <xf numFmtId="0" fontId="48" fillId="3" borderId="3" xfId="0" applyFont="1" applyFill="1" applyBorder="1" applyAlignment="1">
      <alignment horizontal="left" vertical="top" wrapText="1"/>
    </xf>
    <xf numFmtId="0" fontId="52" fillId="2" borderId="3" xfId="0" applyFont="1" applyFill="1" applyBorder="1" applyAlignment="1">
      <alignment horizontal="right" wrapText="1"/>
    </xf>
    <xf numFmtId="0" fontId="52" fillId="0" borderId="3" xfId="0" applyFont="1" applyBorder="1" applyAlignment="1">
      <alignment horizontal="right" vertical="top" wrapText="1"/>
    </xf>
    <xf numFmtId="0" fontId="52" fillId="0" borderId="1" xfId="0" applyFont="1" applyBorder="1" applyAlignment="1">
      <alignment horizontal="right" vertical="top" wrapText="1"/>
    </xf>
    <xf numFmtId="0" fontId="52" fillId="0" borderId="2" xfId="0" applyFont="1" applyBorder="1" applyAlignment="1">
      <alignment horizontal="right" vertical="top" wrapText="1"/>
    </xf>
    <xf numFmtId="0" fontId="52" fillId="0" borderId="0" xfId="0" applyFont="1" applyAlignment="1">
      <alignment horizontal="right" vertical="top" wrapText="1"/>
    </xf>
    <xf numFmtId="0" fontId="53" fillId="0" borderId="3" xfId="0" applyFont="1" applyBorder="1" applyAlignment="1">
      <alignment vertical="center" wrapText="1"/>
    </xf>
    <xf numFmtId="0" fontId="53" fillId="0" borderId="2" xfId="0" applyFont="1" applyBorder="1" applyAlignment="1">
      <alignment vertical="center" wrapText="1"/>
    </xf>
    <xf numFmtId="0" fontId="52" fillId="0" borderId="1" xfId="0" applyFont="1" applyBorder="1" applyAlignment="1">
      <alignment vertical="top" wrapText="1"/>
    </xf>
    <xf numFmtId="0" fontId="52" fillId="0" borderId="0" xfId="0" applyFont="1" applyAlignment="1">
      <alignment horizontal="right" vertical="top"/>
    </xf>
    <xf numFmtId="0" fontId="52" fillId="0" borderId="0" xfId="0" applyFont="1" applyAlignment="1">
      <alignment horizontal="right" vertical="center" wrapText="1"/>
    </xf>
    <xf numFmtId="0" fontId="52" fillId="0" borderId="0" xfId="0" applyFont="1" applyAlignment="1">
      <alignment horizontal="right" vertical="center"/>
    </xf>
    <xf numFmtId="0" fontId="52" fillId="0" borderId="1" xfId="0" applyFont="1" applyBorder="1" applyAlignment="1">
      <alignment horizontal="center" vertical="center" wrapText="1"/>
    </xf>
    <xf numFmtId="0" fontId="15" fillId="0" borderId="2" xfId="0" applyFont="1" applyBorder="1" applyAlignment="1">
      <alignment horizontal="right" vertical="top" wrapText="1"/>
    </xf>
    <xf numFmtId="0" fontId="45" fillId="0" borderId="3" xfId="0" applyFont="1" applyBorder="1" applyAlignment="1">
      <alignment vertical="top" wrapText="1"/>
    </xf>
    <xf numFmtId="0" fontId="45" fillId="0" borderId="1" xfId="0" applyFont="1" applyBorder="1" applyAlignment="1">
      <alignment vertical="top" wrapText="1"/>
    </xf>
    <xf numFmtId="0" fontId="46" fillId="0" borderId="2" xfId="0" applyFont="1" applyBorder="1" applyAlignment="1">
      <alignment vertical="top" wrapText="1"/>
    </xf>
    <xf numFmtId="0" fontId="45" fillId="0" borderId="2" xfId="0" applyFont="1" applyBorder="1" applyAlignment="1">
      <alignment vertical="top" wrapText="1"/>
    </xf>
    <xf numFmtId="0" fontId="48" fillId="0" borderId="1" xfId="0" applyFont="1" applyBorder="1" applyAlignment="1">
      <alignment vertical="top" wrapText="1"/>
    </xf>
    <xf numFmtId="0" fontId="12" fillId="0" borderId="5" xfId="0" applyFont="1" applyBorder="1" applyAlignment="1">
      <alignment horizontal="center" vertical="top" wrapText="1"/>
    </xf>
    <xf numFmtId="0" fontId="12" fillId="0" borderId="12" xfId="0" applyFont="1" applyBorder="1" applyAlignment="1">
      <alignment horizontal="center" vertical="top" wrapText="1"/>
    </xf>
    <xf numFmtId="0" fontId="62" fillId="0" borderId="1" xfId="0" applyFont="1" applyBorder="1" applyAlignment="1">
      <alignment horizontal="right" wrapText="1"/>
    </xf>
    <xf numFmtId="0" fontId="48" fillId="0" borderId="0" xfId="0" applyFont="1" applyAlignment="1">
      <alignment wrapText="1"/>
    </xf>
    <xf numFmtId="0" fontId="12" fillId="0" borderId="8" xfId="0" applyFont="1" applyBorder="1" applyAlignment="1">
      <alignment horizontal="right" vertical="center" wrapText="1"/>
    </xf>
    <xf numFmtId="0" fontId="12" fillId="0" borderId="3" xfId="0" applyFont="1" applyBorder="1" applyAlignment="1">
      <alignment horizontal="right" vertical="center"/>
    </xf>
    <xf numFmtId="0" fontId="12" fillId="0" borderId="3" xfId="0" applyFont="1" applyBorder="1" applyAlignment="1">
      <alignment horizontal="right" vertical="top" wrapText="1"/>
    </xf>
    <xf numFmtId="0" fontId="12" fillId="0" borderId="1" xfId="0" applyFont="1" applyBorder="1" applyAlignment="1">
      <alignment horizontal="right" vertical="top" wrapText="1"/>
    </xf>
    <xf numFmtId="0" fontId="15" fillId="0" borderId="3" xfId="0" applyFont="1" applyBorder="1" applyAlignment="1">
      <alignment horizontal="right" vertical="center" wrapText="1"/>
    </xf>
    <xf numFmtId="0" fontId="15" fillId="0" borderId="1" xfId="0" applyFont="1" applyBorder="1" applyAlignment="1">
      <alignment horizontal="right" vertical="center" wrapText="1"/>
    </xf>
    <xf numFmtId="0" fontId="15" fillId="0" borderId="2" xfId="0" applyFont="1" applyBorder="1" applyAlignment="1">
      <alignment horizontal="right" vertical="center" wrapText="1"/>
    </xf>
    <xf numFmtId="0" fontId="0" fillId="0" borderId="0" xfId="0" applyAlignment="1">
      <alignment horizontal="right"/>
    </xf>
    <xf numFmtId="0" fontId="53" fillId="0" borderId="3" xfId="0" applyFont="1" applyBorder="1" applyAlignment="1">
      <alignment horizontal="right" vertical="center" wrapText="1"/>
    </xf>
    <xf numFmtId="0" fontId="53" fillId="2" borderId="3" xfId="0" applyFont="1" applyFill="1" applyBorder="1" applyAlignment="1">
      <alignment horizontal="right" vertical="center" wrapText="1"/>
    </xf>
    <xf numFmtId="0" fontId="53" fillId="2" borderId="1" xfId="0" applyFont="1" applyFill="1" applyBorder="1" applyAlignment="1">
      <alignment horizontal="right" vertical="center" wrapText="1"/>
    </xf>
    <xf numFmtId="0" fontId="53" fillId="0" borderId="1" xfId="0" applyFont="1" applyBorder="1" applyAlignment="1">
      <alignment horizontal="right" vertical="center" wrapText="1"/>
    </xf>
    <xf numFmtId="0" fontId="53" fillId="0" borderId="1" xfId="0" applyFont="1" applyBorder="1" applyAlignment="1">
      <alignment horizontal="right" vertical="center"/>
    </xf>
    <xf numFmtId="0" fontId="53" fillId="0" borderId="2" xfId="0" applyFont="1" applyBorder="1" applyAlignment="1">
      <alignment horizontal="right" vertical="center" wrapText="1"/>
    </xf>
    <xf numFmtId="0" fontId="53" fillId="2" borderId="2" xfId="0" applyFont="1" applyFill="1" applyBorder="1" applyAlignment="1">
      <alignment horizontal="right" vertical="center" wrapText="1"/>
    </xf>
    <xf numFmtId="49" fontId="12" fillId="0" borderId="12" xfId="0" applyNumberFormat="1" applyFont="1" applyBorder="1" applyAlignment="1">
      <alignment vertical="top" wrapText="1"/>
    </xf>
    <xf numFmtId="0" fontId="12" fillId="0" borderId="2" xfId="0" applyFont="1" applyBorder="1" applyAlignment="1">
      <alignment horizontal="center" vertical="top" wrapText="1"/>
    </xf>
    <xf numFmtId="0" fontId="12" fillId="3" borderId="2" xfId="0" applyFont="1" applyFill="1" applyBorder="1" applyAlignment="1">
      <alignment horizontal="left" vertical="top" wrapText="1"/>
    </xf>
    <xf numFmtId="0" fontId="15" fillId="0" borderId="3" xfId="0" applyFont="1" applyBorder="1" applyAlignment="1">
      <alignment horizontal="center" wrapText="1"/>
    </xf>
    <xf numFmtId="0" fontId="15" fillId="3" borderId="2" xfId="0" applyFont="1" applyFill="1" applyBorder="1" applyAlignment="1">
      <alignment horizontal="left" vertical="top" wrapText="1"/>
    </xf>
    <xf numFmtId="0" fontId="12" fillId="0" borderId="3" xfId="0" applyFont="1" applyBorder="1" applyAlignment="1">
      <alignment horizontal="center" vertical="top" wrapText="1"/>
    </xf>
    <xf numFmtId="0" fontId="12" fillId="3" borderId="1" xfId="0" applyFont="1" applyFill="1" applyBorder="1" applyAlignment="1">
      <alignment horizontal="center" vertical="center"/>
    </xf>
    <xf numFmtId="0" fontId="37" fillId="0" borderId="28" xfId="0" applyFont="1" applyBorder="1" applyAlignment="1">
      <alignment vertical="center" wrapText="1"/>
    </xf>
    <xf numFmtId="0" fontId="19" fillId="3" borderId="1" xfId="0" applyFont="1" applyFill="1" applyBorder="1" applyAlignment="1">
      <alignment horizontal="center" wrapText="1"/>
    </xf>
    <xf numFmtId="0" fontId="37" fillId="0" borderId="1" xfId="0" applyFont="1" applyBorder="1" applyAlignment="1">
      <alignment vertical="top" wrapText="1"/>
    </xf>
    <xf numFmtId="0" fontId="45" fillId="0" borderId="28" xfId="0" applyFont="1" applyBorder="1" applyAlignment="1">
      <alignment horizontal="left" vertical="top" wrapText="1"/>
    </xf>
    <xf numFmtId="0" fontId="44" fillId="0" borderId="27" xfId="0" applyFont="1" applyBorder="1" applyAlignment="1">
      <alignment horizontal="left" vertical="top"/>
    </xf>
    <xf numFmtId="0" fontId="12" fillId="0" borderId="28" xfId="0" applyFont="1" applyBorder="1" applyAlignment="1">
      <alignment horizontal="left" vertical="top" wrapText="1"/>
    </xf>
    <xf numFmtId="0" fontId="14" fillId="0" borderId="1" xfId="0" applyFont="1" applyBorder="1" applyAlignment="1">
      <alignment horizontal="left" vertical="top" wrapText="1"/>
    </xf>
    <xf numFmtId="0" fontId="14" fillId="0" borderId="1" xfId="0" applyFont="1" applyBorder="1" applyAlignment="1">
      <alignment horizontal="center" vertical="center" wrapText="1"/>
    </xf>
    <xf numFmtId="0" fontId="14" fillId="8" borderId="1" xfId="0" applyFont="1" applyFill="1" applyBorder="1" applyAlignment="1">
      <alignment horizontal="left" vertical="top" wrapText="1"/>
    </xf>
    <xf numFmtId="0" fontId="44" fillId="0" borderId="1" xfId="0" applyFont="1" applyBorder="1" applyAlignment="1">
      <alignment horizontal="left" vertical="top" wrapText="1"/>
    </xf>
    <xf numFmtId="0" fontId="12" fillId="0" borderId="10" xfId="0" applyFont="1" applyBorder="1" applyAlignment="1">
      <alignment horizontal="left" wrapText="1"/>
    </xf>
    <xf numFmtId="0" fontId="12" fillId="2" borderId="1" xfId="0" applyFont="1" applyFill="1" applyBorder="1" applyAlignment="1">
      <alignment wrapText="1"/>
    </xf>
    <xf numFmtId="0" fontId="14" fillId="8" borderId="1" xfId="0" applyFont="1" applyFill="1" applyBorder="1" applyAlignment="1">
      <alignment horizontal="left" vertical="center"/>
    </xf>
    <xf numFmtId="0" fontId="12" fillId="8" borderId="1" xfId="0" applyFont="1" applyFill="1" applyBorder="1"/>
    <xf numFmtId="0" fontId="36" fillId="3" borderId="1" xfId="0" applyFont="1" applyFill="1" applyBorder="1" applyAlignment="1">
      <alignment horizontal="right" vertical="top" wrapText="1"/>
    </xf>
    <xf numFmtId="0" fontId="34" fillId="0" borderId="1" xfId="0" applyFont="1" applyBorder="1" applyAlignment="1">
      <alignment horizontal="left" vertical="center"/>
    </xf>
    <xf numFmtId="0" fontId="19" fillId="3" borderId="1" xfId="0" applyFont="1" applyFill="1" applyBorder="1" applyAlignment="1">
      <alignment horizontal="center" vertical="center" wrapText="1"/>
    </xf>
    <xf numFmtId="0" fontId="34" fillId="0" borderId="1" xfId="0" applyFont="1" applyBorder="1" applyAlignment="1">
      <alignment horizontal="center" vertical="center" wrapText="1"/>
    </xf>
    <xf numFmtId="0" fontId="34" fillId="0" borderId="1" xfId="0" applyFont="1" applyBorder="1" applyAlignment="1">
      <alignment horizontal="center" wrapText="1"/>
    </xf>
    <xf numFmtId="0" fontId="12" fillId="0" borderId="8" xfId="0" applyFont="1" applyBorder="1" applyAlignment="1">
      <alignment horizontal="left" vertical="center"/>
    </xf>
    <xf numFmtId="0" fontId="12" fillId="0" borderId="6" xfId="0" applyFont="1" applyBorder="1" applyAlignment="1">
      <alignment horizontal="center" vertical="center" wrapText="1"/>
    </xf>
    <xf numFmtId="0" fontId="12" fillId="3" borderId="1" xfId="0" applyFont="1" applyFill="1" applyBorder="1" applyAlignment="1">
      <alignment horizontal="left" vertical="center"/>
    </xf>
    <xf numFmtId="0" fontId="19" fillId="3" borderId="1" xfId="0" applyFont="1" applyFill="1" applyBorder="1" applyAlignment="1">
      <alignment horizontal="left" vertical="center" wrapText="1"/>
    </xf>
    <xf numFmtId="0" fontId="53" fillId="0" borderId="3" xfId="0" applyFont="1" applyBorder="1" applyAlignment="1">
      <alignment horizontal="right" vertical="center"/>
    </xf>
    <xf numFmtId="49" fontId="12" fillId="0" borderId="1" xfId="0" applyNumberFormat="1" applyFont="1" applyBorder="1" applyAlignment="1">
      <alignment horizontal="left" vertical="top" wrapText="1"/>
    </xf>
    <xf numFmtId="0" fontId="14" fillId="0" borderId="7" xfId="0" applyFont="1" applyBorder="1" applyAlignment="1">
      <alignment vertical="center"/>
    </xf>
    <xf numFmtId="0" fontId="11" fillId="0" borderId="1" xfId="0" applyFont="1" applyBorder="1" applyAlignment="1">
      <alignment vertical="center"/>
    </xf>
    <xf numFmtId="0" fontId="12" fillId="3" borderId="10" xfId="0" applyFont="1" applyFill="1" applyBorder="1" applyAlignment="1">
      <alignment vertical="top" wrapText="1"/>
    </xf>
    <xf numFmtId="0" fontId="12" fillId="3" borderId="10" xfId="0" applyFont="1" applyFill="1" applyBorder="1" applyAlignment="1">
      <alignment vertical="top"/>
    </xf>
    <xf numFmtId="0" fontId="32" fillId="0" borderId="3" xfId="0" applyFont="1" applyBorder="1" applyAlignment="1">
      <alignment horizontal="right" vertical="top" wrapText="1"/>
    </xf>
    <xf numFmtId="0" fontId="12" fillId="3" borderId="3" xfId="0" applyFont="1" applyFill="1" applyBorder="1" applyAlignment="1">
      <alignment vertical="top" wrapText="1"/>
    </xf>
    <xf numFmtId="0" fontId="14" fillId="8" borderId="1" xfId="0" applyFont="1" applyFill="1" applyBorder="1" applyAlignment="1">
      <alignment horizontal="center" vertical="top"/>
    </xf>
    <xf numFmtId="0" fontId="14" fillId="0" borderId="1" xfId="0" applyFont="1" applyBorder="1" applyAlignment="1">
      <alignment vertical="top" wrapText="1"/>
    </xf>
    <xf numFmtId="0" fontId="19" fillId="3" borderId="1" xfId="0" applyFont="1" applyFill="1" applyBorder="1" applyAlignment="1">
      <alignment vertical="top" wrapText="1"/>
    </xf>
    <xf numFmtId="0" fontId="12" fillId="3" borderId="6" xfId="0" applyFont="1" applyFill="1" applyBorder="1" applyAlignment="1">
      <alignment horizontal="center" wrapText="1"/>
    </xf>
    <xf numFmtId="0" fontId="12" fillId="3" borderId="10" xfId="0" applyFont="1" applyFill="1" applyBorder="1" applyAlignment="1">
      <alignment horizontal="center" wrapText="1"/>
    </xf>
    <xf numFmtId="0" fontId="32" fillId="3" borderId="3" xfId="0" applyFont="1" applyFill="1" applyBorder="1" applyAlignment="1">
      <alignment horizontal="right" vertical="top" wrapText="1"/>
    </xf>
    <xf numFmtId="0" fontId="11" fillId="0" borderId="7" xfId="0" applyFont="1" applyBorder="1" applyAlignment="1">
      <alignment vertical="top" wrapText="1"/>
    </xf>
    <xf numFmtId="0" fontId="14" fillId="0" borderId="1" xfId="0" applyFont="1" applyBorder="1" applyAlignment="1">
      <alignment horizontal="center" vertical="top" wrapText="1"/>
    </xf>
    <xf numFmtId="0" fontId="43" fillId="0" borderId="1" xfId="0" applyFont="1" applyBorder="1" applyAlignment="1">
      <alignment horizontal="left" vertical="center" wrapText="1"/>
    </xf>
    <xf numFmtId="0" fontId="69" fillId="0" borderId="0" xfId="0" applyFont="1"/>
    <xf numFmtId="0" fontId="67" fillId="0" borderId="0" xfId="0" applyFont="1"/>
    <xf numFmtId="0" fontId="70" fillId="0" borderId="1" xfId="0" applyFont="1" applyBorder="1"/>
    <xf numFmtId="9" fontId="67" fillId="0" borderId="1" xfId="238" applyFont="1" applyBorder="1"/>
    <xf numFmtId="0" fontId="49" fillId="15" borderId="2" xfId="0" applyFont="1" applyFill="1" applyBorder="1" applyAlignment="1">
      <alignment horizontal="center" vertical="center" wrapText="1"/>
    </xf>
    <xf numFmtId="0" fontId="49" fillId="15" borderId="2" xfId="0" applyFont="1" applyFill="1" applyBorder="1" applyAlignment="1">
      <alignment horizontal="center" vertical="center"/>
    </xf>
    <xf numFmtId="0" fontId="49" fillId="15" borderId="0" xfId="0" applyFont="1" applyFill="1" applyAlignment="1">
      <alignment horizontal="center" vertical="center" wrapText="1"/>
    </xf>
    <xf numFmtId="49" fontId="49" fillId="15" borderId="5" xfId="0" applyNumberFormat="1" applyFont="1" applyFill="1" applyBorder="1" applyAlignment="1">
      <alignment horizontal="center" vertical="center" wrapText="1"/>
    </xf>
    <xf numFmtId="0" fontId="28" fillId="15" borderId="0" xfId="0" applyFont="1" applyFill="1" applyAlignment="1">
      <alignment horizontal="center" vertical="center" wrapText="1"/>
    </xf>
    <xf numFmtId="0" fontId="28" fillId="15" borderId="5" xfId="0" applyFont="1" applyFill="1" applyBorder="1" applyAlignment="1">
      <alignment horizontal="center" vertical="center" wrapText="1"/>
    </xf>
    <xf numFmtId="0" fontId="30" fillId="15" borderId="2" xfId="0" applyFont="1" applyFill="1" applyBorder="1" applyAlignment="1">
      <alignment horizontal="center" vertical="center" wrapText="1"/>
    </xf>
    <xf numFmtId="0" fontId="30" fillId="15" borderId="1" xfId="0" applyFont="1" applyFill="1" applyBorder="1" applyAlignment="1">
      <alignment horizontal="center" vertical="center" wrapText="1"/>
    </xf>
    <xf numFmtId="0" fontId="30" fillId="15" borderId="1" xfId="0" applyFont="1" applyFill="1" applyBorder="1" applyAlignment="1">
      <alignment horizontal="center" vertical="center"/>
    </xf>
    <xf numFmtId="0" fontId="30" fillId="15" borderId="0" xfId="0" applyFont="1" applyFill="1" applyAlignment="1">
      <alignment horizontal="center" vertical="center" wrapText="1"/>
    </xf>
    <xf numFmtId="49" fontId="49" fillId="15" borderId="2" xfId="0" applyNumberFormat="1" applyFont="1" applyFill="1" applyBorder="1" applyAlignment="1">
      <alignment horizontal="center" vertical="center" wrapText="1"/>
    </xf>
    <xf numFmtId="0" fontId="30" fillId="15" borderId="0" xfId="0" applyFont="1" applyFill="1" applyAlignment="1">
      <alignment horizontal="center" vertical="center"/>
    </xf>
    <xf numFmtId="0" fontId="29" fillId="15" borderId="0" xfId="0" applyFont="1" applyFill="1" applyAlignment="1">
      <alignment horizontal="center" vertical="center" wrapText="1"/>
    </xf>
    <xf numFmtId="0" fontId="29" fillId="15" borderId="0" xfId="0" applyFont="1" applyFill="1" applyAlignment="1">
      <alignment horizontal="center" vertical="center"/>
    </xf>
    <xf numFmtId="49" fontId="49" fillId="15" borderId="1" xfId="0" applyNumberFormat="1" applyFont="1" applyFill="1" applyBorder="1" applyAlignment="1">
      <alignment horizontal="center" vertical="center" wrapText="1"/>
    </xf>
    <xf numFmtId="0" fontId="28" fillId="15" borderId="1" xfId="0" applyFont="1" applyFill="1" applyBorder="1" applyAlignment="1">
      <alignment horizontal="center" vertical="center" wrapText="1"/>
    </xf>
    <xf numFmtId="0" fontId="28" fillId="15" borderId="1" xfId="0" applyFont="1" applyFill="1" applyBorder="1" applyAlignment="1">
      <alignment horizontal="center" vertical="center"/>
    </xf>
    <xf numFmtId="0" fontId="12" fillId="0" borderId="6" xfId="0" applyFont="1" applyBorder="1" applyAlignment="1">
      <alignment horizontal="center" vertical="center"/>
    </xf>
    <xf numFmtId="0" fontId="12" fillId="0" borderId="14" xfId="0" applyFont="1" applyBorder="1" applyAlignment="1">
      <alignment horizontal="center" wrapText="1"/>
    </xf>
    <xf numFmtId="0" fontId="9" fillId="0" borderId="0" xfId="0" applyFont="1" applyAlignment="1">
      <alignment horizontal="center"/>
    </xf>
    <xf numFmtId="0" fontId="49" fillId="15" borderId="0" xfId="0" applyFont="1" applyFill="1" applyAlignment="1">
      <alignment horizontal="center" vertical="center"/>
    </xf>
    <xf numFmtId="0" fontId="28" fillId="15" borderId="0" xfId="0" applyFont="1" applyFill="1" applyAlignment="1">
      <alignment horizontal="center" vertical="center"/>
    </xf>
    <xf numFmtId="0" fontId="30" fillId="15" borderId="2" xfId="0" applyFont="1" applyFill="1" applyBorder="1" applyAlignment="1">
      <alignment horizontal="center" vertical="center"/>
    </xf>
    <xf numFmtId="0" fontId="14" fillId="0" borderId="0" xfId="0" applyFont="1"/>
    <xf numFmtId="0" fontId="12" fillId="14" borderId="0" xfId="0" applyFont="1" applyFill="1" applyAlignment="1">
      <alignment vertical="center"/>
    </xf>
    <xf numFmtId="0" fontId="12" fillId="14" borderId="0" xfId="0" applyFont="1" applyFill="1" applyAlignment="1">
      <alignment vertical="center" wrapText="1"/>
    </xf>
    <xf numFmtId="0" fontId="27" fillId="17" borderId="1" xfId="237" applyFont="1" applyFill="1" applyBorder="1" applyAlignment="1">
      <alignment horizontal="center" vertical="center" wrapText="1"/>
    </xf>
    <xf numFmtId="0" fontId="49" fillId="18" borderId="1"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4" fillId="0" borderId="0" xfId="0" applyFont="1" applyAlignment="1">
      <alignment horizontal="center" vertical="center"/>
    </xf>
    <xf numFmtId="0" fontId="12" fillId="14" borderId="0" xfId="0" applyFont="1" applyFill="1" applyAlignment="1">
      <alignment horizontal="left" vertical="top" wrapText="1"/>
    </xf>
    <xf numFmtId="0" fontId="14" fillId="0" borderId="10" xfId="0" applyFont="1" applyBorder="1" applyAlignment="1">
      <alignment horizontal="left" vertical="center" wrapText="1"/>
    </xf>
    <xf numFmtId="0" fontId="14" fillId="5" borderId="1" xfId="0" applyFont="1" applyFill="1" applyBorder="1" applyAlignment="1">
      <alignment horizontal="center" vertical="center" wrapText="1"/>
    </xf>
    <xf numFmtId="0" fontId="29" fillId="18" borderId="1" xfId="0" applyFont="1" applyFill="1" applyBorder="1" applyAlignment="1">
      <alignment vertical="center" wrapText="1"/>
    </xf>
    <xf numFmtId="0" fontId="29" fillId="18" borderId="1" xfId="0" applyFont="1" applyFill="1" applyBorder="1" applyAlignment="1">
      <alignment wrapText="1"/>
    </xf>
    <xf numFmtId="0" fontId="29" fillId="18" borderId="1" xfId="0" applyFont="1" applyFill="1" applyBorder="1"/>
    <xf numFmtId="0" fontId="14" fillId="7" borderId="0" xfId="0" applyFont="1" applyFill="1" applyAlignment="1">
      <alignment horizontal="left" vertical="center" wrapText="1"/>
    </xf>
    <xf numFmtId="0" fontId="14" fillId="7" borderId="0" xfId="0" applyFont="1" applyFill="1"/>
    <xf numFmtId="0" fontId="14" fillId="7" borderId="0" xfId="0" applyFont="1" applyFill="1" applyAlignment="1">
      <alignment horizontal="left" vertical="top" wrapText="1"/>
    </xf>
    <xf numFmtId="0" fontId="87" fillId="5" borderId="1" xfId="0" applyFont="1" applyFill="1" applyBorder="1" applyAlignment="1">
      <alignment horizontal="center" vertical="center" wrapText="1"/>
    </xf>
    <xf numFmtId="0" fontId="86" fillId="5" borderId="1" xfId="0" applyFont="1" applyFill="1" applyBorder="1" applyAlignment="1">
      <alignment horizontal="center" vertical="center" wrapText="1"/>
    </xf>
    <xf numFmtId="0" fontId="12" fillId="3" borderId="0" xfId="0" applyFont="1" applyFill="1" applyAlignment="1">
      <alignment vertical="top" wrapText="1"/>
    </xf>
    <xf numFmtId="0" fontId="29" fillId="3" borderId="21" xfId="0" applyFont="1" applyFill="1" applyBorder="1" applyAlignment="1">
      <alignment vertical="center" wrapText="1"/>
    </xf>
    <xf numFmtId="0" fontId="14" fillId="3" borderId="0" xfId="0" applyFont="1" applyFill="1" applyAlignment="1">
      <alignment vertical="top" wrapText="1"/>
    </xf>
    <xf numFmtId="0" fontId="14" fillId="3" borderId="0" xfId="0" applyFont="1" applyFill="1" applyAlignment="1">
      <alignment vertical="top"/>
    </xf>
    <xf numFmtId="0" fontId="14" fillId="3" borderId="0" xfId="0" applyFont="1" applyFill="1"/>
    <xf numFmtId="0" fontId="12" fillId="3" borderId="6" xfId="0" applyFont="1" applyFill="1" applyBorder="1" applyAlignment="1">
      <alignment horizontal="center" vertical="top"/>
    </xf>
    <xf numFmtId="0" fontId="30" fillId="18" borderId="1" xfId="0" applyFont="1" applyFill="1" applyBorder="1" applyAlignment="1">
      <alignment horizontal="center" vertical="center" wrapText="1"/>
    </xf>
    <xf numFmtId="0" fontId="0" fillId="14" borderId="0" xfId="0" applyFill="1"/>
    <xf numFmtId="0" fontId="3" fillId="0" borderId="0" xfId="235"/>
    <xf numFmtId="0" fontId="3" fillId="18" borderId="0" xfId="235" applyFill="1"/>
    <xf numFmtId="0" fontId="6" fillId="3" borderId="0" xfId="235" applyFont="1" applyFill="1"/>
    <xf numFmtId="0" fontId="56" fillId="3" borderId="0" xfId="235" applyFont="1" applyFill="1"/>
    <xf numFmtId="0" fontId="56" fillId="3" borderId="1" xfId="235" applyFont="1" applyFill="1" applyBorder="1"/>
    <xf numFmtId="0" fontId="1" fillId="3" borderId="10" xfId="235" applyFont="1" applyFill="1" applyBorder="1" applyAlignment="1">
      <alignment horizontal="left"/>
    </xf>
    <xf numFmtId="0" fontId="1" fillId="3" borderId="11" xfId="235" applyFont="1" applyFill="1" applyBorder="1" applyAlignment="1">
      <alignment horizontal="left"/>
    </xf>
    <xf numFmtId="0" fontId="1" fillId="3" borderId="8" xfId="235" applyFont="1" applyFill="1" applyBorder="1" applyAlignment="1">
      <alignment horizontal="left"/>
    </xf>
    <xf numFmtId="0" fontId="56" fillId="3" borderId="0" xfId="235" applyFont="1" applyFill="1" applyAlignment="1">
      <alignment vertical="center"/>
    </xf>
    <xf numFmtId="0" fontId="1" fillId="3" borderId="0" xfId="235" applyFont="1" applyFill="1" applyAlignment="1">
      <alignment vertical="center"/>
    </xf>
    <xf numFmtId="0" fontId="56" fillId="3" borderId="0" xfId="235" applyFont="1" applyFill="1" applyAlignment="1">
      <alignment vertical="top" wrapText="1"/>
    </xf>
    <xf numFmtId="0" fontId="81" fillId="3" borderId="0" xfId="235" applyFont="1" applyFill="1" applyAlignment="1">
      <alignment vertical="top" wrapText="1"/>
    </xf>
    <xf numFmtId="0" fontId="80" fillId="3" borderId="0" xfId="235" applyFont="1" applyFill="1"/>
    <xf numFmtId="0" fontId="79" fillId="3" borderId="0" xfId="235" applyFont="1" applyFill="1" applyAlignment="1">
      <alignment vertical="top" wrapText="1"/>
    </xf>
    <xf numFmtId="0" fontId="0" fillId="3" borderId="0" xfId="0" applyFill="1" applyAlignment="1">
      <alignment vertical="center"/>
    </xf>
    <xf numFmtId="0" fontId="15" fillId="0" borderId="28" xfId="0" applyFont="1" applyBorder="1" applyAlignment="1">
      <alignment horizontal="right" vertical="center" wrapText="1"/>
    </xf>
    <xf numFmtId="0" fontId="48" fillId="0" borderId="2" xfId="0" applyFont="1" applyBorder="1" applyAlignment="1">
      <alignment horizontal="left" vertical="top" wrapText="1"/>
    </xf>
    <xf numFmtId="0" fontId="48" fillId="0" borderId="3" xfId="0" applyFont="1" applyBorder="1" applyAlignment="1">
      <alignment horizontal="left" vertical="top" wrapText="1"/>
    </xf>
    <xf numFmtId="0" fontId="30" fillId="18" borderId="10" xfId="0" applyFont="1" applyFill="1" applyBorder="1" applyAlignment="1">
      <alignment horizontal="center" vertical="center" wrapText="1"/>
    </xf>
    <xf numFmtId="0" fontId="15" fillId="0" borderId="28" xfId="0" applyFont="1" applyBorder="1" applyAlignment="1">
      <alignment horizontal="left" vertical="top" wrapText="1"/>
    </xf>
    <xf numFmtId="0" fontId="12" fillId="0" borderId="37" xfId="0" applyFont="1" applyBorder="1"/>
    <xf numFmtId="0" fontId="77" fillId="3" borderId="0" xfId="235" applyFont="1" applyFill="1" applyAlignment="1">
      <alignment horizontal="left" vertical="top" wrapText="1"/>
    </xf>
    <xf numFmtId="0" fontId="84" fillId="15" borderId="8" xfId="235" applyFont="1" applyFill="1" applyBorder="1" applyAlignment="1">
      <alignment horizontal="center" vertical="center"/>
    </xf>
    <xf numFmtId="0" fontId="84" fillId="15" borderId="11" xfId="235" applyFont="1" applyFill="1" applyBorder="1" applyAlignment="1">
      <alignment horizontal="center" vertical="center"/>
    </xf>
    <xf numFmtId="0" fontId="84" fillId="15" borderId="10" xfId="235" applyFont="1" applyFill="1" applyBorder="1" applyAlignment="1">
      <alignment horizontal="center" vertical="center"/>
    </xf>
    <xf numFmtId="0" fontId="73" fillId="3" borderId="0" xfId="235" applyFont="1" applyFill="1" applyAlignment="1">
      <alignment horizontal="center" vertical="center" wrapText="1"/>
    </xf>
    <xf numFmtId="0" fontId="56" fillId="3" borderId="0" xfId="235" applyFont="1" applyFill="1" applyAlignment="1">
      <alignment horizontal="left" vertical="top" wrapText="1"/>
    </xf>
    <xf numFmtId="0" fontId="83" fillId="3" borderId="0" xfId="235" applyFont="1" applyFill="1" applyAlignment="1">
      <alignment vertical="center"/>
    </xf>
    <xf numFmtId="0" fontId="82" fillId="3" borderId="0" xfId="235" applyFont="1" applyFill="1" applyAlignment="1">
      <alignment horizontal="left" vertical="top" wrapText="1"/>
    </xf>
    <xf numFmtId="0" fontId="84" fillId="15" borderId="4" xfId="235" applyFont="1" applyFill="1" applyBorder="1" applyAlignment="1">
      <alignment horizontal="center" vertical="center"/>
    </xf>
    <xf numFmtId="0" fontId="84" fillId="15" borderId="7" xfId="235" applyFont="1" applyFill="1" applyBorder="1" applyAlignment="1">
      <alignment horizontal="center" vertical="center"/>
    </xf>
    <xf numFmtId="0" fontId="54" fillId="3" borderId="0" xfId="235" applyFont="1" applyFill="1" applyAlignment="1">
      <alignment horizontal="left" vertical="top" wrapText="1"/>
    </xf>
    <xf numFmtId="0" fontId="1" fillId="3" borderId="8" xfId="235" applyFont="1" applyFill="1" applyBorder="1" applyAlignment="1">
      <alignment horizontal="left"/>
    </xf>
    <xf numFmtId="0" fontId="1" fillId="3" borderId="11" xfId="235" applyFont="1" applyFill="1" applyBorder="1" applyAlignment="1">
      <alignment horizontal="left"/>
    </xf>
    <xf numFmtId="0" fontId="1" fillId="3" borderId="10" xfId="235" applyFont="1" applyFill="1" applyBorder="1" applyAlignment="1">
      <alignment horizontal="left"/>
    </xf>
    <xf numFmtId="0" fontId="15" fillId="0" borderId="1" xfId="0" applyFont="1" applyBorder="1" applyAlignment="1">
      <alignment horizontal="left" wrapText="1"/>
    </xf>
    <xf numFmtId="0" fontId="29" fillId="14" borderId="19" xfId="0" applyFont="1" applyFill="1" applyBorder="1" applyAlignment="1">
      <alignment horizontal="left" vertical="center" wrapText="1"/>
    </xf>
    <xf numFmtId="0" fontId="29" fillId="14" borderId="20" xfId="0" applyFont="1" applyFill="1" applyBorder="1" applyAlignment="1">
      <alignment horizontal="left" vertical="center" wrapText="1"/>
    </xf>
    <xf numFmtId="0" fontId="29" fillId="14" borderId="21" xfId="0" applyFont="1" applyFill="1" applyBorder="1" applyAlignment="1">
      <alignment horizontal="left" vertical="center" wrapText="1"/>
    </xf>
    <xf numFmtId="0" fontId="12" fillId="0" borderId="33" xfId="0" applyFont="1" applyBorder="1" applyAlignment="1">
      <alignment horizontal="left" vertical="center"/>
    </xf>
    <xf numFmtId="0" fontId="12" fillId="0" borderId="29" xfId="0" applyFont="1" applyBorder="1" applyAlignment="1">
      <alignment horizontal="left" vertical="center"/>
    </xf>
    <xf numFmtId="0" fontId="12" fillId="0" borderId="34" xfId="0" applyFont="1" applyBorder="1" applyAlignment="1">
      <alignment horizontal="left" vertical="center"/>
    </xf>
    <xf numFmtId="0" fontId="45" fillId="0" borderId="1" xfId="0" applyFont="1" applyBorder="1" applyAlignment="1">
      <alignment horizontal="left" wrapText="1"/>
    </xf>
    <xf numFmtId="0" fontId="85" fillId="5" borderId="16" xfId="0" applyFont="1" applyFill="1" applyBorder="1" applyAlignment="1">
      <alignment horizontal="left" vertical="center"/>
    </xf>
    <xf numFmtId="0" fontId="85" fillId="5" borderId="17" xfId="0" applyFont="1" applyFill="1" applyBorder="1" applyAlignment="1">
      <alignment horizontal="left" vertical="center"/>
    </xf>
    <xf numFmtId="0" fontId="85" fillId="5" borderId="18" xfId="0" applyFont="1" applyFill="1" applyBorder="1" applyAlignment="1">
      <alignment horizontal="left" vertical="center"/>
    </xf>
    <xf numFmtId="0" fontId="29" fillId="8" borderId="16" xfId="0" applyFont="1" applyFill="1" applyBorder="1" applyAlignment="1">
      <alignment horizontal="left" vertical="center"/>
    </xf>
    <xf numFmtId="0" fontId="29" fillId="8" borderId="17" xfId="0" applyFont="1" applyFill="1" applyBorder="1" applyAlignment="1">
      <alignment horizontal="left" vertical="center"/>
    </xf>
    <xf numFmtId="0" fontId="29" fillId="8" borderId="18" xfId="0" applyFont="1" applyFill="1" applyBorder="1" applyAlignment="1">
      <alignment horizontal="left" vertical="center"/>
    </xf>
    <xf numFmtId="0" fontId="29" fillId="16" borderId="16" xfId="0" applyFont="1" applyFill="1" applyBorder="1" applyAlignment="1">
      <alignment horizontal="left" vertical="center"/>
    </xf>
    <xf numFmtId="0" fontId="29" fillId="16" borderId="17" xfId="0" applyFont="1" applyFill="1" applyBorder="1" applyAlignment="1">
      <alignment horizontal="left" vertical="center"/>
    </xf>
    <xf numFmtId="0" fontId="29" fillId="16" borderId="18" xfId="0" applyFont="1" applyFill="1" applyBorder="1" applyAlignment="1">
      <alignment horizontal="left" vertical="center"/>
    </xf>
    <xf numFmtId="0" fontId="29" fillId="17" borderId="16" xfId="0" applyFont="1" applyFill="1" applyBorder="1" applyAlignment="1">
      <alignment horizontal="left" vertical="center" wrapText="1"/>
    </xf>
    <xf numFmtId="0" fontId="29" fillId="17" borderId="17" xfId="0" applyFont="1" applyFill="1" applyBorder="1" applyAlignment="1">
      <alignment horizontal="left" vertical="center" wrapText="1"/>
    </xf>
    <xf numFmtId="0" fontId="29" fillId="17" borderId="18" xfId="0" applyFont="1" applyFill="1" applyBorder="1" applyAlignment="1">
      <alignment horizontal="left" vertical="center" wrapText="1"/>
    </xf>
    <xf numFmtId="0" fontId="12" fillId="0" borderId="1" xfId="0" applyFont="1" applyBorder="1" applyAlignment="1">
      <alignment horizontal="center" vertical="center" wrapText="1"/>
    </xf>
    <xf numFmtId="0" fontId="11" fillId="0" borderId="1" xfId="237" applyFont="1" applyBorder="1" applyAlignment="1">
      <alignment horizontal="center"/>
    </xf>
    <xf numFmtId="0" fontId="12" fillId="0" borderId="3" xfId="0" applyFont="1" applyBorder="1" applyAlignment="1">
      <alignment horizontal="center" vertical="center"/>
    </xf>
    <xf numFmtId="0" fontId="11" fillId="0" borderId="1" xfId="237" applyFont="1" applyBorder="1" applyAlignment="1">
      <alignment horizontal="center" vertical="center"/>
    </xf>
    <xf numFmtId="0" fontId="49" fillId="15" borderId="2" xfId="0" applyFont="1" applyFill="1" applyBorder="1" applyAlignment="1">
      <alignment horizontal="center" vertical="center" wrapText="1"/>
    </xf>
    <xf numFmtId="0" fontId="12" fillId="0" borderId="1" xfId="0" applyFont="1" applyBorder="1" applyAlignment="1">
      <alignment horizontal="center" vertical="center"/>
    </xf>
    <xf numFmtId="0" fontId="12" fillId="0" borderId="1" xfId="0" applyFont="1" applyBorder="1" applyAlignment="1">
      <alignment horizontal="right" vertical="center" wrapText="1"/>
    </xf>
    <xf numFmtId="0" fontId="64" fillId="19" borderId="29" xfId="0" applyFont="1" applyFill="1" applyBorder="1" applyAlignment="1">
      <alignment horizontal="left" vertical="center"/>
    </xf>
    <xf numFmtId="0" fontId="12" fillId="0" borderId="8" xfId="0" applyFont="1" applyBorder="1" applyAlignment="1">
      <alignment horizontal="left" vertical="center" wrapText="1"/>
    </xf>
    <xf numFmtId="0" fontId="12" fillId="0" borderId="10" xfId="0" applyFont="1" applyBorder="1" applyAlignment="1">
      <alignment horizontal="left" vertical="center" wrapText="1"/>
    </xf>
    <xf numFmtId="0" fontId="65" fillId="0" borderId="1" xfId="0" applyFont="1" applyBorder="1" applyAlignment="1">
      <alignment horizontal="center" vertical="center"/>
    </xf>
    <xf numFmtId="0" fontId="23" fillId="0" borderId="1" xfId="0" applyFont="1" applyBorder="1" applyAlignment="1">
      <alignment horizontal="left"/>
    </xf>
    <xf numFmtId="0" fontId="69" fillId="0" borderId="0" xfId="0" applyFont="1" applyAlignment="1">
      <alignment horizontal="left" vertical="top" wrapText="1"/>
    </xf>
    <xf numFmtId="0" fontId="12" fillId="0" borderId="8"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xf>
    <xf numFmtId="0" fontId="12" fillId="0" borderId="10" xfId="0" applyFont="1" applyBorder="1" applyAlignment="1">
      <alignment horizontal="center"/>
    </xf>
    <xf numFmtId="0" fontId="85" fillId="5" borderId="1" xfId="0" applyFont="1" applyFill="1" applyBorder="1" applyAlignment="1">
      <alignment horizontal="left" vertical="center"/>
    </xf>
    <xf numFmtId="0" fontId="29" fillId="16" borderId="19" xfId="0" applyFont="1" applyFill="1" applyBorder="1" applyAlignment="1">
      <alignment horizontal="left" vertical="center"/>
    </xf>
    <xf numFmtId="0" fontId="29" fillId="16" borderId="20" xfId="0" applyFont="1" applyFill="1" applyBorder="1" applyAlignment="1">
      <alignment horizontal="left" vertical="center"/>
    </xf>
    <xf numFmtId="0" fontId="29" fillId="16" borderId="21" xfId="0" applyFont="1" applyFill="1" applyBorder="1" applyAlignment="1">
      <alignment horizontal="left" vertical="center"/>
    </xf>
    <xf numFmtId="0" fontId="49" fillId="15" borderId="24" xfId="0" applyFont="1" applyFill="1" applyBorder="1" applyAlignment="1">
      <alignment horizontal="center" vertical="center" wrapText="1"/>
    </xf>
    <xf numFmtId="0" fontId="49" fillId="15" borderId="25" xfId="0" applyFont="1" applyFill="1" applyBorder="1" applyAlignment="1">
      <alignment horizontal="center" vertical="center" wrapText="1"/>
    </xf>
    <xf numFmtId="0" fontId="29" fillId="18" borderId="19" xfId="0" applyFont="1" applyFill="1" applyBorder="1" applyAlignment="1">
      <alignment horizontal="left" vertical="center"/>
    </xf>
    <xf numFmtId="0" fontId="29" fillId="18" borderId="20" xfId="0" applyFont="1" applyFill="1" applyBorder="1" applyAlignment="1">
      <alignment horizontal="left" vertical="center"/>
    </xf>
    <xf numFmtId="0" fontId="29" fillId="18" borderId="21" xfId="0" applyFont="1" applyFill="1" applyBorder="1" applyAlignment="1">
      <alignment horizontal="left" vertical="center"/>
    </xf>
    <xf numFmtId="0" fontId="29" fillId="10" borderId="19" xfId="0" applyFont="1" applyFill="1" applyBorder="1" applyAlignment="1">
      <alignment horizontal="left" vertical="center" wrapText="1"/>
    </xf>
    <xf numFmtId="0" fontId="29" fillId="10" borderId="20" xfId="0" applyFont="1" applyFill="1" applyBorder="1" applyAlignment="1">
      <alignment horizontal="left" vertical="center" wrapText="1"/>
    </xf>
    <xf numFmtId="0" fontId="29" fillId="10" borderId="21" xfId="0" applyFont="1" applyFill="1" applyBorder="1" applyAlignment="1">
      <alignment horizontal="left" vertical="center" wrapText="1"/>
    </xf>
    <xf numFmtId="0" fontId="65" fillId="0" borderId="2" xfId="0" applyFont="1" applyBorder="1" applyAlignment="1">
      <alignment horizontal="center" vertical="center"/>
    </xf>
    <xf numFmtId="0" fontId="29" fillId="8" borderId="19" xfId="0" applyFont="1" applyFill="1" applyBorder="1" applyAlignment="1">
      <alignment horizontal="left" vertical="center"/>
    </xf>
    <xf numFmtId="0" fontId="29" fillId="8" borderId="20" xfId="0" applyFont="1" applyFill="1" applyBorder="1" applyAlignment="1">
      <alignment horizontal="left" vertical="center"/>
    </xf>
    <xf numFmtId="0" fontId="29" fillId="8" borderId="21" xfId="0" applyFont="1" applyFill="1" applyBorder="1" applyAlignment="1">
      <alignment horizontal="left" vertical="center"/>
    </xf>
    <xf numFmtId="0" fontId="12" fillId="0" borderId="30" xfId="0" applyFont="1" applyBorder="1" applyAlignment="1">
      <alignment horizontal="left" vertical="center"/>
    </xf>
    <xf numFmtId="0" fontId="12" fillId="0" borderId="31" xfId="0" applyFont="1" applyBorder="1" applyAlignment="1">
      <alignment horizontal="left" vertical="center"/>
    </xf>
    <xf numFmtId="0" fontId="12" fillId="0" borderId="32" xfId="0" applyFont="1" applyBorder="1" applyAlignment="1">
      <alignment horizontal="left" vertical="center"/>
    </xf>
    <xf numFmtId="0" fontId="15" fillId="0" borderId="2" xfId="0" applyFont="1" applyBorder="1" applyAlignment="1">
      <alignment horizontal="right" vertical="center" wrapText="1"/>
    </xf>
    <xf numFmtId="0" fontId="15" fillId="0" borderId="3" xfId="0" applyFont="1" applyBorder="1" applyAlignment="1">
      <alignment horizontal="right" vertical="center" wrapText="1"/>
    </xf>
    <xf numFmtId="0" fontId="29" fillId="11" borderId="19" xfId="0" applyFont="1" applyFill="1" applyBorder="1" applyAlignment="1">
      <alignment horizontal="left" vertical="center" wrapText="1"/>
    </xf>
    <xf numFmtId="0" fontId="29" fillId="11" borderId="20" xfId="0" applyFont="1" applyFill="1" applyBorder="1" applyAlignment="1">
      <alignment horizontal="left" vertical="center" wrapText="1"/>
    </xf>
    <xf numFmtId="0" fontId="29" fillId="11" borderId="21" xfId="0" applyFont="1" applyFill="1" applyBorder="1" applyAlignment="1">
      <alignment horizontal="left" vertical="center" wrapText="1"/>
    </xf>
    <xf numFmtId="0" fontId="12" fillId="0" borderId="1" xfId="0" applyFont="1" applyBorder="1" applyAlignment="1">
      <alignment horizontal="center" vertical="top" wrapText="1"/>
    </xf>
    <xf numFmtId="0" fontId="29" fillId="16" borderId="23" xfId="0" applyFont="1" applyFill="1" applyBorder="1" applyAlignment="1">
      <alignment horizontal="left" vertical="center"/>
    </xf>
    <xf numFmtId="0" fontId="29" fillId="16" borderId="13" xfId="0" applyFont="1" applyFill="1" applyBorder="1" applyAlignment="1">
      <alignment horizontal="left" vertical="center"/>
    </xf>
    <xf numFmtId="0" fontId="29" fillId="16" borderId="15" xfId="0" applyFont="1" applyFill="1" applyBorder="1" applyAlignment="1">
      <alignment horizontal="left" vertical="center"/>
    </xf>
    <xf numFmtId="0" fontId="12" fillId="2" borderId="1" xfId="0" applyFont="1" applyFill="1" applyBorder="1" applyAlignment="1">
      <alignment horizontal="center" vertical="top"/>
    </xf>
    <xf numFmtId="0" fontId="29" fillId="8" borderId="23" xfId="0" applyFont="1" applyFill="1" applyBorder="1" applyAlignment="1">
      <alignment horizontal="left" vertical="center"/>
    </xf>
    <xf numFmtId="0" fontId="29" fillId="8" borderId="13" xfId="0" applyFont="1" applyFill="1" applyBorder="1" applyAlignment="1">
      <alignment horizontal="left" vertical="center"/>
    </xf>
    <xf numFmtId="0" fontId="29" fillId="8" borderId="0" xfId="0" applyFont="1" applyFill="1" applyAlignment="1">
      <alignment horizontal="left" vertical="center"/>
    </xf>
    <xf numFmtId="0" fontId="29" fillId="8" borderId="15" xfId="0" applyFont="1" applyFill="1" applyBorder="1" applyAlignment="1">
      <alignment horizontal="left" vertical="center"/>
    </xf>
    <xf numFmtId="0" fontId="49" fillId="15" borderId="1" xfId="0" applyFont="1" applyFill="1" applyBorder="1" applyAlignment="1">
      <alignment horizontal="center" vertical="center" wrapText="1"/>
    </xf>
    <xf numFmtId="0" fontId="29" fillId="18" borderId="1" xfId="0" applyFont="1" applyFill="1" applyBorder="1" applyAlignment="1">
      <alignment horizontal="left" vertical="center" wrapText="1"/>
    </xf>
    <xf numFmtId="0" fontId="12" fillId="0" borderId="1" xfId="0" applyFont="1" applyBorder="1" applyAlignment="1">
      <alignment horizontal="right" vertical="top" wrapText="1"/>
    </xf>
    <xf numFmtId="0" fontId="12" fillId="3" borderId="1" xfId="0" applyFont="1" applyFill="1" applyBorder="1" applyAlignment="1">
      <alignment horizontal="left" vertical="top" wrapText="1"/>
    </xf>
    <xf numFmtId="0" fontId="85" fillId="5" borderId="1" xfId="0" applyFont="1" applyFill="1" applyBorder="1" applyAlignment="1">
      <alignment vertical="center"/>
    </xf>
    <xf numFmtId="0" fontId="12" fillId="0" borderId="8" xfId="0" applyFont="1" applyBorder="1" applyAlignment="1">
      <alignment horizontal="center" vertical="top" wrapText="1"/>
    </xf>
    <xf numFmtId="0" fontId="12" fillId="0" borderId="10" xfId="0" applyFont="1" applyBorder="1" applyAlignment="1">
      <alignment horizontal="center" vertical="top" wrapText="1"/>
    </xf>
    <xf numFmtId="0" fontId="12" fillId="0" borderId="11" xfId="0" applyFont="1" applyBorder="1" applyAlignment="1">
      <alignment horizontal="center"/>
    </xf>
    <xf numFmtId="0" fontId="15" fillId="0" borderId="8" xfId="0" applyFont="1" applyBorder="1" applyAlignment="1">
      <alignment horizontal="left" wrapText="1"/>
    </xf>
    <xf numFmtId="0" fontId="15" fillId="0" borderId="11" xfId="0" applyFont="1" applyBorder="1" applyAlignment="1">
      <alignment horizontal="left" wrapText="1"/>
    </xf>
    <xf numFmtId="0" fontId="15" fillId="0" borderId="10" xfId="0" applyFont="1" applyBorder="1" applyAlignment="1">
      <alignment horizontal="left" wrapText="1"/>
    </xf>
    <xf numFmtId="0" fontId="45" fillId="0" borderId="8" xfId="0" applyFont="1" applyBorder="1" applyAlignment="1">
      <alignment horizontal="left" wrapText="1"/>
    </xf>
    <xf numFmtId="0" fontId="45" fillId="0" borderId="11" xfId="0" applyFont="1" applyBorder="1" applyAlignment="1">
      <alignment horizontal="left" wrapText="1"/>
    </xf>
    <xf numFmtId="0" fontId="45" fillId="0" borderId="10" xfId="0" applyFont="1" applyBorder="1" applyAlignment="1">
      <alignment horizontal="left" wrapText="1"/>
    </xf>
    <xf numFmtId="0" fontId="12" fillId="0" borderId="1" xfId="0" applyFont="1" applyBorder="1" applyAlignment="1">
      <alignment horizontal="center" vertical="top"/>
    </xf>
    <xf numFmtId="0" fontId="29" fillId="10" borderId="13" xfId="0" applyFont="1" applyFill="1" applyBorder="1" applyAlignment="1">
      <alignment horizontal="left" vertical="center" wrapText="1"/>
    </xf>
    <xf numFmtId="0" fontId="12" fillId="0" borderId="12" xfId="0" applyFont="1" applyBorder="1" applyAlignment="1">
      <alignment horizontal="center" vertical="top" wrapText="1"/>
    </xf>
    <xf numFmtId="0" fontId="12" fillId="0" borderId="7" xfId="0" applyFont="1" applyBorder="1" applyAlignment="1">
      <alignment horizontal="center" vertical="top" wrapText="1"/>
    </xf>
    <xf numFmtId="0" fontId="29" fillId="16" borderId="35" xfId="0" applyFont="1" applyFill="1" applyBorder="1" applyAlignment="1">
      <alignment horizontal="left" vertical="center"/>
    </xf>
    <xf numFmtId="0" fontId="29" fillId="16" borderId="0" xfId="0" applyFont="1" applyFill="1" applyAlignment="1">
      <alignment horizontal="left" vertical="center"/>
    </xf>
    <xf numFmtId="0" fontId="29" fillId="16" borderId="27" xfId="0" applyFont="1" applyFill="1" applyBorder="1" applyAlignment="1">
      <alignment horizontal="left" vertical="center"/>
    </xf>
    <xf numFmtId="0" fontId="29" fillId="10" borderId="8" xfId="0" applyFont="1" applyFill="1" applyBorder="1" applyAlignment="1">
      <alignment horizontal="left" vertical="center" wrapText="1"/>
    </xf>
    <xf numFmtId="0" fontId="29" fillId="10" borderId="11" xfId="0" applyFont="1" applyFill="1" applyBorder="1" applyAlignment="1">
      <alignment horizontal="left" vertical="center" wrapText="1"/>
    </xf>
    <xf numFmtId="0" fontId="29" fillId="10" borderId="10" xfId="0" applyFont="1" applyFill="1" applyBorder="1" applyAlignment="1">
      <alignment horizontal="left" vertical="center" wrapText="1"/>
    </xf>
    <xf numFmtId="0" fontId="29" fillId="11" borderId="8" xfId="0" applyFont="1" applyFill="1" applyBorder="1" applyAlignment="1">
      <alignment horizontal="left" vertical="center" wrapText="1"/>
    </xf>
    <xf numFmtId="0" fontId="29" fillId="11" borderId="11" xfId="0" applyFont="1" applyFill="1" applyBorder="1" applyAlignment="1">
      <alignment horizontal="left" vertical="center" wrapText="1"/>
    </xf>
    <xf numFmtId="0" fontId="29" fillId="11" borderId="10" xfId="0" applyFont="1" applyFill="1" applyBorder="1" applyAlignment="1">
      <alignment horizontal="left" vertical="center" wrapText="1"/>
    </xf>
    <xf numFmtId="0" fontId="29" fillId="14" borderId="31" xfId="0" applyFont="1" applyFill="1" applyBorder="1" applyAlignment="1">
      <alignment horizontal="left" vertical="center" wrapText="1"/>
    </xf>
    <xf numFmtId="0" fontId="12" fillId="0" borderId="1" xfId="0" applyFont="1" applyBorder="1" applyAlignment="1">
      <alignment horizontal="left" vertical="center"/>
    </xf>
    <xf numFmtId="0" fontId="49" fillId="15" borderId="5" xfId="0" applyFont="1" applyFill="1" applyBorder="1" applyAlignment="1">
      <alignment horizontal="center" vertical="center" wrapText="1"/>
    </xf>
    <xf numFmtId="0" fontId="49" fillId="15" borderId="6" xfId="0" applyFont="1" applyFill="1" applyBorder="1" applyAlignment="1">
      <alignment horizontal="center" vertical="center" wrapText="1"/>
    </xf>
    <xf numFmtId="0" fontId="12" fillId="2" borderId="1" xfId="0" applyFont="1" applyFill="1" applyBorder="1" applyAlignment="1">
      <alignment horizontal="center" wrapText="1"/>
    </xf>
    <xf numFmtId="0" fontId="29" fillId="8" borderId="35" xfId="0" applyFont="1" applyFill="1" applyBorder="1" applyAlignment="1">
      <alignment horizontal="left" vertical="center"/>
    </xf>
    <xf numFmtId="0" fontId="29" fillId="8" borderId="27" xfId="0" applyFont="1" applyFill="1" applyBorder="1" applyAlignment="1">
      <alignment horizontal="left" vertical="center"/>
    </xf>
    <xf numFmtId="0" fontId="15" fillId="0" borderId="8" xfId="0" applyFont="1" applyBorder="1" applyAlignment="1">
      <alignment horizontal="center" wrapText="1"/>
    </xf>
    <xf numFmtId="0" fontId="15" fillId="0" borderId="11" xfId="0" applyFont="1" applyBorder="1" applyAlignment="1">
      <alignment horizontal="center" wrapText="1"/>
    </xf>
    <xf numFmtId="0" fontId="15" fillId="0" borderId="10" xfId="0" applyFont="1" applyBorder="1" applyAlignment="1">
      <alignment horizontal="center" wrapText="1"/>
    </xf>
    <xf numFmtId="0" fontId="29" fillId="16" borderId="1" xfId="0" applyFont="1" applyFill="1" applyBorder="1" applyAlignment="1">
      <alignment horizontal="left" vertical="center"/>
    </xf>
    <xf numFmtId="0" fontId="29" fillId="11" borderId="1" xfId="0" applyFont="1" applyFill="1" applyBorder="1" applyAlignment="1">
      <alignment horizontal="left" vertical="center" wrapText="1"/>
    </xf>
    <xf numFmtId="0" fontId="88" fillId="5" borderId="1" xfId="0" applyFont="1" applyFill="1" applyBorder="1" applyAlignment="1">
      <alignment horizontal="left" vertical="center"/>
    </xf>
    <xf numFmtId="0" fontId="29" fillId="18" borderId="36" xfId="0" applyFont="1" applyFill="1" applyBorder="1" applyAlignment="1">
      <alignment horizontal="left" vertical="center" wrapText="1"/>
    </xf>
    <xf numFmtId="0" fontId="29" fillId="18" borderId="31" xfId="0" applyFont="1" applyFill="1" applyBorder="1" applyAlignment="1">
      <alignment horizontal="left" vertical="center" wrapText="1"/>
    </xf>
    <xf numFmtId="0" fontId="29" fillId="18" borderId="14" xfId="0" applyFont="1" applyFill="1" applyBorder="1" applyAlignment="1">
      <alignment horizontal="left" vertical="center" wrapText="1"/>
    </xf>
    <xf numFmtId="0" fontId="12" fillId="2" borderId="1" xfId="0" applyFont="1" applyFill="1" applyBorder="1" applyAlignment="1">
      <alignment vertical="center" wrapText="1"/>
    </xf>
    <xf numFmtId="0" fontId="12" fillId="0" borderId="8" xfId="0" applyFont="1" applyBorder="1" applyAlignment="1">
      <alignment horizontal="center" vertical="center"/>
    </xf>
    <xf numFmtId="0" fontId="12" fillId="0" borderId="10" xfId="0" applyFont="1" applyBorder="1" applyAlignment="1">
      <alignment horizontal="center" vertical="center"/>
    </xf>
    <xf numFmtId="0" fontId="17" fillId="0" borderId="1" xfId="0" applyFont="1" applyBorder="1" applyAlignment="1">
      <alignment horizontal="center" vertical="center"/>
    </xf>
    <xf numFmtId="0" fontId="29" fillId="8" borderId="1" xfId="0" applyFont="1" applyFill="1" applyBorder="1" applyAlignment="1">
      <alignment horizontal="left" vertical="center"/>
    </xf>
    <xf numFmtId="0" fontId="12" fillId="0" borderId="1" xfId="0" applyFont="1" applyBorder="1" applyAlignment="1">
      <alignment vertical="top" wrapText="1"/>
    </xf>
    <xf numFmtId="0" fontId="12" fillId="0" borderId="1" xfId="0" applyFont="1" applyBorder="1" applyAlignment="1">
      <alignment horizontal="left" vertical="top" wrapText="1"/>
    </xf>
    <xf numFmtId="0" fontId="45" fillId="3" borderId="1" xfId="0" applyFont="1" applyFill="1" applyBorder="1" applyAlignment="1">
      <alignment horizontal="left" wrapText="1"/>
    </xf>
    <xf numFmtId="0" fontId="12" fillId="2" borderId="1" xfId="0" applyFont="1" applyFill="1" applyBorder="1" applyAlignment="1">
      <alignment horizontal="right" vertical="center" wrapText="1"/>
    </xf>
    <xf numFmtId="0" fontId="29" fillId="10" borderId="1" xfId="0" applyFont="1" applyFill="1" applyBorder="1" applyAlignment="1">
      <alignment horizontal="left" vertical="center" wrapText="1"/>
    </xf>
    <xf numFmtId="0" fontId="39" fillId="0" borderId="1" xfId="0" applyFont="1" applyBorder="1" applyAlignment="1">
      <alignment horizontal="left" vertical="top" wrapText="1"/>
    </xf>
    <xf numFmtId="0" fontId="3" fillId="0" borderId="2" xfId="0" applyFont="1" applyBorder="1" applyAlignment="1">
      <alignment horizontal="center"/>
    </xf>
    <xf numFmtId="0" fontId="3" fillId="0" borderId="3" xfId="0" applyFont="1" applyBorder="1" applyAlignment="1">
      <alignment horizontal="center"/>
    </xf>
    <xf numFmtId="0" fontId="12" fillId="0" borderId="11" xfId="0" applyFont="1" applyBorder="1" applyAlignment="1">
      <alignment horizontal="center" vertical="center"/>
    </xf>
    <xf numFmtId="0" fontId="12" fillId="0" borderId="3" xfId="0" applyFont="1" applyBorder="1" applyAlignment="1">
      <alignment horizontal="center" vertical="center" wrapText="1"/>
    </xf>
    <xf numFmtId="0" fontId="65" fillId="0" borderId="3" xfId="0" applyFont="1" applyBorder="1" applyAlignment="1">
      <alignment horizontal="center" vertical="center"/>
    </xf>
    <xf numFmtId="0" fontId="52" fillId="0" borderId="2" xfId="0" applyFont="1" applyBorder="1" applyAlignment="1">
      <alignment horizontal="right" vertical="top" wrapText="1"/>
    </xf>
    <xf numFmtId="0" fontId="52" fillId="0" borderId="28" xfId="0" applyFont="1" applyBorder="1" applyAlignment="1">
      <alignment horizontal="right" vertical="top" wrapText="1"/>
    </xf>
    <xf numFmtId="0" fontId="12" fillId="0" borderId="2" xfId="0" applyFont="1" applyBorder="1" applyAlignment="1">
      <alignment horizontal="left" vertical="top" wrapText="1"/>
    </xf>
    <xf numFmtId="0" fontId="12" fillId="0" borderId="28" xfId="0" applyFont="1" applyBorder="1" applyAlignment="1">
      <alignment horizontal="left" vertical="top"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29" fillId="18" borderId="1" xfId="0" applyFont="1" applyFill="1" applyBorder="1" applyAlignment="1">
      <alignment horizontal="left" vertical="center"/>
    </xf>
    <xf numFmtId="0" fontId="12" fillId="0" borderId="1" xfId="0" applyFont="1" applyBorder="1" applyAlignment="1">
      <alignment horizontal="left" vertical="center" wrapText="1"/>
    </xf>
    <xf numFmtId="0" fontId="12" fillId="0" borderId="1" xfId="0" applyFont="1" applyBorder="1" applyAlignment="1">
      <alignment horizontal="center"/>
    </xf>
    <xf numFmtId="0" fontId="53" fillId="2" borderId="1" xfId="0" applyFont="1" applyFill="1" applyBorder="1" applyAlignment="1">
      <alignment horizontal="right" vertical="center" wrapText="1"/>
    </xf>
    <xf numFmtId="0" fontId="29" fillId="14" borderId="1" xfId="0" applyFont="1" applyFill="1" applyBorder="1" applyAlignment="1">
      <alignment horizontal="left" vertical="center" wrapText="1"/>
    </xf>
    <xf numFmtId="0" fontId="12" fillId="0" borderId="3" xfId="0" applyFont="1" applyBorder="1" applyAlignment="1">
      <alignment horizontal="left" vertical="center"/>
    </xf>
    <xf numFmtId="0" fontId="12" fillId="0" borderId="2" xfId="0" applyFont="1" applyBorder="1" applyAlignment="1">
      <alignment horizontal="center" vertical="center"/>
    </xf>
    <xf numFmtId="0" fontId="49" fillId="15" borderId="0" xfId="0" applyFont="1" applyFill="1" applyAlignment="1">
      <alignment horizontal="left" vertical="center"/>
    </xf>
    <xf numFmtId="0" fontId="49" fillId="20" borderId="0" xfId="0" applyFont="1" applyFill="1" applyAlignment="1">
      <alignment horizontal="left" vertical="center"/>
    </xf>
    <xf numFmtId="0" fontId="28" fillId="12" borderId="0" xfId="0" applyFont="1" applyFill="1" applyAlignment="1">
      <alignment horizontal="left"/>
    </xf>
    <xf numFmtId="0" fontId="71" fillId="3" borderId="0" xfId="0" applyFont="1" applyFill="1" applyAlignment="1">
      <alignment horizontal="left" vertical="top" wrapText="1"/>
    </xf>
    <xf numFmtId="0" fontId="71" fillId="3" borderId="0" xfId="0" applyFont="1" applyFill="1" applyAlignment="1">
      <alignment horizontal="left" wrapText="1"/>
    </xf>
    <xf numFmtId="0" fontId="30" fillId="13" borderId="0" xfId="0" applyFont="1" applyFill="1" applyAlignment="1">
      <alignment horizontal="left"/>
    </xf>
    <xf numFmtId="0" fontId="68" fillId="13" borderId="0" xfId="0" applyFont="1" applyFill="1" applyAlignment="1">
      <alignment horizontal="left"/>
    </xf>
  </cellXfs>
  <cellStyles count="239">
    <cellStyle name="Accent5" xfId="236" builtinId="45"/>
    <cellStyle name="Followed Hyperlink" xfId="200" builtinId="9" hidden="1"/>
    <cellStyle name="Followed Hyperlink" xfId="208" builtinId="9" hidden="1"/>
    <cellStyle name="Followed Hyperlink" xfId="216" builtinId="9" hidden="1"/>
    <cellStyle name="Followed Hyperlink" xfId="224" builtinId="9" hidden="1"/>
    <cellStyle name="Followed Hyperlink" xfId="232" builtinId="9" hidden="1"/>
    <cellStyle name="Followed Hyperlink" xfId="230" builtinId="9" hidden="1"/>
    <cellStyle name="Followed Hyperlink" xfId="222" builtinId="9" hidden="1"/>
    <cellStyle name="Followed Hyperlink" xfId="214" builtinId="9" hidden="1"/>
    <cellStyle name="Followed Hyperlink" xfId="206" builtinId="9" hidden="1"/>
    <cellStyle name="Followed Hyperlink" xfId="198" builtinId="9" hidden="1"/>
    <cellStyle name="Followed Hyperlink" xfId="190" builtinId="9" hidden="1"/>
    <cellStyle name="Followed Hyperlink" xfId="182" builtinId="9" hidden="1"/>
    <cellStyle name="Followed Hyperlink" xfId="174" builtinId="9" hidden="1"/>
    <cellStyle name="Followed Hyperlink" xfId="166" builtinId="9" hidden="1"/>
    <cellStyle name="Followed Hyperlink" xfId="158" builtinId="9" hidden="1"/>
    <cellStyle name="Followed Hyperlink" xfId="150" builtinId="9" hidden="1"/>
    <cellStyle name="Followed Hyperlink" xfId="142" builtinId="9" hidden="1"/>
    <cellStyle name="Followed Hyperlink" xfId="134" builtinId="9" hidden="1"/>
    <cellStyle name="Followed Hyperlink" xfId="126" builtinId="9" hidden="1"/>
    <cellStyle name="Followed Hyperlink" xfId="118" builtinId="9" hidden="1"/>
    <cellStyle name="Followed Hyperlink" xfId="110" builtinId="9" hidden="1"/>
    <cellStyle name="Followed Hyperlink" xfId="102" builtinId="9" hidden="1"/>
    <cellStyle name="Followed Hyperlink" xfId="94" builtinId="9" hidden="1"/>
    <cellStyle name="Followed Hyperlink" xfId="86" builtinId="9" hidden="1"/>
    <cellStyle name="Followed Hyperlink" xfId="78" builtinId="9" hidden="1"/>
    <cellStyle name="Followed Hyperlink" xfId="70" builtinId="9" hidden="1"/>
    <cellStyle name="Followed Hyperlink" xfId="24" builtinId="9" hidden="1"/>
    <cellStyle name="Followed Hyperlink" xfId="28" builtinId="9" hidden="1"/>
    <cellStyle name="Followed Hyperlink" xfId="34" builtinId="9" hidden="1"/>
    <cellStyle name="Followed Hyperlink" xfId="40" builtinId="9" hidden="1"/>
    <cellStyle name="Followed Hyperlink" xfId="44" builtinId="9" hidden="1"/>
    <cellStyle name="Followed Hyperlink" xfId="50" builtinId="9" hidden="1"/>
    <cellStyle name="Followed Hyperlink" xfId="56" builtinId="9" hidden="1"/>
    <cellStyle name="Followed Hyperlink" xfId="60" builtinId="9" hidden="1"/>
    <cellStyle name="Followed Hyperlink" xfId="62" builtinId="9" hidden="1"/>
    <cellStyle name="Followed Hyperlink" xfId="46" builtinId="9" hidden="1"/>
    <cellStyle name="Followed Hyperlink" xfId="30" builtinId="9" hidden="1"/>
    <cellStyle name="Followed Hyperlink" xfId="10" builtinId="9" hidden="1"/>
    <cellStyle name="Followed Hyperlink" xfId="16" builtinId="9" hidden="1"/>
    <cellStyle name="Followed Hyperlink" xfId="20" builtinId="9" hidden="1"/>
    <cellStyle name="Followed Hyperlink" xfId="6" builtinId="9" hidden="1"/>
    <cellStyle name="Followed Hyperlink" xfId="4" builtinId="9" hidden="1"/>
    <cellStyle name="Followed Hyperlink" xfId="2" builtinId="9" hidden="1"/>
    <cellStyle name="Followed Hyperlink" xfId="8" builtinId="9" hidden="1"/>
    <cellStyle name="Followed Hyperlink" xfId="14" builtinId="9" hidden="1"/>
    <cellStyle name="Followed Hyperlink" xfId="18" builtinId="9" hidden="1"/>
    <cellStyle name="Followed Hyperlink" xfId="12" builtinId="9" hidden="1"/>
    <cellStyle name="Followed Hyperlink" xfId="22" builtinId="9" hidden="1"/>
    <cellStyle name="Followed Hyperlink" xfId="38" builtinId="9" hidden="1"/>
    <cellStyle name="Followed Hyperlink" xfId="54" builtinId="9" hidden="1"/>
    <cellStyle name="Followed Hyperlink" xfId="64" builtinId="9" hidden="1"/>
    <cellStyle name="Followed Hyperlink" xfId="58" builtinId="9" hidden="1"/>
    <cellStyle name="Followed Hyperlink" xfId="52" builtinId="9" hidden="1"/>
    <cellStyle name="Followed Hyperlink" xfId="48" builtinId="9" hidden="1"/>
    <cellStyle name="Followed Hyperlink" xfId="42" builtinId="9" hidden="1"/>
    <cellStyle name="Followed Hyperlink" xfId="36" builtinId="9" hidden="1"/>
    <cellStyle name="Followed Hyperlink" xfId="32" builtinId="9" hidden="1"/>
    <cellStyle name="Followed Hyperlink" xfId="26" builtinId="9" hidden="1"/>
    <cellStyle name="Followed Hyperlink" xfId="66" builtinId="9" hidden="1"/>
    <cellStyle name="Followed Hyperlink" xfId="74" builtinId="9" hidden="1"/>
    <cellStyle name="Followed Hyperlink" xfId="82" builtinId="9" hidden="1"/>
    <cellStyle name="Followed Hyperlink" xfId="90" builtinId="9" hidden="1"/>
    <cellStyle name="Followed Hyperlink" xfId="98" builtinId="9" hidden="1"/>
    <cellStyle name="Followed Hyperlink" xfId="106" builtinId="9" hidden="1"/>
    <cellStyle name="Followed Hyperlink" xfId="114" builtinId="9" hidden="1"/>
    <cellStyle name="Followed Hyperlink" xfId="122" builtinId="9" hidden="1"/>
    <cellStyle name="Followed Hyperlink" xfId="130" builtinId="9" hidden="1"/>
    <cellStyle name="Followed Hyperlink" xfId="138" builtinId="9" hidden="1"/>
    <cellStyle name="Followed Hyperlink" xfId="146" builtinId="9" hidden="1"/>
    <cellStyle name="Followed Hyperlink" xfId="154" builtinId="9" hidden="1"/>
    <cellStyle name="Followed Hyperlink" xfId="162" builtinId="9" hidden="1"/>
    <cellStyle name="Followed Hyperlink" xfId="170" builtinId="9" hidden="1"/>
    <cellStyle name="Followed Hyperlink" xfId="178" builtinId="9" hidden="1"/>
    <cellStyle name="Followed Hyperlink" xfId="186" builtinId="9" hidden="1"/>
    <cellStyle name="Followed Hyperlink" xfId="194" builtinId="9" hidden="1"/>
    <cellStyle name="Followed Hyperlink" xfId="202" builtinId="9" hidden="1"/>
    <cellStyle name="Followed Hyperlink" xfId="210" builtinId="9" hidden="1"/>
    <cellStyle name="Followed Hyperlink" xfId="218" builtinId="9" hidden="1"/>
    <cellStyle name="Followed Hyperlink" xfId="226" builtinId="9" hidden="1"/>
    <cellStyle name="Followed Hyperlink" xfId="234" builtinId="9" hidden="1"/>
    <cellStyle name="Followed Hyperlink" xfId="228" builtinId="9" hidden="1"/>
    <cellStyle name="Followed Hyperlink" xfId="220" builtinId="9" hidden="1"/>
    <cellStyle name="Followed Hyperlink" xfId="212" builtinId="9" hidden="1"/>
    <cellStyle name="Followed Hyperlink" xfId="204" builtinId="9" hidden="1"/>
    <cellStyle name="Followed Hyperlink" xfId="196" builtinId="9" hidden="1"/>
    <cellStyle name="Followed Hyperlink" xfId="112" builtinId="9" hidden="1"/>
    <cellStyle name="Followed Hyperlink" xfId="116" builtinId="9" hidden="1"/>
    <cellStyle name="Followed Hyperlink" xfId="120" builtinId="9" hidden="1"/>
    <cellStyle name="Followed Hyperlink" xfId="128" builtinId="9" hidden="1"/>
    <cellStyle name="Followed Hyperlink" xfId="132" builtinId="9" hidden="1"/>
    <cellStyle name="Followed Hyperlink" xfId="136" builtinId="9" hidden="1"/>
    <cellStyle name="Followed Hyperlink" xfId="144" builtinId="9" hidden="1"/>
    <cellStyle name="Followed Hyperlink" xfId="148" builtinId="9" hidden="1"/>
    <cellStyle name="Followed Hyperlink" xfId="152" builtinId="9" hidden="1"/>
    <cellStyle name="Followed Hyperlink" xfId="160" builtinId="9" hidden="1"/>
    <cellStyle name="Followed Hyperlink" xfId="164" builtinId="9" hidden="1"/>
    <cellStyle name="Followed Hyperlink" xfId="168" builtinId="9" hidden="1"/>
    <cellStyle name="Followed Hyperlink" xfId="176" builtinId="9" hidden="1"/>
    <cellStyle name="Followed Hyperlink" xfId="180" builtinId="9" hidden="1"/>
    <cellStyle name="Followed Hyperlink" xfId="184" builtinId="9" hidden="1"/>
    <cellStyle name="Followed Hyperlink" xfId="192" builtinId="9" hidden="1"/>
    <cellStyle name="Followed Hyperlink" xfId="188" builtinId="9" hidden="1"/>
    <cellStyle name="Followed Hyperlink" xfId="172" builtinId="9" hidden="1"/>
    <cellStyle name="Followed Hyperlink" xfId="156" builtinId="9" hidden="1"/>
    <cellStyle name="Followed Hyperlink" xfId="140" builtinId="9" hidden="1"/>
    <cellStyle name="Followed Hyperlink" xfId="124" builtinId="9" hidden="1"/>
    <cellStyle name="Followed Hyperlink" xfId="108" builtinId="9" hidden="1"/>
    <cellStyle name="Followed Hyperlink" xfId="84" builtinId="9" hidden="1"/>
    <cellStyle name="Followed Hyperlink" xfId="88" builtinId="9" hidden="1"/>
    <cellStyle name="Followed Hyperlink" xfId="96" builtinId="9" hidden="1"/>
    <cellStyle name="Followed Hyperlink" xfId="100" builtinId="9" hidden="1"/>
    <cellStyle name="Followed Hyperlink" xfId="104" builtinId="9" hidden="1"/>
    <cellStyle name="Followed Hyperlink" xfId="92" builtinId="9" hidden="1"/>
    <cellStyle name="Followed Hyperlink" xfId="76" builtinId="9" hidden="1"/>
    <cellStyle name="Followed Hyperlink" xfId="80" builtinId="9" hidden="1"/>
    <cellStyle name="Followed Hyperlink" xfId="72" builtinId="9" hidden="1"/>
    <cellStyle name="Followed Hyperlink" xfId="68" builtinId="9" hidden="1"/>
    <cellStyle name="Hyperlink" xfId="207" builtinId="8" hidden="1"/>
    <cellStyle name="Hyperlink" xfId="199" builtinId="8" hidden="1"/>
    <cellStyle name="Hyperlink" xfId="191" builtinId="8" hidden="1"/>
    <cellStyle name="Hyperlink" xfId="175" builtinId="8" hidden="1"/>
    <cellStyle name="Hyperlink" xfId="167" builtinId="8" hidden="1"/>
    <cellStyle name="Hyperlink" xfId="159" builtinId="8" hidden="1"/>
    <cellStyle name="Hyperlink" xfId="143" builtinId="8" hidden="1"/>
    <cellStyle name="Hyperlink" xfId="135" builtinId="8" hidden="1"/>
    <cellStyle name="Hyperlink" xfId="127" builtinId="8" hidden="1"/>
    <cellStyle name="Hyperlink" xfId="111" builtinId="8" hidden="1"/>
    <cellStyle name="Hyperlink" xfId="103" builtinId="8" hidden="1"/>
    <cellStyle name="Hyperlink" xfId="45" builtinId="8" hidden="1"/>
    <cellStyle name="Hyperlink" xfId="49" builtinId="8" hidden="1"/>
    <cellStyle name="Hyperlink" xfId="51" builtinId="8" hidden="1"/>
    <cellStyle name="Hyperlink" xfId="53" builtinId="8" hidden="1"/>
    <cellStyle name="Hyperlink" xfId="59" builtinId="8" hidden="1"/>
    <cellStyle name="Hyperlink" xfId="61" builtinId="8" hidden="1"/>
    <cellStyle name="Hyperlink" xfId="63" builtinId="8" hidden="1"/>
    <cellStyle name="Hyperlink" xfId="67" builtinId="8" hidden="1"/>
    <cellStyle name="Hyperlink" xfId="69" builtinId="8" hidden="1"/>
    <cellStyle name="Hyperlink" xfId="73" builtinId="8" hidden="1"/>
    <cellStyle name="Hyperlink" xfId="77" builtinId="8" hidden="1"/>
    <cellStyle name="Hyperlink" xfId="79" builtinId="8" hidden="1"/>
    <cellStyle name="Hyperlink" xfId="81" builtinId="8" hidden="1"/>
    <cellStyle name="Hyperlink" xfId="85" builtinId="8" hidden="1"/>
    <cellStyle name="Hyperlink" xfId="89" builtinId="8" hidden="1"/>
    <cellStyle name="Hyperlink" xfId="91" builtinId="8" hidden="1"/>
    <cellStyle name="Hyperlink" xfId="95" builtinId="8" hidden="1"/>
    <cellStyle name="Hyperlink" xfId="97" builtinId="8" hidden="1"/>
    <cellStyle name="Hyperlink" xfId="99" builtinId="8" hidden="1"/>
    <cellStyle name="Hyperlink" xfId="87" builtinId="8" hidden="1"/>
    <cellStyle name="Hyperlink" xfId="71" builtinId="8" hidden="1"/>
    <cellStyle name="Hyperlink" xfId="55" builtinId="8" hidden="1"/>
    <cellStyle name="Hyperlink" xfId="23" builtinId="8" hidden="1"/>
    <cellStyle name="Hyperlink" xfId="25" builtinId="8" hidden="1"/>
    <cellStyle name="Hyperlink" xfId="27" builtinId="8" hidden="1"/>
    <cellStyle name="Hyperlink" xfId="31" builtinId="8" hidden="1"/>
    <cellStyle name="Hyperlink" xfId="33" builtinId="8" hidden="1"/>
    <cellStyle name="Hyperlink" xfId="35" builtinId="8" hidden="1"/>
    <cellStyle name="Hyperlink" xfId="41" builtinId="8" hidden="1"/>
    <cellStyle name="Hyperlink" xfId="43" builtinId="8" hidden="1"/>
    <cellStyle name="Hyperlink" xfId="39" builtinId="8" hidden="1"/>
    <cellStyle name="Hyperlink" xfId="13" builtinId="8" hidden="1"/>
    <cellStyle name="Hyperlink" xfId="15" builtinId="8" hidden="1"/>
    <cellStyle name="Hyperlink" xfId="17" builtinId="8" hidden="1"/>
    <cellStyle name="Hyperlink" xfId="5" builtinId="8" hidden="1"/>
    <cellStyle name="Hyperlink" xfId="7" builtinId="8" hidden="1"/>
    <cellStyle name="Hyperlink" xfId="9" builtinId="8" hidden="1"/>
    <cellStyle name="Hyperlink" xfId="1" builtinId="8" hidden="1"/>
    <cellStyle name="Hyperlink" xfId="3" builtinId="8" hidden="1"/>
    <cellStyle name="Hyperlink" xfId="19" builtinId="8" hidden="1"/>
    <cellStyle name="Hyperlink" xfId="11" builtinId="8" hidden="1"/>
    <cellStyle name="Hyperlink" xfId="37" builtinId="8" hidden="1"/>
    <cellStyle name="Hyperlink" xfId="29" builtinId="8" hidden="1"/>
    <cellStyle name="Hyperlink" xfId="21" builtinId="8" hidden="1"/>
    <cellStyle name="Hyperlink" xfId="101" builtinId="8" hidden="1"/>
    <cellStyle name="Hyperlink" xfId="93" builtinId="8" hidden="1"/>
    <cellStyle name="Hyperlink" xfId="83" builtinId="8" hidden="1"/>
    <cellStyle name="Hyperlink" xfId="75" builtinId="8" hidden="1"/>
    <cellStyle name="Hyperlink" xfId="65" builtinId="8" hidden="1"/>
    <cellStyle name="Hyperlink" xfId="57" builtinId="8" hidden="1"/>
    <cellStyle name="Hyperlink" xfId="47" builtinId="8" hidden="1"/>
    <cellStyle name="Hyperlink" xfId="119" builtinId="8" hidden="1"/>
    <cellStyle name="Hyperlink" xfId="151" builtinId="8" hidden="1"/>
    <cellStyle name="Hyperlink" xfId="183" builtinId="8" hidden="1"/>
    <cellStyle name="Hyperlink" xfId="215" builtinId="8" hidden="1"/>
    <cellStyle name="Hyperlink" xfId="163" builtinId="8" hidden="1"/>
    <cellStyle name="Hyperlink" xfId="165" builtinId="8" hidden="1"/>
    <cellStyle name="Hyperlink" xfId="169" builtinId="8" hidden="1"/>
    <cellStyle name="Hyperlink" xfId="171" builtinId="8" hidden="1"/>
    <cellStyle name="Hyperlink" xfId="173" builtinId="8" hidden="1"/>
    <cellStyle name="Hyperlink" xfId="179" builtinId="8" hidden="1"/>
    <cellStyle name="Hyperlink" xfId="181" builtinId="8" hidden="1"/>
    <cellStyle name="Hyperlink" xfId="185" builtinId="8" hidden="1"/>
    <cellStyle name="Hyperlink" xfId="187" builtinId="8" hidden="1"/>
    <cellStyle name="Hyperlink" xfId="189" builtinId="8" hidden="1"/>
    <cellStyle name="Hyperlink" xfId="193" builtinId="8" hidden="1"/>
    <cellStyle name="Hyperlink" xfId="195" builtinId="8" hidden="1"/>
    <cellStyle name="Hyperlink" xfId="201" builtinId="8" hidden="1"/>
    <cellStyle name="Hyperlink" xfId="203" builtinId="8" hidden="1"/>
    <cellStyle name="Hyperlink" xfId="205" builtinId="8" hidden="1"/>
    <cellStyle name="Hyperlink" xfId="209" builtinId="8" hidden="1"/>
    <cellStyle name="Hyperlink" xfId="211" builtinId="8" hidden="1"/>
    <cellStyle name="Hyperlink" xfId="213" builtinId="8" hidden="1"/>
    <cellStyle name="Hyperlink" xfId="217" builtinId="8" hidden="1"/>
    <cellStyle name="Hyperlink" xfId="221" builtinId="8" hidden="1"/>
    <cellStyle name="Hyperlink" xfId="225" builtinId="8" hidden="1"/>
    <cellStyle name="Hyperlink" xfId="227" builtinId="8" hidden="1"/>
    <cellStyle name="Hyperlink" xfId="229" builtinId="8" hidden="1"/>
    <cellStyle name="Hyperlink" xfId="233" builtinId="8" hidden="1"/>
    <cellStyle name="Hyperlink" xfId="231" builtinId="8" hidden="1"/>
    <cellStyle name="Hyperlink" xfId="223" builtinId="8" hidden="1"/>
    <cellStyle name="Hyperlink" xfId="219" builtinId="8" hidden="1"/>
    <cellStyle name="Hyperlink" xfId="197" builtinId="8" hidden="1"/>
    <cellStyle name="Hyperlink" xfId="177" builtinId="8" hidden="1"/>
    <cellStyle name="Hyperlink" xfId="131" builtinId="8" hidden="1"/>
    <cellStyle name="Hyperlink" xfId="133" builtinId="8" hidden="1"/>
    <cellStyle name="Hyperlink" xfId="137" builtinId="8" hidden="1"/>
    <cellStyle name="Hyperlink" xfId="139" builtinId="8" hidden="1"/>
    <cellStyle name="Hyperlink" xfId="141" builtinId="8" hidden="1"/>
    <cellStyle name="Hyperlink" xfId="145" builtinId="8" hidden="1"/>
    <cellStyle name="Hyperlink" xfId="147" builtinId="8" hidden="1"/>
    <cellStyle name="Hyperlink" xfId="149" builtinId="8" hidden="1"/>
    <cellStyle name="Hyperlink" xfId="153" builtinId="8" hidden="1"/>
    <cellStyle name="Hyperlink" xfId="157" builtinId="8" hidden="1"/>
    <cellStyle name="Hyperlink" xfId="161" builtinId="8" hidden="1"/>
    <cellStyle name="Hyperlink" xfId="155" builtinId="8" hidden="1"/>
    <cellStyle name="Hyperlink" xfId="117" builtinId="8" hidden="1"/>
    <cellStyle name="Hyperlink" xfId="121" builtinId="8" hidden="1"/>
    <cellStyle name="Hyperlink" xfId="123" builtinId="8" hidden="1"/>
    <cellStyle name="Hyperlink" xfId="125" builtinId="8" hidden="1"/>
    <cellStyle name="Hyperlink" xfId="129" builtinId="8" hidden="1"/>
    <cellStyle name="Hyperlink" xfId="109" builtinId="8" hidden="1"/>
    <cellStyle name="Hyperlink" xfId="113" builtinId="8" hidden="1"/>
    <cellStyle name="Hyperlink" xfId="115" builtinId="8" hidden="1"/>
    <cellStyle name="Hyperlink" xfId="107" builtinId="8" hidden="1"/>
    <cellStyle name="Hyperlink" xfId="105" builtinId="8" hidden="1"/>
    <cellStyle name="Normal" xfId="0" builtinId="0"/>
    <cellStyle name="Normal 2" xfId="235" xr:uid="{00000000-0005-0000-0000-0000EC000000}"/>
    <cellStyle name="Normal 3" xfId="237" xr:uid="{00000000-0005-0000-0000-0000ED000000}"/>
    <cellStyle name="Percent" xfId="238" builtinId="5"/>
  </cellStyles>
  <dxfs count="2796">
    <dxf>
      <font>
        <b/>
      </font>
      <fill>
        <patternFill patternType="solid">
          <fgColor rgb="FF70AD47"/>
          <bgColor rgb="FF70AD47"/>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9933FF"/>
          <bgColor rgb="FF9933FF"/>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003300"/>
          <bgColor rgb="FF003300"/>
        </patternFill>
      </fill>
      <border>
        <left/>
        <right/>
        <top/>
        <bottom/>
      </border>
    </dxf>
    <dxf>
      <font>
        <b/>
      </font>
      <fill>
        <patternFill patternType="solid">
          <fgColor rgb="FF70AD47"/>
          <bgColor rgb="FF70AD47"/>
        </patternFill>
      </fill>
      <border>
        <left/>
        <right/>
        <top/>
        <bottom/>
      </border>
    </dxf>
    <dxf>
      <font>
        <b/>
        <i val="0"/>
        <color theme="0"/>
      </font>
      <fill>
        <patternFill>
          <bgColor rgb="FF0033CC"/>
        </patternFill>
      </fill>
    </dxf>
    <dxf>
      <font>
        <b/>
        <i val="0"/>
        <color theme="0"/>
      </font>
      <fill>
        <patternFill>
          <bgColor rgb="FF0033CC"/>
        </patternFill>
      </fill>
    </dxf>
    <dxf>
      <font>
        <color rgb="FF9C0006"/>
      </font>
      <fill>
        <patternFill>
          <bgColor rgb="FFFFC7CE"/>
        </patternFill>
      </fill>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color rgb="FFFFFFFF"/>
      </font>
      <fill>
        <patternFill patternType="solid">
          <fgColor rgb="FF003399"/>
          <bgColor rgb="FF003399"/>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003300"/>
          <bgColor rgb="FF003300"/>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9933FF"/>
          <bgColor rgb="FF9933FF"/>
        </patternFill>
      </fill>
      <border>
        <left/>
        <right/>
        <top/>
        <bottom/>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99"/>
          <bgColor rgb="FF003399"/>
        </patternFill>
      </fill>
      <border>
        <left/>
        <right/>
        <top/>
        <bottom/>
      </border>
    </dxf>
    <dxf>
      <font>
        <b/>
        <color rgb="FFFFFFFF"/>
      </font>
      <fill>
        <patternFill patternType="solid">
          <fgColor rgb="FF003300"/>
          <bgColor rgb="FF003300"/>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i val="0"/>
        <color theme="0"/>
      </font>
      <fill>
        <patternFill>
          <bgColor rgb="FF0033CC"/>
        </patternFill>
      </fill>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003300"/>
          <bgColor rgb="FF003300"/>
        </patternFill>
      </fill>
      <border>
        <left/>
        <right/>
        <top/>
        <bottom/>
      </border>
    </dxf>
    <dxf>
      <font>
        <b/>
      </font>
      <fill>
        <patternFill patternType="solid">
          <fgColor rgb="FFFF00FF"/>
          <bgColor rgb="FFFF00FF"/>
        </patternFill>
      </fill>
      <border>
        <left/>
        <right/>
        <top/>
        <bottom/>
      </border>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8"/>
      </font>
      <fill>
        <patternFill>
          <bgColor theme="8" tint="0.59996337778862885"/>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theme="8"/>
      </font>
      <fill>
        <patternFill>
          <bgColor theme="8" tint="0.59996337778862885"/>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theme="8"/>
      </font>
      <fill>
        <patternFill>
          <bgColor theme="8" tint="0.59996337778862885"/>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theme="5" tint="-0.499984740745262"/>
      </font>
      <fill>
        <patternFill>
          <bgColor theme="5" tint="0.3999450666829432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theme="8"/>
      </font>
      <fill>
        <patternFill>
          <bgColor theme="8" tint="0.59996337778862885"/>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lor rgb="FF9C5700"/>
      </font>
      <fill>
        <patternFill>
          <bgColor rgb="FFFFEB9C"/>
        </patternFill>
      </fill>
    </dxf>
    <dxf>
      <font>
        <color theme="5" tint="-0.24994659260841701"/>
      </font>
      <fill>
        <patternFill>
          <fgColor theme="5" tint="0.59996337778862885"/>
          <bgColor theme="5" tint="0.59996337778862885"/>
        </patternFill>
      </fill>
    </dxf>
    <dxf>
      <font>
        <color theme="5" tint="-0.24994659260841701"/>
      </font>
      <fill>
        <patternFill>
          <fgColor auto="1"/>
          <bgColor theme="5" tint="0.59996337778862885"/>
        </patternFill>
      </fill>
    </dxf>
    <dxf>
      <font>
        <color rgb="FF006100"/>
      </font>
      <fill>
        <patternFill>
          <bgColor rgb="FFC6EFCE"/>
        </patternFill>
      </fill>
    </dxf>
    <dxf>
      <font>
        <color theme="5" tint="-0.499984740745262"/>
      </font>
      <fill>
        <patternFill>
          <bgColor theme="5" tint="0.3999450666829432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9C5700"/>
      </font>
      <fill>
        <patternFill>
          <bgColor rgb="FFFFEB9C"/>
        </patternFill>
      </fill>
    </dxf>
    <dxf>
      <font>
        <color theme="5" tint="-0.499984740745262"/>
      </font>
      <fill>
        <patternFill>
          <bgColor theme="5" tint="0.39994506668294322"/>
        </patternFill>
      </fill>
    </dxf>
    <dxf>
      <font>
        <color rgb="FF9C6500"/>
      </font>
      <fill>
        <patternFill>
          <bgColor rgb="FFFFEB9C"/>
        </patternFill>
      </fill>
    </dxf>
    <dxf>
      <font>
        <color rgb="FF006100"/>
      </font>
      <fill>
        <patternFill>
          <bgColor rgb="FFC6EFCE"/>
        </patternFill>
      </fill>
    </dxf>
    <dxf>
      <font>
        <color theme="5" tint="-0.499984740745262"/>
      </font>
      <fill>
        <patternFill>
          <bgColor theme="5" tint="0.3999450666829432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b/>
      </font>
      <fill>
        <patternFill patternType="solid">
          <fgColor rgb="FF70AD47"/>
          <bgColor rgb="FF70AD47"/>
        </patternFill>
      </fill>
      <border>
        <left/>
        <right/>
        <top/>
        <bottom/>
      </border>
    </dxf>
    <dxf>
      <font>
        <b/>
        <i val="0"/>
        <color theme="0"/>
      </font>
      <fill>
        <patternFill>
          <bgColor rgb="FF0033CC"/>
        </patternFill>
      </fill>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b/>
      </font>
      <fill>
        <patternFill patternType="solid">
          <fgColor rgb="FFED7D31"/>
          <bgColor rgb="FFED7D31"/>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color rgb="FFFFFFFF"/>
      </font>
      <fill>
        <patternFill patternType="solid">
          <fgColor rgb="FF003300"/>
          <bgColor rgb="FF003300"/>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9933FF"/>
          <bgColor rgb="FF9933FF"/>
        </patternFill>
      </fill>
      <border>
        <left/>
        <right/>
        <top/>
        <bottom/>
      </border>
    </dxf>
    <dxf>
      <font>
        <color rgb="FF9C6500"/>
      </font>
      <fill>
        <patternFill>
          <bgColor rgb="FFFFEB9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i val="0"/>
        <color theme="0"/>
      </font>
      <fill>
        <patternFill>
          <bgColor rgb="FF0033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b/>
      </font>
      <fill>
        <patternFill patternType="solid">
          <fgColor rgb="FF70AD47"/>
          <bgColor rgb="FF70AD47"/>
        </patternFill>
      </fill>
      <border>
        <left/>
        <right/>
        <top/>
        <bottom/>
      </border>
    </dxf>
    <dxf>
      <font>
        <b/>
        <i val="0"/>
        <color theme="0"/>
      </font>
      <fill>
        <patternFill>
          <bgColor rgb="FF0033CC"/>
        </patternFill>
      </fill>
    </dxf>
    <dxf>
      <font>
        <color rgb="FF9C0006"/>
      </font>
      <fill>
        <patternFill>
          <bgColor rgb="FFFFC7CE"/>
        </patternFill>
      </fill>
    </dxf>
    <dxf>
      <font>
        <b/>
        <color rgb="FFFFFFFF"/>
      </font>
      <fill>
        <patternFill patternType="solid">
          <fgColor rgb="FF003300"/>
          <bgColor rgb="FF003300"/>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font>
      <fill>
        <patternFill patternType="solid">
          <fgColor rgb="FF70AD47"/>
          <bgColor rgb="FF70AD47"/>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9933FF"/>
          <bgColor rgb="FF9933FF"/>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003300"/>
          <bgColor rgb="FF003300"/>
        </patternFill>
      </fill>
      <border>
        <left/>
        <right/>
        <top/>
        <bottom/>
      </border>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tint="-0.499984740745262"/>
      </font>
      <fill>
        <patternFill>
          <bgColor theme="5" tint="0.39994506668294322"/>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8"/>
      </font>
      <fill>
        <patternFill>
          <bgColor theme="8" tint="0.59996337778862885"/>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14996795556505021"/>
        </patternFill>
      </fill>
    </dxf>
    <dxf>
      <font>
        <color rgb="FF9C5700"/>
      </font>
      <fill>
        <patternFill>
          <bgColor rgb="FFFFEB9C"/>
        </patternFill>
      </fill>
    </dxf>
    <dxf>
      <font>
        <color rgb="FF006100"/>
      </font>
      <fill>
        <patternFill>
          <bgColor rgb="FFC6EFCE"/>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14996795556505021"/>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ill>
        <patternFill>
          <bgColor theme="0" tint="-0.14996795556505021"/>
        </patternFill>
      </fill>
    </dxf>
    <dxf>
      <font>
        <color rgb="FF006100"/>
      </font>
      <fill>
        <patternFill>
          <bgColor rgb="FFC6EF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theme="8"/>
      </font>
      <fill>
        <patternFill>
          <bgColor theme="8" tint="0.59996337778862885"/>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theme="5" tint="-0.24994659260841701"/>
      </font>
      <fill>
        <patternFill>
          <bgColor theme="5"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theme="5" tint="-0.499984740745262"/>
      </font>
      <fill>
        <patternFill>
          <bgColor theme="5" tint="0.39994506668294322"/>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9C5700"/>
      </font>
      <fill>
        <patternFill>
          <bgColor rgb="FFFFEB9C"/>
        </patternFill>
      </fill>
    </dxf>
    <dxf>
      <font>
        <color theme="5" tint="-0.24994659260841701"/>
      </font>
      <fill>
        <patternFill>
          <bgColor theme="5" tint="0.59996337778862885"/>
        </patternFill>
      </fill>
    </dxf>
    <dxf>
      <fill>
        <patternFill>
          <bgColor theme="0" tint="-0.14996795556505021"/>
        </patternFill>
      </fill>
    </dxf>
    <dxf>
      <font>
        <b/>
      </font>
      <fill>
        <patternFill patternType="solid">
          <fgColor rgb="FF70AD47"/>
          <bgColor rgb="FF70AD47"/>
        </patternFill>
      </fill>
      <border>
        <left/>
        <right/>
        <top/>
        <bottom/>
      </border>
    </dxf>
    <dxf>
      <font>
        <b/>
      </font>
      <fill>
        <patternFill patternType="solid">
          <fgColor rgb="FFED7D31"/>
          <bgColor rgb="FFED7D31"/>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003300"/>
          <bgColor rgb="FF003300"/>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9933FF"/>
          <bgColor rgb="FF9933FF"/>
        </patternFill>
      </fill>
      <border>
        <left/>
        <right/>
        <top/>
        <bottom/>
      </border>
    </dxf>
    <dxf>
      <font>
        <b/>
        <color rgb="FFFFFFFF"/>
      </font>
      <fill>
        <patternFill patternType="solid">
          <fgColor rgb="FF003399"/>
          <bgColor rgb="FF003399"/>
        </patternFill>
      </fill>
      <border>
        <left/>
        <right/>
        <top/>
        <bottom/>
      </border>
    </dxf>
    <dxf>
      <font>
        <b/>
        <i val="0"/>
        <color theme="0"/>
      </font>
      <fill>
        <patternFill>
          <bgColor rgb="FF0033CC"/>
        </patternFill>
      </fill>
    </dxf>
    <dxf>
      <font>
        <b/>
      </font>
      <fill>
        <patternFill patternType="solid">
          <fgColor rgb="FF70AD47"/>
          <bgColor rgb="FF70AD47"/>
        </patternFill>
      </fill>
      <border>
        <left/>
        <right/>
        <top/>
        <bottom/>
      </border>
    </dxf>
    <dxf>
      <font>
        <b/>
        <i val="0"/>
        <color theme="0"/>
      </font>
      <fill>
        <patternFill>
          <bgColor rgb="FF0033CC"/>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70AD47"/>
          <bgColor rgb="FF70AD47"/>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i val="0"/>
        <color theme="0"/>
      </font>
      <fill>
        <patternFill>
          <bgColor rgb="FF0033C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font>
      <fill>
        <patternFill patternType="solid">
          <fgColor rgb="FFFF00FF"/>
          <bgColor rgb="FFFF00FF"/>
        </patternFill>
      </fill>
      <border>
        <left/>
        <right/>
        <top/>
        <bottom/>
      </border>
    </dxf>
    <dxf>
      <font>
        <b/>
      </font>
      <fill>
        <patternFill patternType="solid">
          <fgColor rgb="FFED7D31"/>
          <bgColor rgb="FFED7D31"/>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70AD47"/>
          <bgColor rgb="FF70AD47"/>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i val="0"/>
        <color theme="0"/>
      </font>
      <fill>
        <patternFill>
          <bgColor rgb="FF0033CC"/>
        </patternFill>
      </fill>
    </dxf>
    <dxf>
      <font>
        <b/>
      </font>
      <fill>
        <patternFill patternType="solid">
          <fgColor rgb="FF70AD47"/>
          <bgColor rgb="FF70AD47"/>
        </patternFill>
      </fill>
      <border>
        <left/>
        <right/>
        <top/>
        <bottom/>
      </border>
    </dxf>
    <dxf>
      <font>
        <b/>
      </font>
      <fill>
        <patternFill patternType="solid">
          <fgColor rgb="FFED7D31"/>
          <bgColor rgb="FFED7D31"/>
        </patternFill>
      </fill>
      <border>
        <left/>
        <right/>
        <top/>
        <bottom/>
      </border>
    </dxf>
    <dxf>
      <font>
        <b/>
      </font>
      <fill>
        <patternFill patternType="solid">
          <fgColor rgb="FFFF00FF"/>
          <bgColor rgb="FFFF00FF"/>
        </patternFill>
      </fill>
      <border>
        <left/>
        <right/>
        <top/>
        <bottom/>
      </border>
    </dxf>
    <dxf>
      <font>
        <color rgb="FF9C0006"/>
      </font>
      <fill>
        <patternFill>
          <bgColor rgb="FFFFC7CE"/>
        </patternFill>
      </fill>
    </dxf>
    <dxf>
      <font>
        <color rgb="FF006100"/>
      </font>
      <fill>
        <patternFill>
          <bgColor rgb="FFC6EFCE"/>
        </patternFill>
      </fill>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b/>
      </font>
      <fill>
        <patternFill patternType="solid">
          <fgColor rgb="FFED7D31"/>
          <bgColor rgb="FFED7D31"/>
        </patternFill>
      </fill>
      <border>
        <left/>
        <right/>
        <top/>
        <bottom/>
      </border>
    </dxf>
    <dxf>
      <font>
        <b/>
        <color rgb="FFFFFFFF"/>
      </font>
      <fill>
        <patternFill patternType="solid">
          <fgColor rgb="FF003399"/>
          <bgColor rgb="FF003399"/>
        </patternFill>
      </fill>
      <border>
        <left/>
        <right/>
        <top/>
        <bottom/>
      </border>
    </dxf>
    <dxf>
      <font>
        <b/>
        <i val="0"/>
        <color theme="0"/>
      </font>
      <fill>
        <patternFill>
          <bgColor rgb="FF0033C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color rgb="FFFFFFFF"/>
      </font>
      <fill>
        <patternFill patternType="solid">
          <fgColor rgb="FF9933FF"/>
          <bgColor rgb="FF9933FF"/>
        </patternFill>
      </fill>
      <border>
        <left/>
        <right/>
        <top/>
        <bottom/>
      </border>
    </dxf>
    <dxf>
      <font>
        <b/>
        <color rgb="FFFFFFFF"/>
      </font>
      <fill>
        <patternFill patternType="solid">
          <fgColor rgb="FF003300"/>
          <bgColor rgb="FF003300"/>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i val="0"/>
        <color theme="0"/>
      </font>
      <fill>
        <patternFill>
          <bgColor rgb="FF0033CC"/>
        </patternFill>
      </fill>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b/>
      </font>
      <fill>
        <patternFill patternType="solid">
          <fgColor rgb="FFED7D31"/>
          <bgColor rgb="FFED7D31"/>
        </patternFill>
      </fill>
      <border>
        <left/>
        <right/>
        <top/>
        <bottom/>
      </border>
    </dxf>
    <dxf>
      <font>
        <b/>
        <color rgb="FFFFFFFF"/>
      </font>
      <fill>
        <patternFill patternType="solid">
          <fgColor rgb="FF003300"/>
          <bgColor rgb="FF003300"/>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003300"/>
          <bgColor rgb="FF003300"/>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font>
      <fill>
        <patternFill patternType="solid">
          <fgColor rgb="FFED7D31"/>
          <bgColor rgb="FFED7D31"/>
        </patternFill>
      </fill>
      <border>
        <left/>
        <right/>
        <top/>
        <bottom/>
      </border>
    </dxf>
    <dxf>
      <font>
        <b/>
        <color rgb="FFFFFFFF"/>
      </font>
      <fill>
        <patternFill patternType="solid">
          <fgColor rgb="FF5B9BD5"/>
          <bgColor rgb="FF5B9BD5"/>
        </patternFill>
      </fill>
      <border>
        <left/>
        <right/>
        <top/>
        <bottom/>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b/>
        <i val="0"/>
        <color theme="0"/>
      </font>
      <fill>
        <patternFill>
          <bgColor rgb="FF0033CC"/>
        </patternFill>
      </fill>
    </dxf>
    <dxf>
      <font>
        <b/>
      </font>
      <fill>
        <patternFill patternType="solid">
          <fgColor rgb="FFFF00FF"/>
          <bgColor rgb="FFFF00FF"/>
        </patternFill>
      </fill>
      <border>
        <left/>
        <right/>
        <top/>
        <bottom/>
      </border>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i val="0"/>
        <color theme="0"/>
      </font>
      <fill>
        <patternFill>
          <bgColor rgb="FF0033CC"/>
        </patternFill>
      </fill>
    </dxf>
    <dxf>
      <font>
        <b/>
      </font>
      <fill>
        <patternFill patternType="solid">
          <fgColor rgb="FFFF00FF"/>
          <bgColor rgb="FFFF00FF"/>
        </patternFill>
      </fill>
      <border>
        <left/>
        <right/>
        <top/>
        <bottom/>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8"/>
      </font>
      <fill>
        <patternFill>
          <bgColor theme="8" tint="0.59996337778862885"/>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5" tint="-0.24994659260841701"/>
      </font>
      <fill>
        <patternFill>
          <bgColor theme="5" tint="0.59996337778862885"/>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b/>
        <i val="0"/>
        <color theme="0"/>
      </font>
      <fill>
        <patternFill>
          <bgColor rgb="FF0033CC"/>
        </patternFill>
      </fill>
    </dxf>
    <dxf>
      <font>
        <b/>
        <i val="0"/>
        <color theme="0"/>
      </font>
      <fill>
        <patternFill>
          <bgColor rgb="FF0033C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i val="0"/>
        <color theme="0"/>
      </font>
      <fill>
        <patternFill>
          <bgColor rgb="FF0033CC"/>
        </patternFill>
      </fill>
    </dxf>
    <dxf>
      <font>
        <b/>
      </font>
      <fill>
        <patternFill patternType="solid">
          <fgColor rgb="FFFF00FF"/>
          <bgColor rgb="FFFF00FF"/>
        </patternFill>
      </fill>
      <border>
        <left/>
        <right/>
        <top/>
        <bottom/>
      </border>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70AD47"/>
          <bgColor rgb="FF70AD47"/>
        </patternFill>
      </fill>
      <border>
        <left/>
        <right/>
        <top/>
        <bottom/>
      </border>
    </dxf>
    <dxf>
      <font>
        <b/>
      </font>
      <fill>
        <patternFill patternType="solid">
          <fgColor rgb="FF70AD47"/>
          <bgColor rgb="FF70AD47"/>
        </patternFill>
      </fill>
      <border>
        <left/>
        <right/>
        <top/>
        <bottom/>
      </border>
    </dxf>
    <dxf>
      <font>
        <b/>
      </font>
      <fill>
        <patternFill patternType="solid">
          <fgColor rgb="FFED7D31"/>
          <bgColor rgb="FFED7D31"/>
        </patternFill>
      </fill>
      <border>
        <left/>
        <right/>
        <top/>
        <bottom/>
      </border>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ont>
        <color theme="8"/>
      </font>
      <fill>
        <patternFill>
          <bgColor theme="8" tint="0.59996337778862885"/>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ont>
        <color theme="8"/>
      </font>
      <fill>
        <patternFill>
          <bgColor theme="8" tint="0.59996337778862885"/>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8"/>
      </font>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theme="8"/>
      </font>
      <fill>
        <patternFill>
          <bgColor theme="8" tint="0.59996337778862885"/>
        </patternFill>
      </fill>
    </dxf>
    <dxf>
      <font>
        <color rgb="FF9C5700"/>
      </font>
      <fill>
        <patternFill>
          <bgColor rgb="FFFFEB9C"/>
        </patternFill>
      </fill>
    </dxf>
    <dxf>
      <font>
        <color theme="0"/>
      </font>
      <fill>
        <patternFill>
          <bgColor rgb="FFFF0000"/>
        </patternFill>
      </fill>
    </dxf>
    <dxf>
      <font>
        <color rgb="FF006100"/>
      </font>
      <fill>
        <patternFill>
          <bgColor rgb="FFC6EFCE"/>
        </patternFill>
      </fill>
    </dxf>
    <dxf>
      <font>
        <color theme="0"/>
      </font>
      <fill>
        <patternFill>
          <bgColor rgb="FFDF7E77"/>
        </patternFill>
      </fill>
    </dxf>
    <dxf>
      <fill>
        <patternFill>
          <bgColor rgb="FFF0BBBB"/>
        </patternFill>
      </fill>
    </dxf>
    <dxf>
      <fill>
        <patternFill>
          <bgColor theme="0" tint="-0.14996795556505021"/>
        </patternFill>
      </fill>
    </dxf>
    <dxf>
      <font>
        <color theme="8"/>
      </font>
      <fill>
        <patternFill>
          <bgColor theme="8" tint="0.59996337778862885"/>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8"/>
      </font>
      <fill>
        <patternFill>
          <bgColor theme="8" tint="0.59996337778862885"/>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theme="5" tint="-0.24994659260841701"/>
      </font>
      <fill>
        <patternFill>
          <bgColor theme="5" tint="0.5999633777886288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5" tint="-0.499984740745262"/>
      </font>
      <fill>
        <patternFill>
          <bgColor theme="5" tint="0.3999450666829432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5700"/>
      </font>
      <fill>
        <patternFill>
          <bgColor rgb="FFFFEB9C"/>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theme="8"/>
      </font>
      <fill>
        <patternFill>
          <bgColor theme="8" tint="0.59996337778862885"/>
        </patternFill>
      </fill>
    </dxf>
    <dxf>
      <font>
        <color theme="8"/>
      </font>
      <fill>
        <patternFill>
          <bgColor theme="8" tint="0.59996337778862885"/>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theme="5" tint="-0.24994659260841701"/>
      </font>
      <fill>
        <patternFill>
          <bgColor theme="5"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theme="5" tint="-0.499984740745262"/>
      </font>
      <fill>
        <patternFill>
          <bgColor theme="5"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i val="0"/>
        <color theme="0"/>
      </font>
      <fill>
        <patternFill>
          <bgColor rgb="FF0033CC"/>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FFC000"/>
          <bgColor rgb="FFFFC000"/>
        </patternFill>
      </fill>
      <border>
        <left/>
        <right/>
        <top/>
        <bottom/>
      </border>
    </dxf>
    <dxf>
      <font>
        <b/>
      </font>
      <fill>
        <patternFill patternType="solid">
          <fgColor rgb="FFED7D31"/>
          <bgColor rgb="FFED7D31"/>
        </patternFill>
      </fill>
      <border>
        <left/>
        <right/>
        <top/>
        <bottom/>
      </border>
    </dxf>
    <dxf>
      <font>
        <b/>
        <i val="0"/>
        <color theme="0"/>
      </font>
      <fill>
        <patternFill>
          <bgColor rgb="FF0033CC"/>
        </patternFill>
      </fill>
    </dxf>
    <dxf>
      <font>
        <b/>
        <i val="0"/>
        <color theme="0"/>
      </font>
      <fill>
        <patternFill>
          <bgColor rgb="FF0033C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9C5700"/>
      </font>
      <fill>
        <patternFill>
          <bgColor rgb="FFFFEB9C"/>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theme="5" tint="-0.24994659260841701"/>
      </font>
      <fill>
        <patternFill>
          <bgColor theme="5" tint="0.5999633777886288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theme="5" tint="-0.24994659260841701"/>
      </font>
      <fill>
        <patternFill>
          <bgColor theme="5" tint="0.59996337778862885"/>
        </patternFill>
      </fill>
    </dxf>
    <dxf>
      <font>
        <color rgb="FF9C5700"/>
      </font>
      <fill>
        <patternFill>
          <bgColor rgb="FFFFEB9C"/>
        </patternFill>
      </fill>
    </dxf>
    <dxf>
      <font>
        <color theme="5" tint="-0.24994659260841701"/>
      </font>
      <fill>
        <patternFill>
          <bgColor theme="5" tint="0.59996337778862885"/>
        </patternFill>
      </fill>
    </dxf>
    <dxf>
      <font>
        <color rgb="FF9C5700"/>
      </font>
      <fill>
        <patternFill>
          <bgColor rgb="FFFFEB9C"/>
        </patternFill>
      </fill>
    </dxf>
    <dxf>
      <font>
        <color theme="5" tint="-0.24994659260841701"/>
      </font>
      <fill>
        <patternFill>
          <bgColor theme="5" tint="0.5999633777886288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theme="5" tint="-0.499984740745262"/>
      </font>
      <fill>
        <patternFill>
          <bgColor theme="5" tint="0.39994506668294322"/>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DF7E77"/>
        </patternFill>
      </fill>
    </dxf>
    <dxf>
      <fill>
        <patternFill>
          <bgColor rgb="FFF0BBBB"/>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i val="0"/>
        <color theme="0"/>
      </font>
      <fill>
        <patternFill>
          <bgColor rgb="FF0033CC"/>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FFC000"/>
          <bgColor rgb="FFFFC000"/>
        </patternFill>
      </fill>
      <border>
        <left/>
        <right/>
        <top/>
        <bottom/>
      </border>
    </dxf>
    <dxf>
      <font>
        <b/>
      </font>
      <fill>
        <patternFill patternType="solid">
          <fgColor rgb="FFED7D31"/>
          <bgColor rgb="FFED7D31"/>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FFC000"/>
          <bgColor rgb="FFFFC000"/>
        </patternFill>
      </fill>
      <border>
        <left/>
        <right/>
        <top/>
        <bottom/>
      </border>
    </dxf>
    <dxf>
      <font>
        <b/>
      </font>
      <fill>
        <patternFill patternType="solid">
          <fgColor rgb="FFED7D31"/>
          <bgColor rgb="FFED7D31"/>
        </patternFill>
      </fill>
      <border>
        <left/>
        <right/>
        <top/>
        <bottom/>
      </border>
    </dxf>
    <dxf>
      <font>
        <b/>
        <i val="0"/>
        <color theme="0"/>
      </font>
      <fill>
        <patternFill>
          <bgColor rgb="FF0033CC"/>
        </patternFill>
      </fill>
    </dxf>
    <dxf>
      <font>
        <b/>
        <i val="0"/>
        <color theme="0"/>
      </font>
      <fill>
        <patternFill>
          <bgColor rgb="FF0033C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theme="5" tint="-0.24994659260841701"/>
      </font>
      <fill>
        <patternFill>
          <bgColor theme="5" tint="0.59996337778862885"/>
        </patternFill>
      </fill>
    </dxf>
    <dxf>
      <font>
        <color rgb="FF9C5700"/>
      </font>
      <fill>
        <patternFill>
          <bgColor rgb="FFFFEB9C"/>
        </patternFill>
      </fill>
    </dxf>
    <dxf>
      <font>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theme="5" tint="-0.499984740745262"/>
      </font>
      <fill>
        <patternFill>
          <bgColor theme="5" tint="0.39994506668294322"/>
        </patternFill>
      </fill>
    </dxf>
    <dxf>
      <font>
        <color rgb="FF9C0006"/>
      </font>
      <fill>
        <patternFill>
          <bgColor rgb="FFFFC7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b/>
        <i val="0"/>
        <color theme="0"/>
      </font>
      <fill>
        <patternFill>
          <bgColor rgb="FF0033CC"/>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theme="5" tint="-0.24994659260841701"/>
      </font>
      <fill>
        <patternFill>
          <bgColor theme="5" tint="0.59996337778862885"/>
        </patternFill>
      </fill>
    </dxf>
    <dxf>
      <font>
        <color rgb="FF9C5700"/>
      </font>
      <fill>
        <patternFill>
          <bgColor rgb="FFFFEB9C"/>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theme="5" tint="-0.499984740745262"/>
      </font>
      <fill>
        <patternFill>
          <bgColor theme="5" tint="0.39994506668294322"/>
        </patternFill>
      </fill>
    </dxf>
    <dxf>
      <font>
        <color rgb="FF9C0006"/>
      </font>
      <fill>
        <patternFill>
          <bgColor rgb="FFFFC7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b/>
        <i val="0"/>
        <color theme="0"/>
      </font>
      <fill>
        <patternFill>
          <bgColor rgb="FF0033CC"/>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theme="5" tint="-0.24994659260841701"/>
      </font>
      <fill>
        <patternFill>
          <bgColor theme="5" tint="0.59996337778862885"/>
        </patternFill>
      </fill>
    </dxf>
    <dxf>
      <font>
        <color rgb="FF9C5700"/>
      </font>
      <fill>
        <patternFill>
          <bgColor rgb="FFFFEB9C"/>
        </patternFill>
      </fill>
    </dxf>
    <dxf>
      <font>
        <color theme="5" tint="-0.24994659260841701"/>
      </font>
      <fill>
        <patternFill>
          <bgColor theme="5" tint="0.5999633777886288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theme="5" tint="-0.499984740745262"/>
      </font>
      <fill>
        <patternFill>
          <bgColor theme="5" tint="0.39994506668294322"/>
        </patternFill>
      </fill>
    </dxf>
    <dxf>
      <font>
        <color rgb="FF9C0006"/>
      </font>
      <fill>
        <patternFill>
          <bgColor rgb="FFFFC7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b/>
        <i val="0"/>
        <color theme="0"/>
      </font>
      <fill>
        <patternFill>
          <bgColor rgb="FF0033CC"/>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theme="5" tint="-0.24994659260841701"/>
      </font>
      <fill>
        <patternFill>
          <bgColor theme="5" tint="0.59996337778862885"/>
        </patternFill>
      </fill>
    </dxf>
    <dxf>
      <font>
        <color rgb="FF9C5700"/>
      </font>
      <fill>
        <patternFill>
          <bgColor rgb="FFFFEB9C"/>
        </patternFill>
      </fill>
    </dxf>
    <dxf>
      <font>
        <color theme="5" tint="-0.24994659260841701"/>
      </font>
      <fill>
        <patternFill>
          <bgColor theme="5" tint="0.5999633777886288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theme="8"/>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theme="5" tint="-0.499984740745262"/>
      </font>
      <fill>
        <patternFill>
          <bgColor theme="5"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theme="8"/>
      </font>
      <fill>
        <patternFill>
          <bgColor theme="8" tint="0.59996337778862885"/>
        </patternFill>
      </fill>
    </dxf>
    <dxf>
      <font>
        <color rgb="FF006100"/>
      </font>
      <fill>
        <patternFill>
          <bgColor rgb="FFC6EFCE"/>
        </patternFill>
      </fill>
    </dxf>
    <dxf>
      <font>
        <color rgb="FF9C5700"/>
      </font>
      <fill>
        <patternFill>
          <bgColor rgb="FFFFEB9C"/>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3999450666829432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i val="0"/>
        <color theme="0"/>
      </font>
      <fill>
        <patternFill>
          <bgColor rgb="FF0033CC"/>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b/>
      </font>
      <fill>
        <patternFill patternType="solid">
          <fgColor rgb="FF70AD47"/>
          <bgColor rgb="FF70AD47"/>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rgb="FF0033CC"/>
        </patternFill>
      </fill>
    </dxf>
    <dxf>
      <font>
        <b/>
        <color rgb="FFFFFFFF"/>
      </font>
      <fill>
        <patternFill patternType="solid">
          <fgColor rgb="FF003300"/>
          <bgColor rgb="FF003300"/>
        </patternFill>
      </fill>
      <border>
        <left/>
        <right/>
        <top/>
        <bottom/>
      </border>
    </dxf>
    <dxf>
      <font>
        <b/>
        <color rgb="FFFFFFFF"/>
      </font>
      <fill>
        <patternFill patternType="solid">
          <fgColor rgb="FF003399"/>
          <bgColor rgb="FF003399"/>
        </patternFill>
      </fill>
      <border>
        <left/>
        <right/>
        <top/>
        <bottom/>
      </border>
    </dxf>
    <dxf>
      <font>
        <b/>
        <color rgb="FFFFFFFF"/>
      </font>
      <fill>
        <patternFill patternType="solid">
          <fgColor rgb="FF9933FF"/>
          <bgColor rgb="FF9933FF"/>
        </patternFill>
      </fill>
      <border>
        <left/>
        <right/>
        <top/>
        <bottom/>
      </border>
    </dxf>
    <dxf>
      <font>
        <b/>
      </font>
      <fill>
        <patternFill patternType="solid">
          <fgColor rgb="FFFFCC66"/>
          <bgColor rgb="FFFFCC66"/>
        </patternFill>
      </fill>
      <border>
        <left/>
        <right/>
        <top/>
        <bottom/>
      </border>
    </dxf>
    <dxf>
      <font>
        <b/>
      </font>
      <fill>
        <patternFill patternType="solid">
          <fgColor rgb="FF70AD47"/>
          <bgColor rgb="FF70AD47"/>
        </patternFill>
      </fill>
      <border>
        <left/>
        <right/>
        <top/>
        <bottom/>
      </border>
    </dxf>
    <dxf>
      <font>
        <b/>
        <color rgb="FFFFFFFF"/>
      </font>
      <fill>
        <patternFill patternType="solid">
          <fgColor rgb="FF5B9BD5"/>
          <bgColor rgb="FF5B9BD5"/>
        </patternFill>
      </fill>
      <border>
        <left/>
        <right/>
        <top/>
        <bottom/>
      </border>
    </dxf>
    <dxf>
      <font>
        <b/>
      </font>
      <fill>
        <patternFill patternType="solid">
          <fgColor rgb="FFED7D31"/>
          <bgColor rgb="FFED7D31"/>
        </patternFill>
      </fill>
      <border>
        <left/>
        <right/>
        <top/>
        <bottom/>
      </border>
    </dxf>
    <dxf>
      <font>
        <b/>
      </font>
      <fill>
        <patternFill patternType="solid">
          <fgColor rgb="FF70AD47"/>
          <bgColor rgb="FF70AD47"/>
        </patternFill>
      </fill>
      <border>
        <left/>
        <right/>
        <top/>
        <bottom/>
      </border>
    </dxf>
    <dxf>
      <font>
        <b/>
      </font>
      <fill>
        <patternFill patternType="solid">
          <fgColor rgb="FFFF00FF"/>
          <bgColor rgb="FFFF00FF"/>
        </patternFill>
      </fill>
      <border>
        <left/>
        <right/>
        <top/>
        <bottom/>
      </border>
    </dxf>
  </dxfs>
  <tableStyles count="0" defaultTableStyle="TableStyleMedium2" defaultPivotStyle="PivotStyleLight16"/>
  <colors>
    <mruColors>
      <color rgb="FF6C82B4"/>
      <color rgb="FF96CB4F"/>
      <color rgb="FFE7E4CE"/>
      <color rgb="FFE6DBAC"/>
      <color rgb="FFE6D584"/>
      <color rgb="FF9E5FA6"/>
      <color rgb="FF005493"/>
      <color rgb="FF009193"/>
      <color rgb="FF9437FF"/>
      <color rgb="FFFF9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60" b="0" i="0" u="none" strike="noStrike" kern="1200" spc="0" baseline="0">
                <a:solidFill>
                  <a:schemeClr val="tx1">
                    <a:lumMod val="65000"/>
                    <a:lumOff val="35000"/>
                  </a:schemeClr>
                </a:solidFill>
                <a:latin typeface="+mn-lt"/>
                <a:ea typeface="+mn-ea"/>
                <a:cs typeface="+mn-cs"/>
              </a:defRPr>
            </a:pPr>
            <a:r>
              <a:rPr lang="en-US"/>
              <a:t>Crosscutting</a:t>
            </a:r>
          </a:p>
        </c:rich>
      </c:tx>
      <c:overlay val="0"/>
      <c:spPr>
        <a:noFill/>
        <a:ln>
          <a:noFill/>
        </a:ln>
        <a:effectLst/>
      </c:spPr>
      <c:txPr>
        <a:bodyPr rot="0" spcFirstLastPara="1" vertOverflow="ellipsis" vert="horz" wrap="square" anchor="ctr" anchorCtr="1"/>
        <a:lstStyle/>
        <a:p>
          <a:pPr>
            <a:defRPr sz="15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marker"/>
        <c:varyColors val="0"/>
        <c:ser>
          <c:idx val="0"/>
          <c:order val="0"/>
          <c:tx>
            <c:strRef>
              <c:f>'1. Data crosscutting'!$F$65</c:f>
              <c:strCache>
                <c:ptCount val="1"/>
                <c:pt idx="0">
                  <c:v>Note %</c:v>
                </c:pt>
              </c:strCache>
            </c:strRef>
          </c:tx>
          <c:spPr>
            <a:ln w="28575" cap="rnd">
              <a:solidFill>
                <a:schemeClr val="accent1"/>
              </a:solidFill>
              <a:round/>
            </a:ln>
            <a:effectLst/>
          </c:spPr>
          <c:marker>
            <c:symbol val="none"/>
          </c:marker>
          <c:cat>
            <c:strRef>
              <c:f>('1. Data crosscutting'!$A$66:$D$69,'1. Data crosscutting'!$F$66:$F$69)</c:f>
              <c:strCache>
                <c:ptCount val="8"/>
                <c:pt idx="0">
                  <c:v>Leadership &amp; Governance </c:v>
                </c:pt>
                <c:pt idx="1">
                  <c:v>Service Delivery</c:v>
                </c:pt>
                <c:pt idx="2">
                  <c:v>Monitoring and Evaluation (M&amp;E) and Information Systems</c:v>
                </c:pt>
                <c:pt idx="3">
                  <c:v>Workforce</c:v>
                </c:pt>
                <c:pt idx="4">
                  <c:v>0%</c:v>
                </c:pt>
                <c:pt idx="5">
                  <c:v>0%</c:v>
                </c:pt>
                <c:pt idx="6">
                  <c:v>0%</c:v>
                </c:pt>
                <c:pt idx="7">
                  <c:v>0%</c:v>
                </c:pt>
              </c:strCache>
            </c:strRef>
          </c:cat>
          <c:val>
            <c:numRef>
              <c:f>'1. Data crosscutting'!$F$66:$F$69</c:f>
              <c:numCache>
                <c:formatCode>0%</c:formatCode>
                <c:ptCount val="4"/>
                <c:pt idx="0">
                  <c:v>0</c:v>
                </c:pt>
                <c:pt idx="1">
                  <c:v>0</c:v>
                </c:pt>
                <c:pt idx="2">
                  <c:v>0</c:v>
                </c:pt>
                <c:pt idx="3">
                  <c:v>0</c:v>
                </c:pt>
              </c:numCache>
            </c:numRef>
          </c:val>
          <c:extLst>
            <c:ext xmlns:c16="http://schemas.microsoft.com/office/drawing/2014/chart" uri="{C3380CC4-5D6E-409C-BE32-E72D297353CC}">
              <c16:uniqueId val="{00000000-51BD-8A41-821B-B9F3CFC161D3}"/>
            </c:ext>
          </c:extLst>
        </c:ser>
        <c:dLbls>
          <c:showLegendKey val="0"/>
          <c:showVal val="0"/>
          <c:showCatName val="0"/>
          <c:showSerName val="0"/>
          <c:showPercent val="0"/>
          <c:showBubbleSize val="0"/>
        </c:dLbls>
        <c:axId val="404597344"/>
        <c:axId val="404596360"/>
      </c:radarChart>
      <c:catAx>
        <c:axId val="40459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crossAx val="404596360"/>
        <c:crosses val="autoZero"/>
        <c:auto val="1"/>
        <c:lblAlgn val="ctr"/>
        <c:lblOffset val="100"/>
        <c:noMultiLvlLbl val="0"/>
      </c:catAx>
      <c:valAx>
        <c:axId val="404596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04597344"/>
        <c:crosses val="autoZero"/>
        <c:crossBetween val="between"/>
        <c:minorUnit val="5.000000000000001E-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30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n-US"/>
              <a:t>Transforming Institutions</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79872949590751"/>
          <c:y val="0.24606088771197587"/>
          <c:w val="0.43967415568117457"/>
          <c:h val="0.69934044157620601"/>
        </c:manualLayout>
      </c:layout>
      <c:radarChart>
        <c:radarStyle val="marker"/>
        <c:varyColors val="0"/>
        <c:ser>
          <c:idx val="0"/>
          <c:order val="0"/>
          <c:tx>
            <c:strRef>
              <c:f>'10 Data Transforming'!$F$69</c:f>
              <c:strCache>
                <c:ptCount val="1"/>
                <c:pt idx="0">
                  <c:v>Note %</c:v>
                </c:pt>
              </c:strCache>
            </c:strRef>
          </c:tx>
          <c:spPr>
            <a:ln w="28575" cap="rnd">
              <a:solidFill>
                <a:schemeClr val="accent1"/>
              </a:solidFill>
              <a:round/>
            </a:ln>
            <a:effectLst/>
          </c:spPr>
          <c:marker>
            <c:symbol val="none"/>
          </c:marker>
          <c:cat>
            <c:strRef>
              <c:f>'10 Data Transforming'!$A$70:$D$73</c:f>
              <c:strCache>
                <c:ptCount val="4"/>
                <c:pt idx="0">
                  <c:v>Leadership &amp; Governance </c:v>
                </c:pt>
                <c:pt idx="1">
                  <c:v>Monitoring and Evaluation (M&amp;E) and Information Systems</c:v>
                </c:pt>
                <c:pt idx="2">
                  <c:v>Social Norms &amp; Practices</c:v>
                </c:pt>
                <c:pt idx="3">
                  <c:v>Financing</c:v>
                </c:pt>
              </c:strCache>
            </c:strRef>
          </c:cat>
          <c:val>
            <c:numRef>
              <c:f>'10 Data Transforming'!$F$70:$F$73</c:f>
              <c:numCache>
                <c:formatCode>0%</c:formatCode>
                <c:ptCount val="4"/>
                <c:pt idx="0">
                  <c:v>0</c:v>
                </c:pt>
                <c:pt idx="1">
                  <c:v>0</c:v>
                </c:pt>
                <c:pt idx="2">
                  <c:v>0</c:v>
                </c:pt>
                <c:pt idx="3">
                  <c:v>0</c:v>
                </c:pt>
              </c:numCache>
            </c:numRef>
          </c:val>
          <c:extLst>
            <c:ext xmlns:c16="http://schemas.microsoft.com/office/drawing/2014/chart" uri="{C3380CC4-5D6E-409C-BE32-E72D297353CC}">
              <c16:uniqueId val="{00000000-C03F-7249-8F69-573062004FD9}"/>
            </c:ext>
          </c:extLst>
        </c:ser>
        <c:dLbls>
          <c:showLegendKey val="0"/>
          <c:showVal val="0"/>
          <c:showCatName val="0"/>
          <c:showSerName val="0"/>
          <c:showPercent val="0"/>
          <c:showBubbleSize val="0"/>
        </c:dLbls>
        <c:axId val="404597344"/>
        <c:axId val="404596360"/>
      </c:radarChart>
      <c:catAx>
        <c:axId val="40459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04596360"/>
        <c:crosses val="autoZero"/>
        <c:auto val="1"/>
        <c:lblAlgn val="ctr"/>
        <c:lblOffset val="100"/>
        <c:noMultiLvlLbl val="0"/>
      </c:catAx>
      <c:valAx>
        <c:axId val="404596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4597344"/>
        <c:crosses val="autoZero"/>
        <c:crossBetween val="between"/>
        <c:majorUnit val="0.1"/>
        <c:minorUnit val="5.000000000000001E-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n-US"/>
              <a:t>Prevention of Unnecessary Family Separation </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904856821084081"/>
          <c:y val="0.30184092259693951"/>
          <c:w val="0.38408586216048834"/>
          <c:h val="0.6449743723072352"/>
        </c:manualLayout>
      </c:layout>
      <c:radarChart>
        <c:radarStyle val="marker"/>
        <c:varyColors val="0"/>
        <c:ser>
          <c:idx val="0"/>
          <c:order val="0"/>
          <c:tx>
            <c:strRef>
              <c:f>'2. Data prevention'!$F$82</c:f>
              <c:strCache>
                <c:ptCount val="1"/>
                <c:pt idx="0">
                  <c:v>Note %</c:v>
                </c:pt>
              </c:strCache>
            </c:strRef>
          </c:tx>
          <c:spPr>
            <a:ln w="28575" cap="rnd">
              <a:solidFill>
                <a:schemeClr val="accent1"/>
              </a:solidFill>
              <a:round/>
            </a:ln>
            <a:effectLst/>
          </c:spPr>
          <c:marker>
            <c:symbol val="none"/>
          </c:marker>
          <c:cat>
            <c:strRef>
              <c:f>'2. Data prevention'!$A$83:$D$87</c:f>
              <c:strCache>
                <c:ptCount val="5"/>
                <c:pt idx="0">
                  <c:v>Leadership &amp; Governance </c:v>
                </c:pt>
                <c:pt idx="1">
                  <c:v>Service Delivery</c:v>
                </c:pt>
                <c:pt idx="2">
                  <c:v>Monitoring and Evaluation (M&amp;E) and Information Systems</c:v>
                </c:pt>
                <c:pt idx="3">
                  <c:v>Social Norms &amp; Practices</c:v>
                </c:pt>
                <c:pt idx="4">
                  <c:v>Financing</c:v>
                </c:pt>
              </c:strCache>
            </c:strRef>
          </c:cat>
          <c:val>
            <c:numRef>
              <c:f>'2. Data prevention'!$F$83:$F$87</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5003-5342-8106-9AAA8DBE8239}"/>
            </c:ext>
          </c:extLst>
        </c:ser>
        <c:dLbls>
          <c:showLegendKey val="0"/>
          <c:showVal val="0"/>
          <c:showCatName val="0"/>
          <c:showSerName val="0"/>
          <c:showPercent val="0"/>
          <c:showBubbleSize val="0"/>
        </c:dLbls>
        <c:axId val="404597344"/>
        <c:axId val="404596360"/>
      </c:radarChart>
      <c:catAx>
        <c:axId val="40459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04596360"/>
        <c:crosses val="autoZero"/>
        <c:auto val="1"/>
        <c:lblAlgn val="ctr"/>
        <c:lblOffset val="100"/>
        <c:noMultiLvlLbl val="0"/>
      </c:catAx>
      <c:valAx>
        <c:axId val="404596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4597344"/>
        <c:crosses val="autoZero"/>
        <c:crossBetween val="between"/>
        <c:minorUnit val="5.000000000000001E-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n-US"/>
              <a:t>Family Reunification and Reintegration</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405484124611004"/>
          <c:y val="0.24143573199183435"/>
          <c:w val="0.40594538024519089"/>
          <c:h val="0.66811843832021001"/>
        </c:manualLayout>
      </c:layout>
      <c:radarChart>
        <c:radarStyle val="marker"/>
        <c:varyColors val="0"/>
        <c:ser>
          <c:idx val="0"/>
          <c:order val="0"/>
          <c:tx>
            <c:strRef>
              <c:f>'3. Data Family Reunification'!$F$82</c:f>
              <c:strCache>
                <c:ptCount val="1"/>
                <c:pt idx="0">
                  <c:v>Note %</c:v>
                </c:pt>
              </c:strCache>
            </c:strRef>
          </c:tx>
          <c:spPr>
            <a:ln w="28575" cap="rnd">
              <a:solidFill>
                <a:schemeClr val="accent1"/>
              </a:solidFill>
              <a:round/>
            </a:ln>
            <a:effectLst/>
          </c:spPr>
          <c:marker>
            <c:symbol val="none"/>
          </c:marker>
          <c:cat>
            <c:strRef>
              <c:f>'3. Data Family Reunification'!$A$83:$D$87</c:f>
              <c:strCache>
                <c:ptCount val="5"/>
                <c:pt idx="0">
                  <c:v>Leadership &amp; Governance </c:v>
                </c:pt>
                <c:pt idx="1">
                  <c:v>Service Delivery</c:v>
                </c:pt>
                <c:pt idx="2">
                  <c:v>Monitoring and Evaluation (M&amp;E) and Information Systems</c:v>
                </c:pt>
                <c:pt idx="3">
                  <c:v>Social Norms &amp; Practices</c:v>
                </c:pt>
                <c:pt idx="4">
                  <c:v>Financing</c:v>
                </c:pt>
              </c:strCache>
            </c:strRef>
          </c:cat>
          <c:val>
            <c:numRef>
              <c:f>'3. Data Family Reunification'!$F$83:$F$87</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B68C-7548-BCCF-67EC91F7F63E}"/>
            </c:ext>
          </c:extLst>
        </c:ser>
        <c:dLbls>
          <c:showLegendKey val="0"/>
          <c:showVal val="0"/>
          <c:showCatName val="0"/>
          <c:showSerName val="0"/>
          <c:showPercent val="0"/>
          <c:showBubbleSize val="0"/>
        </c:dLbls>
        <c:axId val="404597344"/>
        <c:axId val="404596360"/>
      </c:radarChart>
      <c:catAx>
        <c:axId val="40459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04596360"/>
        <c:crosses val="autoZero"/>
        <c:auto val="1"/>
        <c:lblAlgn val="ctr"/>
        <c:lblOffset val="100"/>
        <c:noMultiLvlLbl val="0"/>
      </c:catAx>
      <c:valAx>
        <c:axId val="404596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4597344"/>
        <c:crosses val="autoZero"/>
        <c:crossBetween val="between"/>
        <c:minorUnit val="5.000000000000001E-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n-US"/>
              <a:t>Formal Kinship Care</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2472396955967098"/>
          <c:y val="0.27739448627315744"/>
          <c:w val="0.35570459244270441"/>
          <c:h val="0.61967028756441944"/>
        </c:manualLayout>
      </c:layout>
      <c:radarChart>
        <c:radarStyle val="marker"/>
        <c:varyColors val="0"/>
        <c:ser>
          <c:idx val="0"/>
          <c:order val="0"/>
          <c:tx>
            <c:strRef>
              <c:f>'4 Data kinship'!$F$82</c:f>
              <c:strCache>
                <c:ptCount val="1"/>
                <c:pt idx="0">
                  <c:v>Note %</c:v>
                </c:pt>
              </c:strCache>
            </c:strRef>
          </c:tx>
          <c:spPr>
            <a:ln w="28575" cap="rnd">
              <a:solidFill>
                <a:schemeClr val="accent1"/>
              </a:solidFill>
              <a:round/>
            </a:ln>
            <a:effectLst/>
          </c:spPr>
          <c:marker>
            <c:symbol val="none"/>
          </c:marker>
          <c:cat>
            <c:strRef>
              <c:f>'4 Data kinship'!$A$83:$D$87</c:f>
              <c:strCache>
                <c:ptCount val="5"/>
                <c:pt idx="0">
                  <c:v>Leadership &amp; Governance </c:v>
                </c:pt>
                <c:pt idx="1">
                  <c:v>Service Delivery</c:v>
                </c:pt>
                <c:pt idx="2">
                  <c:v>Monitoring and Evaluation (M&amp;E) and Information Systems</c:v>
                </c:pt>
                <c:pt idx="3">
                  <c:v>Social Norms &amp; Practices</c:v>
                </c:pt>
                <c:pt idx="4">
                  <c:v>Financing</c:v>
                </c:pt>
              </c:strCache>
            </c:strRef>
          </c:cat>
          <c:val>
            <c:numRef>
              <c:f>'4 Data kinship'!$F$83:$F$87</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6BA8-324A-AA80-7C2B61EAF17C}"/>
            </c:ext>
          </c:extLst>
        </c:ser>
        <c:dLbls>
          <c:showLegendKey val="0"/>
          <c:showVal val="0"/>
          <c:showCatName val="0"/>
          <c:showSerName val="0"/>
          <c:showPercent val="0"/>
          <c:showBubbleSize val="0"/>
        </c:dLbls>
        <c:axId val="404597344"/>
        <c:axId val="404596360"/>
      </c:radarChart>
      <c:catAx>
        <c:axId val="40459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04596360"/>
        <c:crosses val="autoZero"/>
        <c:auto val="1"/>
        <c:lblAlgn val="ctr"/>
        <c:lblOffset val="100"/>
        <c:noMultiLvlLbl val="0"/>
      </c:catAx>
      <c:valAx>
        <c:axId val="404596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4597344"/>
        <c:crosses val="autoZero"/>
        <c:crossBetween val="between"/>
        <c:minorUnit val="5.000000000000001E-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baseline="0">
                <a:solidFill>
                  <a:schemeClr val="tx2"/>
                </a:solidFill>
                <a:latin typeface="+mn-lt"/>
                <a:ea typeface="+mn-ea"/>
                <a:cs typeface="+mn-cs"/>
              </a:defRPr>
            </a:pPr>
            <a:r>
              <a:rPr lang="en-US" sz="1800" b="0"/>
              <a:t>Foster Care</a:t>
            </a:r>
          </a:p>
        </c:rich>
      </c:tx>
      <c:overlay val="0"/>
      <c:spPr>
        <a:noFill/>
        <a:ln>
          <a:noFill/>
        </a:ln>
        <a:effectLst/>
      </c:spPr>
      <c:txPr>
        <a:bodyPr rot="0" spcFirstLastPara="1" vertOverflow="ellipsis" vert="horz" wrap="square" anchor="ctr" anchorCtr="1"/>
        <a:lstStyle/>
        <a:p>
          <a:pPr>
            <a:defRPr sz="1800" b="0"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023538351412367"/>
          <c:y val="0.24038782981074733"/>
          <c:w val="0.42126303617642202"/>
          <c:h val="0.66053305014504771"/>
        </c:manualLayout>
      </c:layout>
      <c:radarChart>
        <c:radarStyle val="marker"/>
        <c:varyColors val="0"/>
        <c:ser>
          <c:idx val="0"/>
          <c:order val="0"/>
          <c:tx>
            <c:strRef>
              <c:f>'5. Data foster care'!$F$82</c:f>
              <c:strCache>
                <c:ptCount val="1"/>
                <c:pt idx="0">
                  <c:v>Note %</c:v>
                </c:pt>
              </c:strCache>
            </c:strRef>
          </c:tx>
          <c:spPr>
            <a:ln w="31750" cap="rnd">
              <a:solidFill>
                <a:schemeClr val="accent1"/>
              </a:solidFill>
              <a:round/>
            </a:ln>
            <a:effectLst/>
          </c:spPr>
          <c:marker>
            <c:symbol val="none"/>
          </c:marker>
          <c:cat>
            <c:strRef>
              <c:f>'5. Data foster care'!$A$83:$D$87</c:f>
              <c:strCache>
                <c:ptCount val="5"/>
                <c:pt idx="0">
                  <c:v>Legal and Policy Framework </c:v>
                </c:pt>
                <c:pt idx="1">
                  <c:v>Service Delivery</c:v>
                </c:pt>
                <c:pt idx="2">
                  <c:v>Monitoring and Evaluation (M&amp;E) and Information Systems</c:v>
                </c:pt>
                <c:pt idx="3">
                  <c:v>Social Norms &amp; Practices</c:v>
                </c:pt>
                <c:pt idx="4">
                  <c:v>Financing</c:v>
                </c:pt>
              </c:strCache>
            </c:strRef>
          </c:cat>
          <c:val>
            <c:numRef>
              <c:f>'5. Data foster care'!$F$83:$F$87</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7CAF-C048-B750-BE9AD36C98E4}"/>
            </c:ext>
          </c:extLst>
        </c:ser>
        <c:dLbls>
          <c:showLegendKey val="0"/>
          <c:showVal val="0"/>
          <c:showCatName val="0"/>
          <c:showSerName val="0"/>
          <c:showPercent val="0"/>
          <c:showBubbleSize val="0"/>
        </c:dLbls>
        <c:axId val="404597344"/>
        <c:axId val="404596360"/>
      </c:radarChart>
      <c:catAx>
        <c:axId val="404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n-lt"/>
                <a:ea typeface="+mn-ea"/>
                <a:cs typeface="+mn-cs"/>
              </a:defRPr>
            </a:pPr>
            <a:endParaRPr lang="en-US"/>
          </a:p>
        </c:txPr>
        <c:crossAx val="404596360"/>
        <c:crosses val="autoZero"/>
        <c:auto val="1"/>
        <c:lblAlgn val="ctr"/>
        <c:lblOffset val="100"/>
        <c:noMultiLvlLbl val="0"/>
      </c:catAx>
      <c:valAx>
        <c:axId val="404596360"/>
        <c:scaling>
          <c:orientation val="minMax"/>
          <c:max val="1"/>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04597344"/>
        <c:crosses val="autoZero"/>
        <c:crossBetween val="between"/>
        <c:minorUnit val="5.000000000000001E-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n-US"/>
              <a:t>Other Forms of Care</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27772998963365"/>
          <c:y val="0.26954877215690509"/>
          <c:w val="0.39442929927876669"/>
          <c:h val="0.64297378923524984"/>
        </c:manualLayout>
      </c:layout>
      <c:radarChart>
        <c:radarStyle val="marker"/>
        <c:varyColors val="0"/>
        <c:ser>
          <c:idx val="0"/>
          <c:order val="0"/>
          <c:tx>
            <c:strRef>
              <c:f>'6. Data Other forms'!$F$82</c:f>
              <c:strCache>
                <c:ptCount val="1"/>
                <c:pt idx="0">
                  <c:v>Note %</c:v>
                </c:pt>
              </c:strCache>
            </c:strRef>
          </c:tx>
          <c:spPr>
            <a:ln w="28575" cap="rnd">
              <a:solidFill>
                <a:schemeClr val="accent1"/>
              </a:solidFill>
              <a:round/>
            </a:ln>
            <a:effectLst/>
          </c:spPr>
          <c:marker>
            <c:symbol val="none"/>
          </c:marker>
          <c:cat>
            <c:strRef>
              <c:f>'6. Data Other forms'!$A$83:$D$87</c:f>
              <c:strCache>
                <c:ptCount val="5"/>
                <c:pt idx="0">
                  <c:v>Leadership &amp; Governance </c:v>
                </c:pt>
                <c:pt idx="1">
                  <c:v>Service Delivery</c:v>
                </c:pt>
                <c:pt idx="2">
                  <c:v>Monitoring and Evaluation (M&amp;E) and Information Systems</c:v>
                </c:pt>
                <c:pt idx="3">
                  <c:v>Social Norms &amp; Practices</c:v>
                </c:pt>
                <c:pt idx="4">
                  <c:v>Financing</c:v>
                </c:pt>
              </c:strCache>
            </c:strRef>
          </c:cat>
          <c:val>
            <c:numRef>
              <c:f>'6. Data Other forms'!$F$83:$F$87</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0B17-4D43-9D7A-DE3C2A3E72EE}"/>
            </c:ext>
          </c:extLst>
        </c:ser>
        <c:dLbls>
          <c:showLegendKey val="0"/>
          <c:showVal val="0"/>
          <c:showCatName val="0"/>
          <c:showSerName val="0"/>
          <c:showPercent val="0"/>
          <c:showBubbleSize val="0"/>
        </c:dLbls>
        <c:axId val="404597344"/>
        <c:axId val="404596360"/>
      </c:radarChart>
      <c:catAx>
        <c:axId val="40459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04596360"/>
        <c:crosses val="autoZero"/>
        <c:auto val="1"/>
        <c:lblAlgn val="ctr"/>
        <c:lblOffset val="100"/>
        <c:noMultiLvlLbl val="0"/>
      </c:catAx>
      <c:valAx>
        <c:axId val="404596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4597344"/>
        <c:crosses val="autoZero"/>
        <c:crossBetween val="between"/>
        <c:majorUnit val="0.1"/>
        <c:minorUnit val="5.000000000000001E-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n-US"/>
              <a:t>Independent Living Arrangements</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320195249086151"/>
          <c:y val="0.28856208358570562"/>
          <c:w val="0.3905634393877484"/>
          <c:h val="0.61202578523838369"/>
        </c:manualLayout>
      </c:layout>
      <c:radarChart>
        <c:radarStyle val="marker"/>
        <c:varyColors val="0"/>
        <c:ser>
          <c:idx val="0"/>
          <c:order val="0"/>
          <c:tx>
            <c:strRef>
              <c:f>'7. Data independent'!$F$82</c:f>
              <c:strCache>
                <c:ptCount val="1"/>
                <c:pt idx="0">
                  <c:v>Note %</c:v>
                </c:pt>
              </c:strCache>
            </c:strRef>
          </c:tx>
          <c:spPr>
            <a:ln w="28575" cap="rnd">
              <a:solidFill>
                <a:schemeClr val="accent1"/>
              </a:solidFill>
              <a:round/>
            </a:ln>
            <a:effectLst/>
          </c:spPr>
          <c:marker>
            <c:symbol val="none"/>
          </c:marker>
          <c:cat>
            <c:strRef>
              <c:f>'7. Data independent'!$A$83:$D$87</c:f>
              <c:strCache>
                <c:ptCount val="5"/>
                <c:pt idx="0">
                  <c:v>Leadership &amp; Governance </c:v>
                </c:pt>
                <c:pt idx="1">
                  <c:v>Service Delivery</c:v>
                </c:pt>
                <c:pt idx="2">
                  <c:v>Monitoring and Evaluation (M&amp;E) and Information Systems</c:v>
                </c:pt>
                <c:pt idx="3">
                  <c:v>Social Norms &amp; Practices</c:v>
                </c:pt>
                <c:pt idx="4">
                  <c:v>Financing</c:v>
                </c:pt>
              </c:strCache>
            </c:strRef>
          </c:cat>
          <c:val>
            <c:numRef>
              <c:f>'7. Data independent'!$F$83:$F$87</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7BD9-514D-8ECF-CDA5014E9826}"/>
            </c:ext>
          </c:extLst>
        </c:ser>
        <c:dLbls>
          <c:showLegendKey val="0"/>
          <c:showVal val="0"/>
          <c:showCatName val="0"/>
          <c:showSerName val="0"/>
          <c:showPercent val="0"/>
          <c:showBubbleSize val="0"/>
        </c:dLbls>
        <c:axId val="404597344"/>
        <c:axId val="404596360"/>
      </c:radarChart>
      <c:catAx>
        <c:axId val="40459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04596360"/>
        <c:crosses val="autoZero"/>
        <c:auto val="1"/>
        <c:lblAlgn val="ctr"/>
        <c:lblOffset val="100"/>
        <c:noMultiLvlLbl val="0"/>
      </c:catAx>
      <c:valAx>
        <c:axId val="404596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4597344"/>
        <c:crosses val="autoZero"/>
        <c:crossBetween val="between"/>
        <c:majorUnit val="0.1"/>
        <c:minorUnit val="5.000000000000001E-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n-US"/>
              <a:t>Adoption</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23538351412367"/>
          <c:y val="0.28381490357183614"/>
          <c:w val="0.4047038158691702"/>
          <c:h val="0.59909571086222912"/>
        </c:manualLayout>
      </c:layout>
      <c:radarChart>
        <c:radarStyle val="marker"/>
        <c:varyColors val="0"/>
        <c:ser>
          <c:idx val="0"/>
          <c:order val="0"/>
          <c:tx>
            <c:strRef>
              <c:f>'8. Data adoption'!$F$82</c:f>
              <c:strCache>
                <c:ptCount val="1"/>
                <c:pt idx="0">
                  <c:v>Note %</c:v>
                </c:pt>
              </c:strCache>
            </c:strRef>
          </c:tx>
          <c:spPr>
            <a:ln w="28575" cap="rnd">
              <a:solidFill>
                <a:schemeClr val="accent1"/>
              </a:solidFill>
              <a:round/>
            </a:ln>
            <a:effectLst/>
          </c:spPr>
          <c:marker>
            <c:symbol val="none"/>
          </c:marker>
          <c:cat>
            <c:strRef>
              <c:f>'8. Data adoption'!$A$83:$D$87</c:f>
              <c:strCache>
                <c:ptCount val="5"/>
                <c:pt idx="0">
                  <c:v>Legal and Policy Framework</c:v>
                </c:pt>
                <c:pt idx="1">
                  <c:v>Service Delivery</c:v>
                </c:pt>
                <c:pt idx="2">
                  <c:v>Monitoring and Evaluation (M&amp;E) and Information Systems</c:v>
                </c:pt>
                <c:pt idx="3">
                  <c:v>Social Norms &amp; Practices</c:v>
                </c:pt>
                <c:pt idx="4">
                  <c:v>Financing</c:v>
                </c:pt>
              </c:strCache>
            </c:strRef>
          </c:cat>
          <c:val>
            <c:numRef>
              <c:f>'8. Data adoption'!$F$83:$F$87</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C9CF-6C47-B236-8AC2A6797EE6}"/>
            </c:ext>
          </c:extLst>
        </c:ser>
        <c:dLbls>
          <c:showLegendKey val="0"/>
          <c:showVal val="0"/>
          <c:showCatName val="0"/>
          <c:showSerName val="0"/>
          <c:showPercent val="0"/>
          <c:showBubbleSize val="0"/>
        </c:dLbls>
        <c:axId val="404597344"/>
        <c:axId val="404596360"/>
      </c:radarChart>
      <c:catAx>
        <c:axId val="40459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04596360"/>
        <c:crosses val="autoZero"/>
        <c:auto val="1"/>
        <c:lblAlgn val="ctr"/>
        <c:lblOffset val="100"/>
        <c:noMultiLvlLbl val="0"/>
      </c:catAx>
      <c:valAx>
        <c:axId val="404596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4597344"/>
        <c:crosses val="autoZero"/>
        <c:crossBetween val="between"/>
        <c:majorUnit val="0.1"/>
        <c:minorUnit val="5.000000000000001E-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n-US"/>
              <a:t>Residential Care</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27772998963365"/>
          <c:y val="0.24987022144619983"/>
          <c:w val="0.42145305366240987"/>
          <c:h val="0.64161509662038518"/>
        </c:manualLayout>
      </c:layout>
      <c:radarChart>
        <c:radarStyle val="marker"/>
        <c:varyColors val="0"/>
        <c:ser>
          <c:idx val="0"/>
          <c:order val="0"/>
          <c:tx>
            <c:strRef>
              <c:f>'9. Data residential'!$F$82</c:f>
              <c:strCache>
                <c:ptCount val="1"/>
                <c:pt idx="0">
                  <c:v>Note %</c:v>
                </c:pt>
              </c:strCache>
            </c:strRef>
          </c:tx>
          <c:spPr>
            <a:ln w="28575" cap="rnd">
              <a:solidFill>
                <a:schemeClr val="accent1"/>
              </a:solidFill>
              <a:round/>
            </a:ln>
            <a:effectLst/>
          </c:spPr>
          <c:marker>
            <c:symbol val="none"/>
          </c:marker>
          <c:cat>
            <c:strRef>
              <c:f>'9. Data residential'!$A$83:$D$87</c:f>
              <c:strCache>
                <c:ptCount val="5"/>
                <c:pt idx="0">
                  <c:v>Leadership &amp; Governance </c:v>
                </c:pt>
                <c:pt idx="1">
                  <c:v>Service Delivery</c:v>
                </c:pt>
                <c:pt idx="2">
                  <c:v>Monitoring and Evaluation (M&amp;E) and Information Systems</c:v>
                </c:pt>
                <c:pt idx="3">
                  <c:v>Social Norms &amp; Practices</c:v>
                </c:pt>
                <c:pt idx="4">
                  <c:v>Financing</c:v>
                </c:pt>
              </c:strCache>
            </c:strRef>
          </c:cat>
          <c:val>
            <c:numRef>
              <c:f>'9. Data residential'!$F$83:$F$87</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4C2B-BA47-81E9-FB7F7340B51E}"/>
            </c:ext>
          </c:extLst>
        </c:ser>
        <c:dLbls>
          <c:showLegendKey val="0"/>
          <c:showVal val="0"/>
          <c:showCatName val="0"/>
          <c:showSerName val="0"/>
          <c:showPercent val="0"/>
          <c:showBubbleSize val="0"/>
        </c:dLbls>
        <c:axId val="404597344"/>
        <c:axId val="404596360"/>
      </c:radarChart>
      <c:catAx>
        <c:axId val="40459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04596360"/>
        <c:crosses val="autoZero"/>
        <c:auto val="1"/>
        <c:lblAlgn val="ctr"/>
        <c:lblOffset val="100"/>
        <c:noMultiLvlLbl val="0"/>
      </c:catAx>
      <c:valAx>
        <c:axId val="404596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4597344"/>
        <c:crosses val="autoZero"/>
        <c:crossBetween val="between"/>
        <c:majorUnit val="0.1"/>
        <c:minorUnit val="5.000000000000001E-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tiff"/></Relationships>
</file>

<file path=xl/drawings/_rels/drawing2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oneCellAnchor>
    <xdr:from>
      <xdr:col>0</xdr:col>
      <xdr:colOff>12700</xdr:colOff>
      <xdr:row>0</xdr:row>
      <xdr:rowOff>12700</xdr:rowOff>
    </xdr:from>
    <xdr:ext cx="17339732" cy="9753600"/>
    <xdr:pic>
      <xdr:nvPicPr>
        <xdr:cNvPr id="2" name="Picture 1">
          <a:extLst>
            <a:ext uri="{FF2B5EF4-FFF2-40B4-BE49-F238E27FC236}">
              <a16:creationId xmlns:a16="http://schemas.microsoft.com/office/drawing/2014/main" id="{B93BD078-EDC3-A944-A245-D4BA6D5141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700" y="12700"/>
          <a:ext cx="17339732" cy="975360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0</xdr:colOff>
      <xdr:row>128</xdr:row>
      <xdr:rowOff>0</xdr:rowOff>
    </xdr:to>
    <xdr:sp macro="" textlink="">
      <xdr:nvSpPr>
        <xdr:cNvPr id="2" name="AutoShape 5">
          <a:extLst>
            <a:ext uri="{FF2B5EF4-FFF2-40B4-BE49-F238E27FC236}">
              <a16:creationId xmlns:a16="http://schemas.microsoft.com/office/drawing/2014/main" id="{00000000-0008-0000-0F00-000002000000}"/>
            </a:ext>
          </a:extLst>
        </xdr:cNvPr>
        <xdr:cNvSpPr>
          <a:spLocks noChangeArrowheads="1"/>
        </xdr:cNvSpPr>
      </xdr:nvSpPr>
      <xdr:spPr bwMode="auto">
        <a:xfrm>
          <a:off x="0" y="0"/>
          <a:ext cx="8353425" cy="8410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128</xdr:row>
      <xdr:rowOff>0</xdr:rowOff>
    </xdr:to>
    <xdr:sp macro="" textlink="">
      <xdr:nvSpPr>
        <xdr:cNvPr id="3" name="AutoShape 5">
          <a:extLst>
            <a:ext uri="{FF2B5EF4-FFF2-40B4-BE49-F238E27FC236}">
              <a16:creationId xmlns:a16="http://schemas.microsoft.com/office/drawing/2014/main" id="{00000000-0008-0000-0F00-000003000000}"/>
            </a:ext>
          </a:extLst>
        </xdr:cNvPr>
        <xdr:cNvSpPr>
          <a:spLocks noChangeArrowheads="1"/>
        </xdr:cNvSpPr>
      </xdr:nvSpPr>
      <xdr:spPr bwMode="auto">
        <a:xfrm>
          <a:off x="0" y="0"/>
          <a:ext cx="7981950" cy="8410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128</xdr:row>
      <xdr:rowOff>0</xdr:rowOff>
    </xdr:to>
    <xdr:sp macro="" textlink="">
      <xdr:nvSpPr>
        <xdr:cNvPr id="4" name="AutoShape 5">
          <a:extLst>
            <a:ext uri="{FF2B5EF4-FFF2-40B4-BE49-F238E27FC236}">
              <a16:creationId xmlns:a16="http://schemas.microsoft.com/office/drawing/2014/main" id="{00000000-0008-0000-0F00-000004000000}"/>
            </a:ext>
          </a:extLst>
        </xdr:cNvPr>
        <xdr:cNvSpPr>
          <a:spLocks noChangeArrowheads="1"/>
        </xdr:cNvSpPr>
      </xdr:nvSpPr>
      <xdr:spPr bwMode="auto">
        <a:xfrm>
          <a:off x="0" y="0"/>
          <a:ext cx="7981950" cy="8410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128</xdr:row>
      <xdr:rowOff>0</xdr:rowOff>
    </xdr:to>
    <xdr:sp macro="" textlink="">
      <xdr:nvSpPr>
        <xdr:cNvPr id="5" name="AutoShape 5">
          <a:extLst>
            <a:ext uri="{FF2B5EF4-FFF2-40B4-BE49-F238E27FC236}">
              <a16:creationId xmlns:a16="http://schemas.microsoft.com/office/drawing/2014/main" id="{00000000-0008-0000-0F00-000005000000}"/>
            </a:ext>
          </a:extLst>
        </xdr:cNvPr>
        <xdr:cNvSpPr>
          <a:spLocks noChangeArrowheads="1"/>
        </xdr:cNvSpPr>
      </xdr:nvSpPr>
      <xdr:spPr bwMode="auto">
        <a:xfrm>
          <a:off x="0" y="0"/>
          <a:ext cx="7981950" cy="8410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128</xdr:row>
      <xdr:rowOff>0</xdr:rowOff>
    </xdr:to>
    <xdr:sp macro="" textlink="">
      <xdr:nvSpPr>
        <xdr:cNvPr id="6" name="AutoShape 5">
          <a:extLst>
            <a:ext uri="{FF2B5EF4-FFF2-40B4-BE49-F238E27FC236}">
              <a16:creationId xmlns:a16="http://schemas.microsoft.com/office/drawing/2014/main" id="{00000000-0008-0000-0F00-000006000000}"/>
            </a:ext>
          </a:extLst>
        </xdr:cNvPr>
        <xdr:cNvSpPr>
          <a:spLocks noChangeArrowheads="1"/>
        </xdr:cNvSpPr>
      </xdr:nvSpPr>
      <xdr:spPr bwMode="auto">
        <a:xfrm>
          <a:off x="0" y="0"/>
          <a:ext cx="7981950" cy="8410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128</xdr:row>
      <xdr:rowOff>0</xdr:rowOff>
    </xdr:to>
    <xdr:sp macro="" textlink="">
      <xdr:nvSpPr>
        <xdr:cNvPr id="7" name="AutoShape 5">
          <a:extLst>
            <a:ext uri="{FF2B5EF4-FFF2-40B4-BE49-F238E27FC236}">
              <a16:creationId xmlns:a16="http://schemas.microsoft.com/office/drawing/2014/main" id="{00000000-0008-0000-0F00-000007000000}"/>
            </a:ext>
          </a:extLst>
        </xdr:cNvPr>
        <xdr:cNvSpPr>
          <a:spLocks noChangeArrowheads="1"/>
        </xdr:cNvSpPr>
      </xdr:nvSpPr>
      <xdr:spPr bwMode="auto">
        <a:xfrm>
          <a:off x="0" y="0"/>
          <a:ext cx="7981950" cy="8410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0</xdr:colOff>
      <xdr:row>128</xdr:row>
      <xdr:rowOff>0</xdr:rowOff>
    </xdr:to>
    <xdr:sp macro="" textlink="">
      <xdr:nvSpPr>
        <xdr:cNvPr id="8" name="AutoShape 5">
          <a:extLst>
            <a:ext uri="{FF2B5EF4-FFF2-40B4-BE49-F238E27FC236}">
              <a16:creationId xmlns:a16="http://schemas.microsoft.com/office/drawing/2014/main" id="{00000000-0008-0000-0F00-000008000000}"/>
            </a:ext>
          </a:extLst>
        </xdr:cNvPr>
        <xdr:cNvSpPr>
          <a:spLocks noChangeArrowheads="1"/>
        </xdr:cNvSpPr>
      </xdr:nvSpPr>
      <xdr:spPr bwMode="auto">
        <a:xfrm>
          <a:off x="0" y="0"/>
          <a:ext cx="10210800" cy="11830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809625</xdr:colOff>
      <xdr:row>128</xdr:row>
      <xdr:rowOff>0</xdr:rowOff>
    </xdr:to>
    <xdr:sp macro="" textlink="">
      <xdr:nvSpPr>
        <xdr:cNvPr id="9" name="AutoShape 5">
          <a:extLst>
            <a:ext uri="{FF2B5EF4-FFF2-40B4-BE49-F238E27FC236}">
              <a16:creationId xmlns:a16="http://schemas.microsoft.com/office/drawing/2014/main" id="{00000000-0008-0000-0F00-000009000000}"/>
            </a:ext>
          </a:extLst>
        </xdr:cNvPr>
        <xdr:cNvSpPr>
          <a:spLocks noChangeArrowheads="1"/>
        </xdr:cNvSpPr>
      </xdr:nvSpPr>
      <xdr:spPr bwMode="auto">
        <a:xfrm>
          <a:off x="0" y="0"/>
          <a:ext cx="10210800" cy="11830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809625</xdr:colOff>
      <xdr:row>128</xdr:row>
      <xdr:rowOff>0</xdr:rowOff>
    </xdr:to>
    <xdr:sp macro="" textlink="">
      <xdr:nvSpPr>
        <xdr:cNvPr id="10" name="AutoShape 5">
          <a:extLst>
            <a:ext uri="{FF2B5EF4-FFF2-40B4-BE49-F238E27FC236}">
              <a16:creationId xmlns:a16="http://schemas.microsoft.com/office/drawing/2014/main" id="{00000000-0008-0000-0F00-00000A000000}"/>
            </a:ext>
          </a:extLst>
        </xdr:cNvPr>
        <xdr:cNvSpPr>
          <a:spLocks noChangeArrowheads="1"/>
        </xdr:cNvSpPr>
      </xdr:nvSpPr>
      <xdr:spPr bwMode="auto">
        <a:xfrm>
          <a:off x="0" y="0"/>
          <a:ext cx="10210800" cy="11830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809625</xdr:colOff>
      <xdr:row>128</xdr:row>
      <xdr:rowOff>0</xdr:rowOff>
    </xdr:to>
    <xdr:sp macro="" textlink="">
      <xdr:nvSpPr>
        <xdr:cNvPr id="11" name="AutoShape 5">
          <a:extLst>
            <a:ext uri="{FF2B5EF4-FFF2-40B4-BE49-F238E27FC236}">
              <a16:creationId xmlns:a16="http://schemas.microsoft.com/office/drawing/2014/main" id="{00000000-0008-0000-0F00-00000B000000}"/>
            </a:ext>
          </a:extLst>
        </xdr:cNvPr>
        <xdr:cNvSpPr>
          <a:spLocks noChangeArrowheads="1"/>
        </xdr:cNvSpPr>
      </xdr:nvSpPr>
      <xdr:spPr bwMode="auto">
        <a:xfrm>
          <a:off x="0" y="0"/>
          <a:ext cx="10210800" cy="11830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809625</xdr:colOff>
      <xdr:row>128</xdr:row>
      <xdr:rowOff>0</xdr:rowOff>
    </xdr:to>
    <xdr:sp macro="" textlink="">
      <xdr:nvSpPr>
        <xdr:cNvPr id="12" name="AutoShape 5">
          <a:extLst>
            <a:ext uri="{FF2B5EF4-FFF2-40B4-BE49-F238E27FC236}">
              <a16:creationId xmlns:a16="http://schemas.microsoft.com/office/drawing/2014/main" id="{00000000-0008-0000-0F00-00000C000000}"/>
            </a:ext>
          </a:extLst>
        </xdr:cNvPr>
        <xdr:cNvSpPr>
          <a:spLocks noChangeArrowheads="1"/>
        </xdr:cNvSpPr>
      </xdr:nvSpPr>
      <xdr:spPr bwMode="auto">
        <a:xfrm>
          <a:off x="0" y="0"/>
          <a:ext cx="10210800" cy="11830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809625</xdr:colOff>
      <xdr:row>128</xdr:row>
      <xdr:rowOff>0</xdr:rowOff>
    </xdr:to>
    <xdr:sp macro="" textlink="">
      <xdr:nvSpPr>
        <xdr:cNvPr id="13" name="AutoShape 5">
          <a:extLst>
            <a:ext uri="{FF2B5EF4-FFF2-40B4-BE49-F238E27FC236}">
              <a16:creationId xmlns:a16="http://schemas.microsoft.com/office/drawing/2014/main" id="{00000000-0008-0000-0F00-00000D000000}"/>
            </a:ext>
          </a:extLst>
        </xdr:cNvPr>
        <xdr:cNvSpPr>
          <a:spLocks noChangeArrowheads="1"/>
        </xdr:cNvSpPr>
      </xdr:nvSpPr>
      <xdr:spPr bwMode="auto">
        <a:xfrm>
          <a:off x="0" y="0"/>
          <a:ext cx="10210800" cy="1183005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0</xdr:colOff>
      <xdr:row>66</xdr:row>
      <xdr:rowOff>0</xdr:rowOff>
    </xdr:to>
    <xdr:sp macro="" textlink="">
      <xdr:nvSpPr>
        <xdr:cNvPr id="2" name="AutoShape 5">
          <a:extLst>
            <a:ext uri="{FF2B5EF4-FFF2-40B4-BE49-F238E27FC236}">
              <a16:creationId xmlns:a16="http://schemas.microsoft.com/office/drawing/2014/main" id="{00000000-0008-0000-1200-000002000000}"/>
            </a:ext>
          </a:extLst>
        </xdr:cNvPr>
        <xdr:cNvSpPr>
          <a:spLocks noChangeArrowheads="1"/>
        </xdr:cNvSpPr>
      </xdr:nvSpPr>
      <xdr:spPr bwMode="auto">
        <a:xfrm>
          <a:off x="0" y="0"/>
          <a:ext cx="8353425" cy="92297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66</xdr:row>
      <xdr:rowOff>0</xdr:rowOff>
    </xdr:to>
    <xdr:sp macro="" textlink="">
      <xdr:nvSpPr>
        <xdr:cNvPr id="3" name="AutoShape 5">
          <a:extLst>
            <a:ext uri="{FF2B5EF4-FFF2-40B4-BE49-F238E27FC236}">
              <a16:creationId xmlns:a16="http://schemas.microsoft.com/office/drawing/2014/main" id="{00000000-0008-0000-1200-000003000000}"/>
            </a:ext>
          </a:extLst>
        </xdr:cNvPr>
        <xdr:cNvSpPr>
          <a:spLocks noChangeArrowheads="1"/>
        </xdr:cNvSpPr>
      </xdr:nvSpPr>
      <xdr:spPr bwMode="auto">
        <a:xfrm>
          <a:off x="0" y="0"/>
          <a:ext cx="7981950" cy="92297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66</xdr:row>
      <xdr:rowOff>0</xdr:rowOff>
    </xdr:to>
    <xdr:sp macro="" textlink="">
      <xdr:nvSpPr>
        <xdr:cNvPr id="4" name="AutoShape 5">
          <a:extLst>
            <a:ext uri="{FF2B5EF4-FFF2-40B4-BE49-F238E27FC236}">
              <a16:creationId xmlns:a16="http://schemas.microsoft.com/office/drawing/2014/main" id="{00000000-0008-0000-1200-000004000000}"/>
            </a:ext>
          </a:extLst>
        </xdr:cNvPr>
        <xdr:cNvSpPr>
          <a:spLocks noChangeArrowheads="1"/>
        </xdr:cNvSpPr>
      </xdr:nvSpPr>
      <xdr:spPr bwMode="auto">
        <a:xfrm>
          <a:off x="0" y="0"/>
          <a:ext cx="7981950" cy="92297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66</xdr:row>
      <xdr:rowOff>0</xdr:rowOff>
    </xdr:to>
    <xdr:sp macro="" textlink="">
      <xdr:nvSpPr>
        <xdr:cNvPr id="5" name="AutoShape 5">
          <a:extLst>
            <a:ext uri="{FF2B5EF4-FFF2-40B4-BE49-F238E27FC236}">
              <a16:creationId xmlns:a16="http://schemas.microsoft.com/office/drawing/2014/main" id="{00000000-0008-0000-1200-000005000000}"/>
            </a:ext>
          </a:extLst>
        </xdr:cNvPr>
        <xdr:cNvSpPr>
          <a:spLocks noChangeArrowheads="1"/>
        </xdr:cNvSpPr>
      </xdr:nvSpPr>
      <xdr:spPr bwMode="auto">
        <a:xfrm>
          <a:off x="0" y="0"/>
          <a:ext cx="7981950" cy="92297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66</xdr:row>
      <xdr:rowOff>0</xdr:rowOff>
    </xdr:to>
    <xdr:sp macro="" textlink="">
      <xdr:nvSpPr>
        <xdr:cNvPr id="6" name="AutoShape 5">
          <a:extLst>
            <a:ext uri="{FF2B5EF4-FFF2-40B4-BE49-F238E27FC236}">
              <a16:creationId xmlns:a16="http://schemas.microsoft.com/office/drawing/2014/main" id="{00000000-0008-0000-1200-000006000000}"/>
            </a:ext>
          </a:extLst>
        </xdr:cNvPr>
        <xdr:cNvSpPr>
          <a:spLocks noChangeArrowheads="1"/>
        </xdr:cNvSpPr>
      </xdr:nvSpPr>
      <xdr:spPr bwMode="auto">
        <a:xfrm>
          <a:off x="0" y="0"/>
          <a:ext cx="7981950" cy="92297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66</xdr:row>
      <xdr:rowOff>0</xdr:rowOff>
    </xdr:to>
    <xdr:sp macro="" textlink="">
      <xdr:nvSpPr>
        <xdr:cNvPr id="7" name="AutoShape 5">
          <a:extLst>
            <a:ext uri="{FF2B5EF4-FFF2-40B4-BE49-F238E27FC236}">
              <a16:creationId xmlns:a16="http://schemas.microsoft.com/office/drawing/2014/main" id="{00000000-0008-0000-1200-000007000000}"/>
            </a:ext>
          </a:extLst>
        </xdr:cNvPr>
        <xdr:cNvSpPr>
          <a:spLocks noChangeArrowheads="1"/>
        </xdr:cNvSpPr>
      </xdr:nvSpPr>
      <xdr:spPr bwMode="auto">
        <a:xfrm>
          <a:off x="0" y="0"/>
          <a:ext cx="7981950" cy="92297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0</xdr:colOff>
      <xdr:row>66</xdr:row>
      <xdr:rowOff>0</xdr:rowOff>
    </xdr:to>
    <xdr:sp macro="" textlink="">
      <xdr:nvSpPr>
        <xdr:cNvPr id="8" name="AutoShape 5">
          <a:extLst>
            <a:ext uri="{FF2B5EF4-FFF2-40B4-BE49-F238E27FC236}">
              <a16:creationId xmlns:a16="http://schemas.microsoft.com/office/drawing/2014/main" id="{00000000-0008-0000-1200-000008000000}"/>
            </a:ext>
          </a:extLst>
        </xdr:cNvPr>
        <xdr:cNvSpPr>
          <a:spLocks noChangeArrowheads="1"/>
        </xdr:cNvSpPr>
      </xdr:nvSpPr>
      <xdr:spPr bwMode="auto">
        <a:xfrm>
          <a:off x="0" y="0"/>
          <a:ext cx="10115550" cy="16897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0</xdr:colOff>
      <xdr:row>66</xdr:row>
      <xdr:rowOff>0</xdr:rowOff>
    </xdr:to>
    <xdr:sp macro="" textlink="">
      <xdr:nvSpPr>
        <xdr:cNvPr id="9" name="AutoShape 5">
          <a:extLst>
            <a:ext uri="{FF2B5EF4-FFF2-40B4-BE49-F238E27FC236}">
              <a16:creationId xmlns:a16="http://schemas.microsoft.com/office/drawing/2014/main" id="{00000000-0008-0000-1200-000009000000}"/>
            </a:ext>
          </a:extLst>
        </xdr:cNvPr>
        <xdr:cNvSpPr>
          <a:spLocks noChangeArrowheads="1"/>
        </xdr:cNvSpPr>
      </xdr:nvSpPr>
      <xdr:spPr bwMode="auto">
        <a:xfrm>
          <a:off x="0" y="0"/>
          <a:ext cx="10115550" cy="16897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0</xdr:colOff>
      <xdr:row>66</xdr:row>
      <xdr:rowOff>0</xdr:rowOff>
    </xdr:to>
    <xdr:sp macro="" textlink="">
      <xdr:nvSpPr>
        <xdr:cNvPr id="10" name="AutoShape 5">
          <a:extLst>
            <a:ext uri="{FF2B5EF4-FFF2-40B4-BE49-F238E27FC236}">
              <a16:creationId xmlns:a16="http://schemas.microsoft.com/office/drawing/2014/main" id="{00000000-0008-0000-1200-00000A000000}"/>
            </a:ext>
          </a:extLst>
        </xdr:cNvPr>
        <xdr:cNvSpPr>
          <a:spLocks noChangeArrowheads="1"/>
        </xdr:cNvSpPr>
      </xdr:nvSpPr>
      <xdr:spPr bwMode="auto">
        <a:xfrm>
          <a:off x="0" y="0"/>
          <a:ext cx="10115550" cy="16897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0</xdr:colOff>
      <xdr:row>66</xdr:row>
      <xdr:rowOff>0</xdr:rowOff>
    </xdr:to>
    <xdr:sp macro="" textlink="">
      <xdr:nvSpPr>
        <xdr:cNvPr id="11" name="AutoShape 5">
          <a:extLst>
            <a:ext uri="{FF2B5EF4-FFF2-40B4-BE49-F238E27FC236}">
              <a16:creationId xmlns:a16="http://schemas.microsoft.com/office/drawing/2014/main" id="{00000000-0008-0000-1200-00000B000000}"/>
            </a:ext>
          </a:extLst>
        </xdr:cNvPr>
        <xdr:cNvSpPr>
          <a:spLocks noChangeArrowheads="1"/>
        </xdr:cNvSpPr>
      </xdr:nvSpPr>
      <xdr:spPr bwMode="auto">
        <a:xfrm>
          <a:off x="0" y="0"/>
          <a:ext cx="10115550" cy="16897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0</xdr:colOff>
      <xdr:row>66</xdr:row>
      <xdr:rowOff>0</xdr:rowOff>
    </xdr:to>
    <xdr:sp macro="" textlink="">
      <xdr:nvSpPr>
        <xdr:cNvPr id="12" name="AutoShape 5">
          <a:extLst>
            <a:ext uri="{FF2B5EF4-FFF2-40B4-BE49-F238E27FC236}">
              <a16:creationId xmlns:a16="http://schemas.microsoft.com/office/drawing/2014/main" id="{00000000-0008-0000-1200-00000C000000}"/>
            </a:ext>
          </a:extLst>
        </xdr:cNvPr>
        <xdr:cNvSpPr>
          <a:spLocks noChangeArrowheads="1"/>
        </xdr:cNvSpPr>
      </xdr:nvSpPr>
      <xdr:spPr bwMode="auto">
        <a:xfrm>
          <a:off x="0" y="0"/>
          <a:ext cx="10115550" cy="16897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0</xdr:colOff>
      <xdr:row>66</xdr:row>
      <xdr:rowOff>0</xdr:rowOff>
    </xdr:to>
    <xdr:sp macro="" textlink="">
      <xdr:nvSpPr>
        <xdr:cNvPr id="13" name="AutoShape 5">
          <a:extLst>
            <a:ext uri="{FF2B5EF4-FFF2-40B4-BE49-F238E27FC236}">
              <a16:creationId xmlns:a16="http://schemas.microsoft.com/office/drawing/2014/main" id="{00000000-0008-0000-1200-00000D000000}"/>
            </a:ext>
          </a:extLst>
        </xdr:cNvPr>
        <xdr:cNvSpPr>
          <a:spLocks noChangeArrowheads="1"/>
        </xdr:cNvSpPr>
      </xdr:nvSpPr>
      <xdr:spPr bwMode="auto">
        <a:xfrm>
          <a:off x="0" y="0"/>
          <a:ext cx="10115550" cy="1689735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0</xdr:colOff>
      <xdr:row>37</xdr:row>
      <xdr:rowOff>0</xdr:rowOff>
    </xdr:to>
    <xdr:sp macro="" textlink="">
      <xdr:nvSpPr>
        <xdr:cNvPr id="2" name="AutoShape 5">
          <a:extLst>
            <a:ext uri="{FF2B5EF4-FFF2-40B4-BE49-F238E27FC236}">
              <a16:creationId xmlns:a16="http://schemas.microsoft.com/office/drawing/2014/main" id="{00000000-0008-0000-1400-000002000000}"/>
            </a:ext>
          </a:extLst>
        </xdr:cNvPr>
        <xdr:cNvSpPr>
          <a:spLocks noChangeArrowheads="1"/>
        </xdr:cNvSpPr>
      </xdr:nvSpPr>
      <xdr:spPr bwMode="auto">
        <a:xfrm>
          <a:off x="0" y="0"/>
          <a:ext cx="11557000" cy="28689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37</xdr:row>
      <xdr:rowOff>0</xdr:rowOff>
    </xdr:to>
    <xdr:sp macro="" textlink="">
      <xdr:nvSpPr>
        <xdr:cNvPr id="3" name="AutoShape 5">
          <a:extLst>
            <a:ext uri="{FF2B5EF4-FFF2-40B4-BE49-F238E27FC236}">
              <a16:creationId xmlns:a16="http://schemas.microsoft.com/office/drawing/2014/main" id="{00000000-0008-0000-1400-000003000000}"/>
            </a:ext>
          </a:extLst>
        </xdr:cNvPr>
        <xdr:cNvSpPr>
          <a:spLocks noChangeArrowheads="1"/>
        </xdr:cNvSpPr>
      </xdr:nvSpPr>
      <xdr:spPr bwMode="auto">
        <a:xfrm>
          <a:off x="0" y="0"/>
          <a:ext cx="11557000" cy="28689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37</xdr:row>
      <xdr:rowOff>0</xdr:rowOff>
    </xdr:to>
    <xdr:sp macro="" textlink="">
      <xdr:nvSpPr>
        <xdr:cNvPr id="4" name="AutoShape 5">
          <a:extLst>
            <a:ext uri="{FF2B5EF4-FFF2-40B4-BE49-F238E27FC236}">
              <a16:creationId xmlns:a16="http://schemas.microsoft.com/office/drawing/2014/main" id="{00000000-0008-0000-1400-000004000000}"/>
            </a:ext>
          </a:extLst>
        </xdr:cNvPr>
        <xdr:cNvSpPr>
          <a:spLocks noChangeArrowheads="1"/>
        </xdr:cNvSpPr>
      </xdr:nvSpPr>
      <xdr:spPr bwMode="auto">
        <a:xfrm>
          <a:off x="0" y="0"/>
          <a:ext cx="11557000" cy="28689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37</xdr:row>
      <xdr:rowOff>0</xdr:rowOff>
    </xdr:to>
    <xdr:sp macro="" textlink="">
      <xdr:nvSpPr>
        <xdr:cNvPr id="5" name="AutoShape 5">
          <a:extLst>
            <a:ext uri="{FF2B5EF4-FFF2-40B4-BE49-F238E27FC236}">
              <a16:creationId xmlns:a16="http://schemas.microsoft.com/office/drawing/2014/main" id="{00000000-0008-0000-1400-000005000000}"/>
            </a:ext>
          </a:extLst>
        </xdr:cNvPr>
        <xdr:cNvSpPr>
          <a:spLocks noChangeArrowheads="1"/>
        </xdr:cNvSpPr>
      </xdr:nvSpPr>
      <xdr:spPr bwMode="auto">
        <a:xfrm>
          <a:off x="0" y="0"/>
          <a:ext cx="11557000" cy="28689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37</xdr:row>
      <xdr:rowOff>0</xdr:rowOff>
    </xdr:to>
    <xdr:sp macro="" textlink="">
      <xdr:nvSpPr>
        <xdr:cNvPr id="6" name="AutoShape 5">
          <a:extLst>
            <a:ext uri="{FF2B5EF4-FFF2-40B4-BE49-F238E27FC236}">
              <a16:creationId xmlns:a16="http://schemas.microsoft.com/office/drawing/2014/main" id="{00000000-0008-0000-1400-000006000000}"/>
            </a:ext>
          </a:extLst>
        </xdr:cNvPr>
        <xdr:cNvSpPr>
          <a:spLocks noChangeArrowheads="1"/>
        </xdr:cNvSpPr>
      </xdr:nvSpPr>
      <xdr:spPr bwMode="auto">
        <a:xfrm>
          <a:off x="0" y="0"/>
          <a:ext cx="11557000" cy="28689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37</xdr:row>
      <xdr:rowOff>0</xdr:rowOff>
    </xdr:to>
    <xdr:sp macro="" textlink="">
      <xdr:nvSpPr>
        <xdr:cNvPr id="7" name="AutoShape 5">
          <a:extLst>
            <a:ext uri="{FF2B5EF4-FFF2-40B4-BE49-F238E27FC236}">
              <a16:creationId xmlns:a16="http://schemas.microsoft.com/office/drawing/2014/main" id="{00000000-0008-0000-1400-000007000000}"/>
            </a:ext>
          </a:extLst>
        </xdr:cNvPr>
        <xdr:cNvSpPr>
          <a:spLocks noChangeArrowheads="1"/>
        </xdr:cNvSpPr>
      </xdr:nvSpPr>
      <xdr:spPr bwMode="auto">
        <a:xfrm>
          <a:off x="0" y="0"/>
          <a:ext cx="11557000" cy="28689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0</xdr:colOff>
      <xdr:row>37</xdr:row>
      <xdr:rowOff>0</xdr:rowOff>
    </xdr:to>
    <xdr:sp macro="" textlink="">
      <xdr:nvSpPr>
        <xdr:cNvPr id="8" name="AutoShape 5">
          <a:extLst>
            <a:ext uri="{FF2B5EF4-FFF2-40B4-BE49-F238E27FC236}">
              <a16:creationId xmlns:a16="http://schemas.microsoft.com/office/drawing/2014/main" id="{00000000-0008-0000-1400-000008000000}"/>
            </a:ext>
          </a:extLst>
        </xdr:cNvPr>
        <xdr:cNvSpPr>
          <a:spLocks noChangeArrowheads="1"/>
        </xdr:cNvSpPr>
      </xdr:nvSpPr>
      <xdr:spPr bwMode="auto">
        <a:xfrm>
          <a:off x="0" y="0"/>
          <a:ext cx="16649700" cy="28689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0</xdr:colOff>
      <xdr:row>37</xdr:row>
      <xdr:rowOff>0</xdr:rowOff>
    </xdr:to>
    <xdr:sp macro="" textlink="">
      <xdr:nvSpPr>
        <xdr:cNvPr id="9" name="AutoShape 5">
          <a:extLst>
            <a:ext uri="{FF2B5EF4-FFF2-40B4-BE49-F238E27FC236}">
              <a16:creationId xmlns:a16="http://schemas.microsoft.com/office/drawing/2014/main" id="{00000000-0008-0000-1400-000009000000}"/>
            </a:ext>
          </a:extLst>
        </xdr:cNvPr>
        <xdr:cNvSpPr>
          <a:spLocks noChangeArrowheads="1"/>
        </xdr:cNvSpPr>
      </xdr:nvSpPr>
      <xdr:spPr bwMode="auto">
        <a:xfrm>
          <a:off x="0" y="0"/>
          <a:ext cx="16649700" cy="28689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0</xdr:colOff>
      <xdr:row>37</xdr:row>
      <xdr:rowOff>0</xdr:rowOff>
    </xdr:to>
    <xdr:sp macro="" textlink="">
      <xdr:nvSpPr>
        <xdr:cNvPr id="10" name="AutoShape 5">
          <a:extLst>
            <a:ext uri="{FF2B5EF4-FFF2-40B4-BE49-F238E27FC236}">
              <a16:creationId xmlns:a16="http://schemas.microsoft.com/office/drawing/2014/main" id="{00000000-0008-0000-1400-00000A000000}"/>
            </a:ext>
          </a:extLst>
        </xdr:cNvPr>
        <xdr:cNvSpPr>
          <a:spLocks noChangeArrowheads="1"/>
        </xdr:cNvSpPr>
      </xdr:nvSpPr>
      <xdr:spPr bwMode="auto">
        <a:xfrm>
          <a:off x="0" y="0"/>
          <a:ext cx="16649700" cy="28689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0</xdr:colOff>
      <xdr:row>37</xdr:row>
      <xdr:rowOff>0</xdr:rowOff>
    </xdr:to>
    <xdr:sp macro="" textlink="">
      <xdr:nvSpPr>
        <xdr:cNvPr id="11" name="AutoShape 5">
          <a:extLst>
            <a:ext uri="{FF2B5EF4-FFF2-40B4-BE49-F238E27FC236}">
              <a16:creationId xmlns:a16="http://schemas.microsoft.com/office/drawing/2014/main" id="{00000000-0008-0000-1400-00000B000000}"/>
            </a:ext>
          </a:extLst>
        </xdr:cNvPr>
        <xdr:cNvSpPr>
          <a:spLocks noChangeArrowheads="1"/>
        </xdr:cNvSpPr>
      </xdr:nvSpPr>
      <xdr:spPr bwMode="auto">
        <a:xfrm>
          <a:off x="0" y="0"/>
          <a:ext cx="16649700" cy="28689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0</xdr:colOff>
      <xdr:row>37</xdr:row>
      <xdr:rowOff>0</xdr:rowOff>
    </xdr:to>
    <xdr:sp macro="" textlink="">
      <xdr:nvSpPr>
        <xdr:cNvPr id="12" name="AutoShape 5">
          <a:extLst>
            <a:ext uri="{FF2B5EF4-FFF2-40B4-BE49-F238E27FC236}">
              <a16:creationId xmlns:a16="http://schemas.microsoft.com/office/drawing/2014/main" id="{00000000-0008-0000-1400-00000C000000}"/>
            </a:ext>
          </a:extLst>
        </xdr:cNvPr>
        <xdr:cNvSpPr>
          <a:spLocks noChangeArrowheads="1"/>
        </xdr:cNvSpPr>
      </xdr:nvSpPr>
      <xdr:spPr bwMode="auto">
        <a:xfrm>
          <a:off x="0" y="0"/>
          <a:ext cx="16649700" cy="28689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0</xdr:colOff>
      <xdr:row>37</xdr:row>
      <xdr:rowOff>0</xdr:rowOff>
    </xdr:to>
    <xdr:sp macro="" textlink="">
      <xdr:nvSpPr>
        <xdr:cNvPr id="13" name="AutoShape 5">
          <a:extLst>
            <a:ext uri="{FF2B5EF4-FFF2-40B4-BE49-F238E27FC236}">
              <a16:creationId xmlns:a16="http://schemas.microsoft.com/office/drawing/2014/main" id="{00000000-0008-0000-1400-00000D000000}"/>
            </a:ext>
          </a:extLst>
        </xdr:cNvPr>
        <xdr:cNvSpPr>
          <a:spLocks noChangeArrowheads="1"/>
        </xdr:cNvSpPr>
      </xdr:nvSpPr>
      <xdr:spPr bwMode="auto">
        <a:xfrm>
          <a:off x="0" y="0"/>
          <a:ext cx="16649700" cy="286893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800100</xdr:colOff>
      <xdr:row>41</xdr:row>
      <xdr:rowOff>0</xdr:rowOff>
    </xdr:to>
    <xdr:graphicFrame macro="">
      <xdr:nvGraphicFramePr>
        <xdr:cNvPr id="2" name="Chart 1">
          <a:extLst>
            <a:ext uri="{FF2B5EF4-FFF2-40B4-BE49-F238E27FC236}">
              <a16:creationId xmlns:a16="http://schemas.microsoft.com/office/drawing/2014/main" id="{55636E70-CD35-2841-A6E2-6E35983D49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787400</xdr:colOff>
      <xdr:row>34</xdr:row>
      <xdr:rowOff>101600</xdr:rowOff>
    </xdr:to>
    <xdr:graphicFrame macro="">
      <xdr:nvGraphicFramePr>
        <xdr:cNvPr id="2" name="Chart 1">
          <a:extLst>
            <a:ext uri="{FF2B5EF4-FFF2-40B4-BE49-F238E27FC236}">
              <a16:creationId xmlns:a16="http://schemas.microsoft.com/office/drawing/2014/main" id="{DF7856A8-025C-F84E-9567-4ECB4512D6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0</xdr:rowOff>
    </xdr:from>
    <xdr:to>
      <xdr:col>11</xdr:col>
      <xdr:colOff>50800</xdr:colOff>
      <xdr:row>37</xdr:row>
      <xdr:rowOff>152400</xdr:rowOff>
    </xdr:to>
    <xdr:graphicFrame macro="">
      <xdr:nvGraphicFramePr>
        <xdr:cNvPr id="2" name="Chart 1">
          <a:extLst>
            <a:ext uri="{FF2B5EF4-FFF2-40B4-BE49-F238E27FC236}">
              <a16:creationId xmlns:a16="http://schemas.microsoft.com/office/drawing/2014/main" id="{742DE3B7-5386-0F42-9C23-27396F3565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0</xdr:rowOff>
    </xdr:from>
    <xdr:to>
      <xdr:col>11</xdr:col>
      <xdr:colOff>12700</xdr:colOff>
      <xdr:row>33</xdr:row>
      <xdr:rowOff>101600</xdr:rowOff>
    </xdr:to>
    <xdr:graphicFrame macro="">
      <xdr:nvGraphicFramePr>
        <xdr:cNvPr id="2" name="Chart 1">
          <a:extLst>
            <a:ext uri="{FF2B5EF4-FFF2-40B4-BE49-F238E27FC236}">
              <a16:creationId xmlns:a16="http://schemas.microsoft.com/office/drawing/2014/main" id="{C05CC002-DDD3-E242-976C-DD111B5059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0</xdr:rowOff>
    </xdr:from>
    <xdr:to>
      <xdr:col>11</xdr:col>
      <xdr:colOff>0</xdr:colOff>
      <xdr:row>37</xdr:row>
      <xdr:rowOff>12700</xdr:rowOff>
    </xdr:to>
    <xdr:graphicFrame macro="">
      <xdr:nvGraphicFramePr>
        <xdr:cNvPr id="2" name="Chart 1">
          <a:extLst>
            <a:ext uri="{FF2B5EF4-FFF2-40B4-BE49-F238E27FC236}">
              <a16:creationId xmlns:a16="http://schemas.microsoft.com/office/drawing/2014/main" id="{89BDF691-8968-164D-9EAD-6047D239D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3</xdr:row>
      <xdr:rowOff>0</xdr:rowOff>
    </xdr:from>
    <xdr:to>
      <xdr:col>10</xdr:col>
      <xdr:colOff>812800</xdr:colOff>
      <xdr:row>36</xdr:row>
      <xdr:rowOff>114300</xdr:rowOff>
    </xdr:to>
    <xdr:graphicFrame macro="">
      <xdr:nvGraphicFramePr>
        <xdr:cNvPr id="2" name="Chart 1">
          <a:extLst>
            <a:ext uri="{FF2B5EF4-FFF2-40B4-BE49-F238E27FC236}">
              <a16:creationId xmlns:a16="http://schemas.microsoft.com/office/drawing/2014/main" id="{3FF20F0B-1BC7-F141-9966-5D3B0CFC53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800100</xdr:colOff>
      <xdr:row>37</xdr:row>
      <xdr:rowOff>0</xdr:rowOff>
    </xdr:to>
    <xdr:graphicFrame macro="">
      <xdr:nvGraphicFramePr>
        <xdr:cNvPr id="2" name="Chart 1">
          <a:extLst>
            <a:ext uri="{FF2B5EF4-FFF2-40B4-BE49-F238E27FC236}">
              <a16:creationId xmlns:a16="http://schemas.microsoft.com/office/drawing/2014/main" id="{B74FD427-0914-D64D-9795-393A20B6BD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0</xdr:col>
      <xdr:colOff>266699</xdr:colOff>
      <xdr:row>34</xdr:row>
      <xdr:rowOff>2268607</xdr:rowOff>
    </xdr:from>
    <xdr:ext cx="11511183" cy="1528693"/>
    <xdr:pic>
      <xdr:nvPicPr>
        <xdr:cNvPr id="2" name="Picture 1">
          <a:extLst>
            <a:ext uri="{FF2B5EF4-FFF2-40B4-BE49-F238E27FC236}">
              <a16:creationId xmlns:a16="http://schemas.microsoft.com/office/drawing/2014/main" id="{5B763FBD-105C-8141-9741-7EA43D1155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xdr:blipFill>
      <xdr:spPr>
        <a:xfrm>
          <a:off x="266699" y="5773807"/>
          <a:ext cx="11511183" cy="1528693"/>
        </a:xfrm>
        <a:prstGeom prst="rect">
          <a:avLst/>
        </a:prstGeom>
      </xdr:spPr>
    </xdr:pic>
    <xdr:clientData/>
  </xdr:oneCellAnchor>
  <xdr:oneCellAnchor>
    <xdr:from>
      <xdr:col>0</xdr:col>
      <xdr:colOff>241300</xdr:colOff>
      <xdr:row>0</xdr:row>
      <xdr:rowOff>482600</xdr:rowOff>
    </xdr:from>
    <xdr:ext cx="2572289" cy="1079726"/>
    <xdr:pic>
      <xdr:nvPicPr>
        <xdr:cNvPr id="3" name="Picture 2">
          <a:extLst>
            <a:ext uri="{FF2B5EF4-FFF2-40B4-BE49-F238E27FC236}">
              <a16:creationId xmlns:a16="http://schemas.microsoft.com/office/drawing/2014/main" id="{5A0D87AD-C4E5-9948-9F9E-314EA4BC1D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xdr:blipFill>
      <xdr:spPr>
        <a:xfrm>
          <a:off x="241300" y="165100"/>
          <a:ext cx="2572289" cy="1079726"/>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0</xdr:rowOff>
    </xdr:from>
    <xdr:to>
      <xdr:col>11</xdr:col>
      <xdr:colOff>0</xdr:colOff>
      <xdr:row>39</xdr:row>
      <xdr:rowOff>25400</xdr:rowOff>
    </xdr:to>
    <xdr:graphicFrame macro="">
      <xdr:nvGraphicFramePr>
        <xdr:cNvPr id="2" name="Chart 1">
          <a:extLst>
            <a:ext uri="{FF2B5EF4-FFF2-40B4-BE49-F238E27FC236}">
              <a16:creationId xmlns:a16="http://schemas.microsoft.com/office/drawing/2014/main" id="{948AE504-8D4C-F141-B900-55CD4CB5EA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812800</xdr:colOff>
      <xdr:row>38</xdr:row>
      <xdr:rowOff>12700</xdr:rowOff>
    </xdr:to>
    <xdr:graphicFrame macro="">
      <xdr:nvGraphicFramePr>
        <xdr:cNvPr id="2" name="Chart 1">
          <a:extLst>
            <a:ext uri="{FF2B5EF4-FFF2-40B4-BE49-F238E27FC236}">
              <a16:creationId xmlns:a16="http://schemas.microsoft.com/office/drawing/2014/main" id="{0766091A-7A5E-874E-89D9-FEC0E6FE4B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749300</xdr:colOff>
      <xdr:row>36</xdr:row>
      <xdr:rowOff>88900</xdr:rowOff>
    </xdr:to>
    <xdr:graphicFrame macro="">
      <xdr:nvGraphicFramePr>
        <xdr:cNvPr id="2" name="Chart 1">
          <a:extLst>
            <a:ext uri="{FF2B5EF4-FFF2-40B4-BE49-F238E27FC236}">
              <a16:creationId xmlns:a16="http://schemas.microsoft.com/office/drawing/2014/main" id="{7C2659AB-BC9B-5049-827F-D86BF03DB3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97</xdr:row>
      <xdr:rowOff>0</xdr:rowOff>
    </xdr:to>
    <xdr:sp macro="" textlink="">
      <xdr:nvSpPr>
        <xdr:cNvPr id="3077" name="Rectangle 5" hidden="1">
          <a:extLst>
            <a:ext uri="{FF2B5EF4-FFF2-40B4-BE49-F238E27FC236}">
              <a16:creationId xmlns:a16="http://schemas.microsoft.com/office/drawing/2014/main" id="{00000000-0008-0000-0100-0000050C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0</xdr:colOff>
      <xdr:row>97</xdr:row>
      <xdr:rowOff>0</xdr:rowOff>
    </xdr:to>
    <xdr:sp macro="" textlink="">
      <xdr:nvSpPr>
        <xdr:cNvPr id="2" name="AutoShape 5">
          <a:extLst>
            <a:ext uri="{FF2B5EF4-FFF2-40B4-BE49-F238E27FC236}">
              <a16:creationId xmlns:a16="http://schemas.microsoft.com/office/drawing/2014/main" id="{00000000-0008-0000-0100-00000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809625</xdr:colOff>
      <xdr:row>97</xdr:row>
      <xdr:rowOff>0</xdr:rowOff>
    </xdr:to>
    <xdr:sp macro="" textlink="">
      <xdr:nvSpPr>
        <xdr:cNvPr id="3" name="AutoShape 5">
          <a:extLst>
            <a:ext uri="{FF2B5EF4-FFF2-40B4-BE49-F238E27FC236}">
              <a16:creationId xmlns:a16="http://schemas.microsoft.com/office/drawing/2014/main" id="{00000000-0008-0000-0100-000003000000}"/>
            </a:ext>
          </a:extLst>
        </xdr:cNvPr>
        <xdr:cNvSpPr>
          <a:spLocks noChangeArrowheads="1"/>
        </xdr:cNvSpPr>
      </xdr:nvSpPr>
      <xdr:spPr bwMode="auto">
        <a:xfrm>
          <a:off x="0" y="0"/>
          <a:ext cx="12515850" cy="11010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809625</xdr:colOff>
      <xdr:row>97</xdr:row>
      <xdr:rowOff>0</xdr:rowOff>
    </xdr:to>
    <xdr:sp macro="" textlink="">
      <xdr:nvSpPr>
        <xdr:cNvPr id="4" name="AutoShape 5">
          <a:extLst>
            <a:ext uri="{FF2B5EF4-FFF2-40B4-BE49-F238E27FC236}">
              <a16:creationId xmlns:a16="http://schemas.microsoft.com/office/drawing/2014/main" id="{00000000-0008-0000-0100-000004000000}"/>
            </a:ext>
          </a:extLst>
        </xdr:cNvPr>
        <xdr:cNvSpPr>
          <a:spLocks noChangeArrowheads="1"/>
        </xdr:cNvSpPr>
      </xdr:nvSpPr>
      <xdr:spPr bwMode="auto">
        <a:xfrm>
          <a:off x="0" y="0"/>
          <a:ext cx="12515850" cy="11087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809625</xdr:colOff>
      <xdr:row>97</xdr:row>
      <xdr:rowOff>0</xdr:rowOff>
    </xdr:to>
    <xdr:sp macro="" textlink="">
      <xdr:nvSpPr>
        <xdr:cNvPr id="5" name="AutoShape 5">
          <a:extLst>
            <a:ext uri="{FF2B5EF4-FFF2-40B4-BE49-F238E27FC236}">
              <a16:creationId xmlns:a16="http://schemas.microsoft.com/office/drawing/2014/main" id="{00000000-0008-0000-0100-000005000000}"/>
            </a:ext>
          </a:extLst>
        </xdr:cNvPr>
        <xdr:cNvSpPr>
          <a:spLocks noChangeArrowheads="1"/>
        </xdr:cNvSpPr>
      </xdr:nvSpPr>
      <xdr:spPr bwMode="auto">
        <a:xfrm>
          <a:off x="0" y="0"/>
          <a:ext cx="12515850" cy="12963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809625</xdr:colOff>
      <xdr:row>97</xdr:row>
      <xdr:rowOff>0</xdr:rowOff>
    </xdr:to>
    <xdr:sp macro="" textlink="">
      <xdr:nvSpPr>
        <xdr:cNvPr id="6" name="AutoShape 5">
          <a:extLst>
            <a:ext uri="{FF2B5EF4-FFF2-40B4-BE49-F238E27FC236}">
              <a16:creationId xmlns:a16="http://schemas.microsoft.com/office/drawing/2014/main" id="{00000000-0008-0000-0100-000006000000}"/>
            </a:ext>
          </a:extLst>
        </xdr:cNvPr>
        <xdr:cNvSpPr>
          <a:spLocks noChangeArrowheads="1"/>
        </xdr:cNvSpPr>
      </xdr:nvSpPr>
      <xdr:spPr bwMode="auto">
        <a:xfrm>
          <a:off x="0" y="0"/>
          <a:ext cx="12515850" cy="12963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809625</xdr:colOff>
      <xdr:row>97</xdr:row>
      <xdr:rowOff>0</xdr:rowOff>
    </xdr:to>
    <xdr:sp macro="" textlink="">
      <xdr:nvSpPr>
        <xdr:cNvPr id="7" name="AutoShape 5">
          <a:extLst>
            <a:ext uri="{FF2B5EF4-FFF2-40B4-BE49-F238E27FC236}">
              <a16:creationId xmlns:a16="http://schemas.microsoft.com/office/drawing/2014/main" id="{00000000-0008-0000-0100-000007000000}"/>
            </a:ext>
          </a:extLst>
        </xdr:cNvPr>
        <xdr:cNvSpPr>
          <a:spLocks noChangeArrowheads="1"/>
        </xdr:cNvSpPr>
      </xdr:nvSpPr>
      <xdr:spPr bwMode="auto">
        <a:xfrm>
          <a:off x="0" y="0"/>
          <a:ext cx="12515850" cy="12963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0</xdr:colOff>
      <xdr:row>97</xdr:row>
      <xdr:rowOff>0</xdr:rowOff>
    </xdr:to>
    <xdr:sp macro="" textlink="">
      <xdr:nvSpPr>
        <xdr:cNvPr id="9" name="AutoShape 5">
          <a:extLst>
            <a:ext uri="{FF2B5EF4-FFF2-40B4-BE49-F238E27FC236}">
              <a16:creationId xmlns:a16="http://schemas.microsoft.com/office/drawing/2014/main" id="{00000000-0008-0000-0100-000009000000}"/>
            </a:ext>
          </a:extLst>
        </xdr:cNvPr>
        <xdr:cNvSpPr>
          <a:spLocks noChangeArrowheads="1"/>
        </xdr:cNvSpPr>
      </xdr:nvSpPr>
      <xdr:spPr bwMode="auto">
        <a:xfrm>
          <a:off x="0" y="0"/>
          <a:ext cx="12496800" cy="32927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809625</xdr:colOff>
      <xdr:row>97</xdr:row>
      <xdr:rowOff>0</xdr:rowOff>
    </xdr:to>
    <xdr:sp macro="" textlink="">
      <xdr:nvSpPr>
        <xdr:cNvPr id="10" name="AutoShape 5">
          <a:extLst>
            <a:ext uri="{FF2B5EF4-FFF2-40B4-BE49-F238E27FC236}">
              <a16:creationId xmlns:a16="http://schemas.microsoft.com/office/drawing/2014/main" id="{00000000-0008-0000-0100-00000A000000}"/>
            </a:ext>
          </a:extLst>
        </xdr:cNvPr>
        <xdr:cNvSpPr>
          <a:spLocks noChangeArrowheads="1"/>
        </xdr:cNvSpPr>
      </xdr:nvSpPr>
      <xdr:spPr bwMode="auto">
        <a:xfrm>
          <a:off x="0" y="0"/>
          <a:ext cx="12496800" cy="32927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809625</xdr:colOff>
      <xdr:row>97</xdr:row>
      <xdr:rowOff>0</xdr:rowOff>
    </xdr:to>
    <xdr:sp macro="" textlink="">
      <xdr:nvSpPr>
        <xdr:cNvPr id="11" name="AutoShape 5">
          <a:extLst>
            <a:ext uri="{FF2B5EF4-FFF2-40B4-BE49-F238E27FC236}">
              <a16:creationId xmlns:a16="http://schemas.microsoft.com/office/drawing/2014/main" id="{00000000-0008-0000-0100-00000B000000}"/>
            </a:ext>
          </a:extLst>
        </xdr:cNvPr>
        <xdr:cNvSpPr>
          <a:spLocks noChangeArrowheads="1"/>
        </xdr:cNvSpPr>
      </xdr:nvSpPr>
      <xdr:spPr bwMode="auto">
        <a:xfrm>
          <a:off x="0" y="0"/>
          <a:ext cx="12496800" cy="32927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809625</xdr:colOff>
      <xdr:row>97</xdr:row>
      <xdr:rowOff>0</xdr:rowOff>
    </xdr:to>
    <xdr:sp macro="" textlink="">
      <xdr:nvSpPr>
        <xdr:cNvPr id="12" name="AutoShape 5">
          <a:extLst>
            <a:ext uri="{FF2B5EF4-FFF2-40B4-BE49-F238E27FC236}">
              <a16:creationId xmlns:a16="http://schemas.microsoft.com/office/drawing/2014/main" id="{00000000-0008-0000-0100-00000C000000}"/>
            </a:ext>
          </a:extLst>
        </xdr:cNvPr>
        <xdr:cNvSpPr>
          <a:spLocks noChangeArrowheads="1"/>
        </xdr:cNvSpPr>
      </xdr:nvSpPr>
      <xdr:spPr bwMode="auto">
        <a:xfrm>
          <a:off x="0" y="0"/>
          <a:ext cx="12496800" cy="32927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809625</xdr:colOff>
      <xdr:row>97</xdr:row>
      <xdr:rowOff>0</xdr:rowOff>
    </xdr:to>
    <xdr:sp macro="" textlink="">
      <xdr:nvSpPr>
        <xdr:cNvPr id="13" name="AutoShape 5">
          <a:extLst>
            <a:ext uri="{FF2B5EF4-FFF2-40B4-BE49-F238E27FC236}">
              <a16:creationId xmlns:a16="http://schemas.microsoft.com/office/drawing/2014/main" id="{00000000-0008-0000-0100-00000D000000}"/>
            </a:ext>
          </a:extLst>
        </xdr:cNvPr>
        <xdr:cNvSpPr>
          <a:spLocks noChangeArrowheads="1"/>
        </xdr:cNvSpPr>
      </xdr:nvSpPr>
      <xdr:spPr bwMode="auto">
        <a:xfrm>
          <a:off x="0" y="0"/>
          <a:ext cx="12496800" cy="32927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809625</xdr:colOff>
      <xdr:row>97</xdr:row>
      <xdr:rowOff>0</xdr:rowOff>
    </xdr:to>
    <xdr:sp macro="" textlink="">
      <xdr:nvSpPr>
        <xdr:cNvPr id="14" name="AutoShape 5">
          <a:extLst>
            <a:ext uri="{FF2B5EF4-FFF2-40B4-BE49-F238E27FC236}">
              <a16:creationId xmlns:a16="http://schemas.microsoft.com/office/drawing/2014/main" id="{00000000-0008-0000-0100-00000E000000}"/>
            </a:ext>
          </a:extLst>
        </xdr:cNvPr>
        <xdr:cNvSpPr>
          <a:spLocks noChangeArrowheads="1"/>
        </xdr:cNvSpPr>
      </xdr:nvSpPr>
      <xdr:spPr bwMode="auto">
        <a:xfrm>
          <a:off x="0" y="0"/>
          <a:ext cx="12496800" cy="329279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0</xdr:colOff>
      <xdr:row>10</xdr:row>
      <xdr:rowOff>0</xdr:rowOff>
    </xdr:to>
    <xdr:sp macro="" textlink="">
      <xdr:nvSpPr>
        <xdr:cNvPr id="2054" name="Rectangle 6" hidden="1">
          <a:extLst>
            <a:ext uri="{FF2B5EF4-FFF2-40B4-BE49-F238E27FC236}">
              <a16:creationId xmlns:a16="http://schemas.microsoft.com/office/drawing/2014/main" id="{00000000-0008-0000-0300-00000608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10</xdr:row>
      <xdr:rowOff>0</xdr:rowOff>
    </xdr:to>
    <xdr:sp macro="" textlink="">
      <xdr:nvSpPr>
        <xdr:cNvPr id="2" name="AutoShape 6">
          <a:extLst>
            <a:ext uri="{FF2B5EF4-FFF2-40B4-BE49-F238E27FC236}">
              <a16:creationId xmlns:a16="http://schemas.microsoft.com/office/drawing/2014/main" id="{00000000-0008-0000-0300-00000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2619375</xdr:colOff>
      <xdr:row>10</xdr:row>
      <xdr:rowOff>0</xdr:rowOff>
    </xdr:to>
    <xdr:sp macro="" textlink="">
      <xdr:nvSpPr>
        <xdr:cNvPr id="3" name="AutoShape 6">
          <a:extLst>
            <a:ext uri="{FF2B5EF4-FFF2-40B4-BE49-F238E27FC236}">
              <a16:creationId xmlns:a16="http://schemas.microsoft.com/office/drawing/2014/main" id="{00000000-0008-0000-0300-000003000000}"/>
            </a:ext>
          </a:extLst>
        </xdr:cNvPr>
        <xdr:cNvSpPr>
          <a:spLocks noChangeArrowheads="1"/>
        </xdr:cNvSpPr>
      </xdr:nvSpPr>
      <xdr:spPr bwMode="auto">
        <a:xfrm>
          <a:off x="0" y="0"/>
          <a:ext cx="12353925" cy="99536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2619375</xdr:colOff>
      <xdr:row>10</xdr:row>
      <xdr:rowOff>0</xdr:rowOff>
    </xdr:to>
    <xdr:sp macro="" textlink="">
      <xdr:nvSpPr>
        <xdr:cNvPr id="4" name="AutoShape 6">
          <a:extLst>
            <a:ext uri="{FF2B5EF4-FFF2-40B4-BE49-F238E27FC236}">
              <a16:creationId xmlns:a16="http://schemas.microsoft.com/office/drawing/2014/main" id="{00000000-0008-0000-0300-000004000000}"/>
            </a:ext>
          </a:extLst>
        </xdr:cNvPr>
        <xdr:cNvSpPr>
          <a:spLocks noChangeArrowheads="1"/>
        </xdr:cNvSpPr>
      </xdr:nvSpPr>
      <xdr:spPr bwMode="auto">
        <a:xfrm>
          <a:off x="0" y="0"/>
          <a:ext cx="12353925" cy="99536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2619375</xdr:colOff>
      <xdr:row>62</xdr:row>
      <xdr:rowOff>123825</xdr:rowOff>
    </xdr:to>
    <xdr:sp macro="" textlink="">
      <xdr:nvSpPr>
        <xdr:cNvPr id="5" name="AutoShape 6">
          <a:extLst>
            <a:ext uri="{FF2B5EF4-FFF2-40B4-BE49-F238E27FC236}">
              <a16:creationId xmlns:a16="http://schemas.microsoft.com/office/drawing/2014/main" id="{00000000-0008-0000-0300-000005000000}"/>
            </a:ext>
          </a:extLst>
        </xdr:cNvPr>
        <xdr:cNvSpPr>
          <a:spLocks noChangeArrowheads="1"/>
        </xdr:cNvSpPr>
      </xdr:nvSpPr>
      <xdr:spPr bwMode="auto">
        <a:xfrm>
          <a:off x="0" y="0"/>
          <a:ext cx="13515975" cy="12954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2619375</xdr:colOff>
      <xdr:row>62</xdr:row>
      <xdr:rowOff>123825</xdr:rowOff>
    </xdr:to>
    <xdr:sp macro="" textlink="">
      <xdr:nvSpPr>
        <xdr:cNvPr id="6" name="AutoShape 6">
          <a:extLst>
            <a:ext uri="{FF2B5EF4-FFF2-40B4-BE49-F238E27FC236}">
              <a16:creationId xmlns:a16="http://schemas.microsoft.com/office/drawing/2014/main" id="{00000000-0008-0000-0300-000006000000}"/>
            </a:ext>
          </a:extLst>
        </xdr:cNvPr>
        <xdr:cNvSpPr>
          <a:spLocks noChangeArrowheads="1"/>
        </xdr:cNvSpPr>
      </xdr:nvSpPr>
      <xdr:spPr bwMode="auto">
        <a:xfrm>
          <a:off x="0" y="0"/>
          <a:ext cx="13515975" cy="12954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2619375</xdr:colOff>
      <xdr:row>62</xdr:row>
      <xdr:rowOff>123825</xdr:rowOff>
    </xdr:to>
    <xdr:sp macro="" textlink="">
      <xdr:nvSpPr>
        <xdr:cNvPr id="7" name="AutoShape 6">
          <a:extLst>
            <a:ext uri="{FF2B5EF4-FFF2-40B4-BE49-F238E27FC236}">
              <a16:creationId xmlns:a16="http://schemas.microsoft.com/office/drawing/2014/main" id="{00000000-0008-0000-0300-000007000000}"/>
            </a:ext>
          </a:extLst>
        </xdr:cNvPr>
        <xdr:cNvSpPr>
          <a:spLocks noChangeArrowheads="1"/>
        </xdr:cNvSpPr>
      </xdr:nvSpPr>
      <xdr:spPr bwMode="auto">
        <a:xfrm>
          <a:off x="0" y="0"/>
          <a:ext cx="13515975" cy="12954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10</xdr:row>
      <xdr:rowOff>0</xdr:rowOff>
    </xdr:to>
    <xdr:sp macro="" textlink="">
      <xdr:nvSpPr>
        <xdr:cNvPr id="9" name="AutoShape 6">
          <a:extLst>
            <a:ext uri="{FF2B5EF4-FFF2-40B4-BE49-F238E27FC236}">
              <a16:creationId xmlns:a16="http://schemas.microsoft.com/office/drawing/2014/main" id="{00000000-0008-0000-0300-000009000000}"/>
            </a:ext>
          </a:extLst>
        </xdr:cNvPr>
        <xdr:cNvSpPr>
          <a:spLocks noChangeArrowheads="1"/>
        </xdr:cNvSpPr>
      </xdr:nvSpPr>
      <xdr:spPr bwMode="auto">
        <a:xfrm>
          <a:off x="0" y="0"/>
          <a:ext cx="13077825" cy="4143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2619375</xdr:colOff>
      <xdr:row>10</xdr:row>
      <xdr:rowOff>0</xdr:rowOff>
    </xdr:to>
    <xdr:sp macro="" textlink="">
      <xdr:nvSpPr>
        <xdr:cNvPr id="10" name="AutoShape 6">
          <a:extLst>
            <a:ext uri="{FF2B5EF4-FFF2-40B4-BE49-F238E27FC236}">
              <a16:creationId xmlns:a16="http://schemas.microsoft.com/office/drawing/2014/main" id="{00000000-0008-0000-0300-00000A000000}"/>
            </a:ext>
          </a:extLst>
        </xdr:cNvPr>
        <xdr:cNvSpPr>
          <a:spLocks noChangeArrowheads="1"/>
        </xdr:cNvSpPr>
      </xdr:nvSpPr>
      <xdr:spPr bwMode="auto">
        <a:xfrm>
          <a:off x="0" y="0"/>
          <a:ext cx="13077825" cy="4143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2619375</xdr:colOff>
      <xdr:row>10</xdr:row>
      <xdr:rowOff>0</xdr:rowOff>
    </xdr:to>
    <xdr:sp macro="" textlink="">
      <xdr:nvSpPr>
        <xdr:cNvPr id="11" name="AutoShape 6">
          <a:extLst>
            <a:ext uri="{FF2B5EF4-FFF2-40B4-BE49-F238E27FC236}">
              <a16:creationId xmlns:a16="http://schemas.microsoft.com/office/drawing/2014/main" id="{00000000-0008-0000-0300-00000B000000}"/>
            </a:ext>
          </a:extLst>
        </xdr:cNvPr>
        <xdr:cNvSpPr>
          <a:spLocks noChangeArrowheads="1"/>
        </xdr:cNvSpPr>
      </xdr:nvSpPr>
      <xdr:spPr bwMode="auto">
        <a:xfrm>
          <a:off x="0" y="0"/>
          <a:ext cx="13077825" cy="4143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2619375</xdr:colOff>
      <xdr:row>65</xdr:row>
      <xdr:rowOff>0</xdr:rowOff>
    </xdr:to>
    <xdr:sp macro="" textlink="">
      <xdr:nvSpPr>
        <xdr:cNvPr id="12" name="AutoShape 6">
          <a:extLst>
            <a:ext uri="{FF2B5EF4-FFF2-40B4-BE49-F238E27FC236}">
              <a16:creationId xmlns:a16="http://schemas.microsoft.com/office/drawing/2014/main" id="{00000000-0008-0000-0300-00000C000000}"/>
            </a:ext>
          </a:extLst>
        </xdr:cNvPr>
        <xdr:cNvSpPr>
          <a:spLocks noChangeArrowheads="1"/>
        </xdr:cNvSpPr>
      </xdr:nvSpPr>
      <xdr:spPr bwMode="auto">
        <a:xfrm>
          <a:off x="0" y="0"/>
          <a:ext cx="8343900" cy="16392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2619375</xdr:colOff>
      <xdr:row>65</xdr:row>
      <xdr:rowOff>0</xdr:rowOff>
    </xdr:to>
    <xdr:sp macro="" textlink="">
      <xdr:nvSpPr>
        <xdr:cNvPr id="13" name="AutoShape 6">
          <a:extLst>
            <a:ext uri="{FF2B5EF4-FFF2-40B4-BE49-F238E27FC236}">
              <a16:creationId xmlns:a16="http://schemas.microsoft.com/office/drawing/2014/main" id="{00000000-0008-0000-0300-00000D000000}"/>
            </a:ext>
          </a:extLst>
        </xdr:cNvPr>
        <xdr:cNvSpPr>
          <a:spLocks noChangeArrowheads="1"/>
        </xdr:cNvSpPr>
      </xdr:nvSpPr>
      <xdr:spPr bwMode="auto">
        <a:xfrm>
          <a:off x="0" y="0"/>
          <a:ext cx="8343900" cy="16392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2619375</xdr:colOff>
      <xdr:row>65</xdr:row>
      <xdr:rowOff>0</xdr:rowOff>
    </xdr:to>
    <xdr:sp macro="" textlink="">
      <xdr:nvSpPr>
        <xdr:cNvPr id="14" name="AutoShape 6">
          <a:extLst>
            <a:ext uri="{FF2B5EF4-FFF2-40B4-BE49-F238E27FC236}">
              <a16:creationId xmlns:a16="http://schemas.microsoft.com/office/drawing/2014/main" id="{00000000-0008-0000-0300-00000E000000}"/>
            </a:ext>
          </a:extLst>
        </xdr:cNvPr>
        <xdr:cNvSpPr>
          <a:spLocks noChangeArrowheads="1"/>
        </xdr:cNvSpPr>
      </xdr:nvSpPr>
      <xdr:spPr bwMode="auto">
        <a:xfrm>
          <a:off x="0" y="0"/>
          <a:ext cx="8343900" cy="163925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0</xdr:colOff>
      <xdr:row>73</xdr:row>
      <xdr:rowOff>0</xdr:rowOff>
    </xdr:to>
    <xdr:sp macro="" textlink="">
      <xdr:nvSpPr>
        <xdr:cNvPr id="1026" name="Rectangle 2" hidden="1">
          <a:extLst>
            <a:ext uri="{FF2B5EF4-FFF2-40B4-BE49-F238E27FC236}">
              <a16:creationId xmlns:a16="http://schemas.microsoft.com/office/drawing/2014/main" id="{00000000-0008-0000-0500-00000204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0</xdr:colOff>
      <xdr:row>73</xdr:row>
      <xdr:rowOff>0</xdr:rowOff>
    </xdr:to>
    <xdr:sp macro="" textlink="">
      <xdr:nvSpPr>
        <xdr:cNvPr id="2" name="AutoShape 2">
          <a:extLst>
            <a:ext uri="{FF2B5EF4-FFF2-40B4-BE49-F238E27FC236}">
              <a16:creationId xmlns:a16="http://schemas.microsoft.com/office/drawing/2014/main" id="{00000000-0008-0000-0500-000002000000}"/>
            </a:ext>
          </a:extLst>
        </xdr:cNvPr>
        <xdr:cNvSpPr>
          <a:spLocks noChangeArrowheads="1"/>
        </xdr:cNvSpPr>
      </xdr:nvSpPr>
      <xdr:spPr bwMode="auto">
        <a:xfrm>
          <a:off x="0" y="0"/>
          <a:ext cx="11525250" cy="1276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0</xdr:colOff>
      <xdr:row>73</xdr:row>
      <xdr:rowOff>0</xdr:rowOff>
    </xdr:to>
    <xdr:sp macro="" textlink="">
      <xdr:nvSpPr>
        <xdr:cNvPr id="3" name="AutoShape 2">
          <a:extLst>
            <a:ext uri="{FF2B5EF4-FFF2-40B4-BE49-F238E27FC236}">
              <a16:creationId xmlns:a16="http://schemas.microsoft.com/office/drawing/2014/main" id="{00000000-0008-0000-0500-000003000000}"/>
            </a:ext>
          </a:extLst>
        </xdr:cNvPr>
        <xdr:cNvSpPr>
          <a:spLocks noChangeArrowheads="1"/>
        </xdr:cNvSpPr>
      </xdr:nvSpPr>
      <xdr:spPr bwMode="auto">
        <a:xfrm>
          <a:off x="0" y="0"/>
          <a:ext cx="11525250" cy="13735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0</xdr:colOff>
      <xdr:row>73</xdr:row>
      <xdr:rowOff>0</xdr:rowOff>
    </xdr:to>
    <xdr:sp macro="" textlink="">
      <xdr:nvSpPr>
        <xdr:cNvPr id="4" name="AutoShape 2">
          <a:extLst>
            <a:ext uri="{FF2B5EF4-FFF2-40B4-BE49-F238E27FC236}">
              <a16:creationId xmlns:a16="http://schemas.microsoft.com/office/drawing/2014/main" id="{00000000-0008-0000-0500-000004000000}"/>
            </a:ext>
          </a:extLst>
        </xdr:cNvPr>
        <xdr:cNvSpPr>
          <a:spLocks noChangeArrowheads="1"/>
        </xdr:cNvSpPr>
      </xdr:nvSpPr>
      <xdr:spPr bwMode="auto">
        <a:xfrm>
          <a:off x="0" y="0"/>
          <a:ext cx="11525250" cy="14135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74</xdr:row>
      <xdr:rowOff>0</xdr:rowOff>
    </xdr:to>
    <xdr:sp macro="" textlink="">
      <xdr:nvSpPr>
        <xdr:cNvPr id="6" name="AutoShape 2">
          <a:extLst>
            <a:ext uri="{FF2B5EF4-FFF2-40B4-BE49-F238E27FC236}">
              <a16:creationId xmlns:a16="http://schemas.microsoft.com/office/drawing/2014/main" id="{00000000-0008-0000-0500-000006000000}"/>
            </a:ext>
          </a:extLst>
        </xdr:cNvPr>
        <xdr:cNvSpPr>
          <a:spLocks noChangeArrowheads="1"/>
        </xdr:cNvSpPr>
      </xdr:nvSpPr>
      <xdr:spPr bwMode="auto">
        <a:xfrm>
          <a:off x="0" y="0"/>
          <a:ext cx="9553575" cy="12963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74</xdr:row>
      <xdr:rowOff>0</xdr:rowOff>
    </xdr:to>
    <xdr:sp macro="" textlink="">
      <xdr:nvSpPr>
        <xdr:cNvPr id="7" name="AutoShape 2">
          <a:extLst>
            <a:ext uri="{FF2B5EF4-FFF2-40B4-BE49-F238E27FC236}">
              <a16:creationId xmlns:a16="http://schemas.microsoft.com/office/drawing/2014/main" id="{00000000-0008-0000-0500-000007000000}"/>
            </a:ext>
          </a:extLst>
        </xdr:cNvPr>
        <xdr:cNvSpPr>
          <a:spLocks noChangeArrowheads="1"/>
        </xdr:cNvSpPr>
      </xdr:nvSpPr>
      <xdr:spPr bwMode="auto">
        <a:xfrm>
          <a:off x="0" y="0"/>
          <a:ext cx="9553575" cy="12963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74</xdr:row>
      <xdr:rowOff>0</xdr:rowOff>
    </xdr:to>
    <xdr:sp macro="" textlink="">
      <xdr:nvSpPr>
        <xdr:cNvPr id="8" name="AutoShape 2">
          <a:extLst>
            <a:ext uri="{FF2B5EF4-FFF2-40B4-BE49-F238E27FC236}">
              <a16:creationId xmlns:a16="http://schemas.microsoft.com/office/drawing/2014/main" id="{00000000-0008-0000-0500-000008000000}"/>
            </a:ext>
          </a:extLst>
        </xdr:cNvPr>
        <xdr:cNvSpPr>
          <a:spLocks noChangeArrowheads="1"/>
        </xdr:cNvSpPr>
      </xdr:nvSpPr>
      <xdr:spPr bwMode="auto">
        <a:xfrm>
          <a:off x="0" y="0"/>
          <a:ext cx="9553575" cy="129635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91</xdr:row>
      <xdr:rowOff>0</xdr:rowOff>
    </xdr:to>
    <xdr:sp macro="" textlink="">
      <xdr:nvSpPr>
        <xdr:cNvPr id="2" name="AutoShape 5">
          <a:extLst>
            <a:ext uri="{FF2B5EF4-FFF2-40B4-BE49-F238E27FC236}">
              <a16:creationId xmlns:a16="http://schemas.microsoft.com/office/drawing/2014/main" id="{00000000-0008-0000-0700-000002000000}"/>
            </a:ext>
          </a:extLst>
        </xdr:cNvPr>
        <xdr:cNvSpPr>
          <a:spLocks noChangeArrowheads="1"/>
        </xdr:cNvSpPr>
      </xdr:nvSpPr>
      <xdr:spPr bwMode="auto">
        <a:xfrm>
          <a:off x="0" y="0"/>
          <a:ext cx="13881100" cy="3425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91</xdr:row>
      <xdr:rowOff>0</xdr:rowOff>
    </xdr:to>
    <xdr:sp macro="" textlink="">
      <xdr:nvSpPr>
        <xdr:cNvPr id="3" name="AutoShape 5">
          <a:extLst>
            <a:ext uri="{FF2B5EF4-FFF2-40B4-BE49-F238E27FC236}">
              <a16:creationId xmlns:a16="http://schemas.microsoft.com/office/drawing/2014/main" id="{00000000-0008-0000-0700-000003000000}"/>
            </a:ext>
          </a:extLst>
        </xdr:cNvPr>
        <xdr:cNvSpPr>
          <a:spLocks noChangeArrowheads="1"/>
        </xdr:cNvSpPr>
      </xdr:nvSpPr>
      <xdr:spPr bwMode="auto">
        <a:xfrm>
          <a:off x="0" y="0"/>
          <a:ext cx="13881100" cy="3425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91</xdr:row>
      <xdr:rowOff>0</xdr:rowOff>
    </xdr:to>
    <xdr:sp macro="" textlink="">
      <xdr:nvSpPr>
        <xdr:cNvPr id="4" name="AutoShape 5">
          <a:extLst>
            <a:ext uri="{FF2B5EF4-FFF2-40B4-BE49-F238E27FC236}">
              <a16:creationId xmlns:a16="http://schemas.microsoft.com/office/drawing/2014/main" id="{00000000-0008-0000-0700-000004000000}"/>
            </a:ext>
          </a:extLst>
        </xdr:cNvPr>
        <xdr:cNvSpPr>
          <a:spLocks noChangeArrowheads="1"/>
        </xdr:cNvSpPr>
      </xdr:nvSpPr>
      <xdr:spPr bwMode="auto">
        <a:xfrm>
          <a:off x="0" y="0"/>
          <a:ext cx="13881100" cy="3425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91</xdr:row>
      <xdr:rowOff>0</xdr:rowOff>
    </xdr:to>
    <xdr:sp macro="" textlink="">
      <xdr:nvSpPr>
        <xdr:cNvPr id="5" name="AutoShape 5">
          <a:extLst>
            <a:ext uri="{FF2B5EF4-FFF2-40B4-BE49-F238E27FC236}">
              <a16:creationId xmlns:a16="http://schemas.microsoft.com/office/drawing/2014/main" id="{00000000-0008-0000-0700-000005000000}"/>
            </a:ext>
          </a:extLst>
        </xdr:cNvPr>
        <xdr:cNvSpPr>
          <a:spLocks noChangeArrowheads="1"/>
        </xdr:cNvSpPr>
      </xdr:nvSpPr>
      <xdr:spPr bwMode="auto">
        <a:xfrm>
          <a:off x="0" y="0"/>
          <a:ext cx="13881100" cy="3425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91</xdr:row>
      <xdr:rowOff>0</xdr:rowOff>
    </xdr:to>
    <xdr:sp macro="" textlink="">
      <xdr:nvSpPr>
        <xdr:cNvPr id="6" name="AutoShape 5">
          <a:extLst>
            <a:ext uri="{FF2B5EF4-FFF2-40B4-BE49-F238E27FC236}">
              <a16:creationId xmlns:a16="http://schemas.microsoft.com/office/drawing/2014/main" id="{00000000-0008-0000-0700-000006000000}"/>
            </a:ext>
          </a:extLst>
        </xdr:cNvPr>
        <xdr:cNvSpPr>
          <a:spLocks noChangeArrowheads="1"/>
        </xdr:cNvSpPr>
      </xdr:nvSpPr>
      <xdr:spPr bwMode="auto">
        <a:xfrm>
          <a:off x="0" y="0"/>
          <a:ext cx="13881100" cy="3425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91</xdr:row>
      <xdr:rowOff>0</xdr:rowOff>
    </xdr:to>
    <xdr:sp macro="" textlink="">
      <xdr:nvSpPr>
        <xdr:cNvPr id="7" name="AutoShape 5">
          <a:extLst>
            <a:ext uri="{FF2B5EF4-FFF2-40B4-BE49-F238E27FC236}">
              <a16:creationId xmlns:a16="http://schemas.microsoft.com/office/drawing/2014/main" id="{00000000-0008-0000-0700-000007000000}"/>
            </a:ext>
          </a:extLst>
        </xdr:cNvPr>
        <xdr:cNvSpPr>
          <a:spLocks noChangeArrowheads="1"/>
        </xdr:cNvSpPr>
      </xdr:nvSpPr>
      <xdr:spPr bwMode="auto">
        <a:xfrm>
          <a:off x="0" y="0"/>
          <a:ext cx="13881100" cy="3425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91</xdr:row>
      <xdr:rowOff>0</xdr:rowOff>
    </xdr:to>
    <xdr:sp macro="" textlink="">
      <xdr:nvSpPr>
        <xdr:cNvPr id="8" name="AutoShape 5">
          <a:extLst>
            <a:ext uri="{FF2B5EF4-FFF2-40B4-BE49-F238E27FC236}">
              <a16:creationId xmlns:a16="http://schemas.microsoft.com/office/drawing/2014/main" id="{00000000-0008-0000-0700-000008000000}"/>
            </a:ext>
          </a:extLst>
        </xdr:cNvPr>
        <xdr:cNvSpPr>
          <a:spLocks noChangeArrowheads="1"/>
        </xdr:cNvSpPr>
      </xdr:nvSpPr>
      <xdr:spPr bwMode="auto">
        <a:xfrm>
          <a:off x="0" y="0"/>
          <a:ext cx="13881100" cy="3425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91</xdr:row>
      <xdr:rowOff>0</xdr:rowOff>
    </xdr:to>
    <xdr:sp macro="" textlink="">
      <xdr:nvSpPr>
        <xdr:cNvPr id="9" name="AutoShape 5">
          <a:extLst>
            <a:ext uri="{FF2B5EF4-FFF2-40B4-BE49-F238E27FC236}">
              <a16:creationId xmlns:a16="http://schemas.microsoft.com/office/drawing/2014/main" id="{00000000-0008-0000-0700-000009000000}"/>
            </a:ext>
          </a:extLst>
        </xdr:cNvPr>
        <xdr:cNvSpPr>
          <a:spLocks noChangeArrowheads="1"/>
        </xdr:cNvSpPr>
      </xdr:nvSpPr>
      <xdr:spPr bwMode="auto">
        <a:xfrm>
          <a:off x="0" y="0"/>
          <a:ext cx="13881100" cy="3425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91</xdr:row>
      <xdr:rowOff>0</xdr:rowOff>
    </xdr:to>
    <xdr:sp macro="" textlink="">
      <xdr:nvSpPr>
        <xdr:cNvPr id="10" name="AutoShape 5">
          <a:extLst>
            <a:ext uri="{FF2B5EF4-FFF2-40B4-BE49-F238E27FC236}">
              <a16:creationId xmlns:a16="http://schemas.microsoft.com/office/drawing/2014/main" id="{00000000-0008-0000-0700-00000A000000}"/>
            </a:ext>
          </a:extLst>
        </xdr:cNvPr>
        <xdr:cNvSpPr>
          <a:spLocks noChangeArrowheads="1"/>
        </xdr:cNvSpPr>
      </xdr:nvSpPr>
      <xdr:spPr bwMode="auto">
        <a:xfrm>
          <a:off x="0" y="0"/>
          <a:ext cx="13881100" cy="3425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91</xdr:row>
      <xdr:rowOff>0</xdr:rowOff>
    </xdr:to>
    <xdr:sp macro="" textlink="">
      <xdr:nvSpPr>
        <xdr:cNvPr id="11" name="AutoShape 5">
          <a:extLst>
            <a:ext uri="{FF2B5EF4-FFF2-40B4-BE49-F238E27FC236}">
              <a16:creationId xmlns:a16="http://schemas.microsoft.com/office/drawing/2014/main" id="{00000000-0008-0000-0700-00000B000000}"/>
            </a:ext>
          </a:extLst>
        </xdr:cNvPr>
        <xdr:cNvSpPr>
          <a:spLocks noChangeArrowheads="1"/>
        </xdr:cNvSpPr>
      </xdr:nvSpPr>
      <xdr:spPr bwMode="auto">
        <a:xfrm>
          <a:off x="0" y="0"/>
          <a:ext cx="13881100" cy="3425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91</xdr:row>
      <xdr:rowOff>0</xdr:rowOff>
    </xdr:to>
    <xdr:sp macro="" textlink="">
      <xdr:nvSpPr>
        <xdr:cNvPr id="12" name="AutoShape 5">
          <a:extLst>
            <a:ext uri="{FF2B5EF4-FFF2-40B4-BE49-F238E27FC236}">
              <a16:creationId xmlns:a16="http://schemas.microsoft.com/office/drawing/2014/main" id="{00000000-0008-0000-0700-00000C000000}"/>
            </a:ext>
          </a:extLst>
        </xdr:cNvPr>
        <xdr:cNvSpPr>
          <a:spLocks noChangeArrowheads="1"/>
        </xdr:cNvSpPr>
      </xdr:nvSpPr>
      <xdr:spPr bwMode="auto">
        <a:xfrm>
          <a:off x="0" y="0"/>
          <a:ext cx="13881100" cy="3425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91</xdr:row>
      <xdr:rowOff>0</xdr:rowOff>
    </xdr:to>
    <xdr:sp macro="" textlink="">
      <xdr:nvSpPr>
        <xdr:cNvPr id="13" name="AutoShape 5">
          <a:extLst>
            <a:ext uri="{FF2B5EF4-FFF2-40B4-BE49-F238E27FC236}">
              <a16:creationId xmlns:a16="http://schemas.microsoft.com/office/drawing/2014/main" id="{00000000-0008-0000-0700-00000D000000}"/>
            </a:ext>
          </a:extLst>
        </xdr:cNvPr>
        <xdr:cNvSpPr>
          <a:spLocks noChangeArrowheads="1"/>
        </xdr:cNvSpPr>
      </xdr:nvSpPr>
      <xdr:spPr bwMode="auto">
        <a:xfrm>
          <a:off x="0" y="0"/>
          <a:ext cx="13881100" cy="342519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94</xdr:row>
      <xdr:rowOff>0</xdr:rowOff>
    </xdr:to>
    <xdr:sp macro="" textlink="">
      <xdr:nvSpPr>
        <xdr:cNvPr id="2" name="AutoShape 5">
          <a:extLst>
            <a:ext uri="{FF2B5EF4-FFF2-40B4-BE49-F238E27FC236}">
              <a16:creationId xmlns:a16="http://schemas.microsoft.com/office/drawing/2014/main" id="{00000000-0008-0000-0900-000002000000}"/>
            </a:ext>
          </a:extLst>
        </xdr:cNvPr>
        <xdr:cNvSpPr>
          <a:spLocks noChangeArrowheads="1"/>
        </xdr:cNvSpPr>
      </xdr:nvSpPr>
      <xdr:spPr bwMode="auto">
        <a:xfrm>
          <a:off x="0" y="0"/>
          <a:ext cx="13881100" cy="18351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94</xdr:row>
      <xdr:rowOff>0</xdr:rowOff>
    </xdr:to>
    <xdr:sp macro="" textlink="">
      <xdr:nvSpPr>
        <xdr:cNvPr id="3" name="AutoShape 5">
          <a:extLst>
            <a:ext uri="{FF2B5EF4-FFF2-40B4-BE49-F238E27FC236}">
              <a16:creationId xmlns:a16="http://schemas.microsoft.com/office/drawing/2014/main" id="{00000000-0008-0000-0900-000003000000}"/>
            </a:ext>
          </a:extLst>
        </xdr:cNvPr>
        <xdr:cNvSpPr>
          <a:spLocks noChangeArrowheads="1"/>
        </xdr:cNvSpPr>
      </xdr:nvSpPr>
      <xdr:spPr bwMode="auto">
        <a:xfrm>
          <a:off x="0" y="0"/>
          <a:ext cx="13881100" cy="18351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94</xdr:row>
      <xdr:rowOff>0</xdr:rowOff>
    </xdr:to>
    <xdr:sp macro="" textlink="">
      <xdr:nvSpPr>
        <xdr:cNvPr id="4" name="AutoShape 5">
          <a:extLst>
            <a:ext uri="{FF2B5EF4-FFF2-40B4-BE49-F238E27FC236}">
              <a16:creationId xmlns:a16="http://schemas.microsoft.com/office/drawing/2014/main" id="{00000000-0008-0000-0900-000004000000}"/>
            </a:ext>
          </a:extLst>
        </xdr:cNvPr>
        <xdr:cNvSpPr>
          <a:spLocks noChangeArrowheads="1"/>
        </xdr:cNvSpPr>
      </xdr:nvSpPr>
      <xdr:spPr bwMode="auto">
        <a:xfrm>
          <a:off x="0" y="0"/>
          <a:ext cx="13881100" cy="18351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94</xdr:row>
      <xdr:rowOff>0</xdr:rowOff>
    </xdr:to>
    <xdr:sp macro="" textlink="">
      <xdr:nvSpPr>
        <xdr:cNvPr id="5" name="AutoShape 5">
          <a:extLst>
            <a:ext uri="{FF2B5EF4-FFF2-40B4-BE49-F238E27FC236}">
              <a16:creationId xmlns:a16="http://schemas.microsoft.com/office/drawing/2014/main" id="{00000000-0008-0000-0900-000005000000}"/>
            </a:ext>
          </a:extLst>
        </xdr:cNvPr>
        <xdr:cNvSpPr>
          <a:spLocks noChangeArrowheads="1"/>
        </xdr:cNvSpPr>
      </xdr:nvSpPr>
      <xdr:spPr bwMode="auto">
        <a:xfrm>
          <a:off x="0" y="0"/>
          <a:ext cx="13881100" cy="18351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94</xdr:row>
      <xdr:rowOff>0</xdr:rowOff>
    </xdr:to>
    <xdr:sp macro="" textlink="">
      <xdr:nvSpPr>
        <xdr:cNvPr id="6" name="AutoShape 5">
          <a:extLst>
            <a:ext uri="{FF2B5EF4-FFF2-40B4-BE49-F238E27FC236}">
              <a16:creationId xmlns:a16="http://schemas.microsoft.com/office/drawing/2014/main" id="{00000000-0008-0000-0900-000006000000}"/>
            </a:ext>
          </a:extLst>
        </xdr:cNvPr>
        <xdr:cNvSpPr>
          <a:spLocks noChangeArrowheads="1"/>
        </xdr:cNvSpPr>
      </xdr:nvSpPr>
      <xdr:spPr bwMode="auto">
        <a:xfrm>
          <a:off x="0" y="0"/>
          <a:ext cx="13881100" cy="18351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94</xdr:row>
      <xdr:rowOff>0</xdr:rowOff>
    </xdr:to>
    <xdr:sp macro="" textlink="">
      <xdr:nvSpPr>
        <xdr:cNvPr id="7" name="AutoShape 5">
          <a:extLst>
            <a:ext uri="{FF2B5EF4-FFF2-40B4-BE49-F238E27FC236}">
              <a16:creationId xmlns:a16="http://schemas.microsoft.com/office/drawing/2014/main" id="{00000000-0008-0000-0900-000007000000}"/>
            </a:ext>
          </a:extLst>
        </xdr:cNvPr>
        <xdr:cNvSpPr>
          <a:spLocks noChangeArrowheads="1"/>
        </xdr:cNvSpPr>
      </xdr:nvSpPr>
      <xdr:spPr bwMode="auto">
        <a:xfrm>
          <a:off x="0" y="0"/>
          <a:ext cx="13881100" cy="18351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94</xdr:row>
      <xdr:rowOff>0</xdr:rowOff>
    </xdr:to>
    <xdr:sp macro="" textlink="">
      <xdr:nvSpPr>
        <xdr:cNvPr id="8" name="AutoShape 5">
          <a:extLst>
            <a:ext uri="{FF2B5EF4-FFF2-40B4-BE49-F238E27FC236}">
              <a16:creationId xmlns:a16="http://schemas.microsoft.com/office/drawing/2014/main" id="{00000000-0008-0000-0900-000008000000}"/>
            </a:ext>
          </a:extLst>
        </xdr:cNvPr>
        <xdr:cNvSpPr>
          <a:spLocks noChangeArrowheads="1"/>
        </xdr:cNvSpPr>
      </xdr:nvSpPr>
      <xdr:spPr bwMode="auto">
        <a:xfrm>
          <a:off x="0" y="0"/>
          <a:ext cx="13881100" cy="18351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94</xdr:row>
      <xdr:rowOff>0</xdr:rowOff>
    </xdr:to>
    <xdr:sp macro="" textlink="">
      <xdr:nvSpPr>
        <xdr:cNvPr id="9" name="AutoShape 5">
          <a:extLst>
            <a:ext uri="{FF2B5EF4-FFF2-40B4-BE49-F238E27FC236}">
              <a16:creationId xmlns:a16="http://schemas.microsoft.com/office/drawing/2014/main" id="{00000000-0008-0000-0900-000009000000}"/>
            </a:ext>
          </a:extLst>
        </xdr:cNvPr>
        <xdr:cNvSpPr>
          <a:spLocks noChangeArrowheads="1"/>
        </xdr:cNvSpPr>
      </xdr:nvSpPr>
      <xdr:spPr bwMode="auto">
        <a:xfrm>
          <a:off x="0" y="0"/>
          <a:ext cx="13881100" cy="18351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94</xdr:row>
      <xdr:rowOff>0</xdr:rowOff>
    </xdr:to>
    <xdr:sp macro="" textlink="">
      <xdr:nvSpPr>
        <xdr:cNvPr id="10" name="AutoShape 5">
          <a:extLst>
            <a:ext uri="{FF2B5EF4-FFF2-40B4-BE49-F238E27FC236}">
              <a16:creationId xmlns:a16="http://schemas.microsoft.com/office/drawing/2014/main" id="{00000000-0008-0000-0900-00000A000000}"/>
            </a:ext>
          </a:extLst>
        </xdr:cNvPr>
        <xdr:cNvSpPr>
          <a:spLocks noChangeArrowheads="1"/>
        </xdr:cNvSpPr>
      </xdr:nvSpPr>
      <xdr:spPr bwMode="auto">
        <a:xfrm>
          <a:off x="0" y="0"/>
          <a:ext cx="13881100" cy="18351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94</xdr:row>
      <xdr:rowOff>0</xdr:rowOff>
    </xdr:to>
    <xdr:sp macro="" textlink="">
      <xdr:nvSpPr>
        <xdr:cNvPr id="11" name="AutoShape 5">
          <a:extLst>
            <a:ext uri="{FF2B5EF4-FFF2-40B4-BE49-F238E27FC236}">
              <a16:creationId xmlns:a16="http://schemas.microsoft.com/office/drawing/2014/main" id="{00000000-0008-0000-0900-00000B000000}"/>
            </a:ext>
          </a:extLst>
        </xdr:cNvPr>
        <xdr:cNvSpPr>
          <a:spLocks noChangeArrowheads="1"/>
        </xdr:cNvSpPr>
      </xdr:nvSpPr>
      <xdr:spPr bwMode="auto">
        <a:xfrm>
          <a:off x="0" y="0"/>
          <a:ext cx="13881100" cy="18351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94</xdr:row>
      <xdr:rowOff>0</xdr:rowOff>
    </xdr:to>
    <xdr:sp macro="" textlink="">
      <xdr:nvSpPr>
        <xdr:cNvPr id="12" name="AutoShape 5">
          <a:extLst>
            <a:ext uri="{FF2B5EF4-FFF2-40B4-BE49-F238E27FC236}">
              <a16:creationId xmlns:a16="http://schemas.microsoft.com/office/drawing/2014/main" id="{00000000-0008-0000-0900-00000C000000}"/>
            </a:ext>
          </a:extLst>
        </xdr:cNvPr>
        <xdr:cNvSpPr>
          <a:spLocks noChangeArrowheads="1"/>
        </xdr:cNvSpPr>
      </xdr:nvSpPr>
      <xdr:spPr bwMode="auto">
        <a:xfrm>
          <a:off x="0" y="0"/>
          <a:ext cx="13881100" cy="18351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94</xdr:row>
      <xdr:rowOff>0</xdr:rowOff>
    </xdr:to>
    <xdr:sp macro="" textlink="">
      <xdr:nvSpPr>
        <xdr:cNvPr id="13" name="AutoShape 5">
          <a:extLst>
            <a:ext uri="{FF2B5EF4-FFF2-40B4-BE49-F238E27FC236}">
              <a16:creationId xmlns:a16="http://schemas.microsoft.com/office/drawing/2014/main" id="{00000000-0008-0000-0900-00000D000000}"/>
            </a:ext>
          </a:extLst>
        </xdr:cNvPr>
        <xdr:cNvSpPr>
          <a:spLocks noChangeArrowheads="1"/>
        </xdr:cNvSpPr>
      </xdr:nvSpPr>
      <xdr:spPr bwMode="auto">
        <a:xfrm>
          <a:off x="0" y="0"/>
          <a:ext cx="13881100" cy="183515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52</xdr:row>
      <xdr:rowOff>0</xdr:rowOff>
    </xdr:to>
    <xdr:sp macro="" textlink="">
      <xdr:nvSpPr>
        <xdr:cNvPr id="2" name="AutoShape 5">
          <a:extLst>
            <a:ext uri="{FF2B5EF4-FFF2-40B4-BE49-F238E27FC236}">
              <a16:creationId xmlns:a16="http://schemas.microsoft.com/office/drawing/2014/main" id="{00000000-0008-0000-0B00-000002000000}"/>
            </a:ext>
          </a:extLst>
        </xdr:cNvPr>
        <xdr:cNvSpPr>
          <a:spLocks noChangeArrowheads="1"/>
        </xdr:cNvSpPr>
      </xdr:nvSpPr>
      <xdr:spPr bwMode="auto">
        <a:xfrm>
          <a:off x="0" y="0"/>
          <a:ext cx="16217900" cy="4112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52</xdr:row>
      <xdr:rowOff>0</xdr:rowOff>
    </xdr:to>
    <xdr:sp macro="" textlink="">
      <xdr:nvSpPr>
        <xdr:cNvPr id="3" name="AutoShape 5">
          <a:extLst>
            <a:ext uri="{FF2B5EF4-FFF2-40B4-BE49-F238E27FC236}">
              <a16:creationId xmlns:a16="http://schemas.microsoft.com/office/drawing/2014/main" id="{00000000-0008-0000-0B00-000003000000}"/>
            </a:ext>
          </a:extLst>
        </xdr:cNvPr>
        <xdr:cNvSpPr>
          <a:spLocks noChangeArrowheads="1"/>
        </xdr:cNvSpPr>
      </xdr:nvSpPr>
      <xdr:spPr bwMode="auto">
        <a:xfrm>
          <a:off x="0" y="0"/>
          <a:ext cx="16217900" cy="4112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52</xdr:row>
      <xdr:rowOff>0</xdr:rowOff>
    </xdr:to>
    <xdr:sp macro="" textlink="">
      <xdr:nvSpPr>
        <xdr:cNvPr id="4" name="AutoShape 5">
          <a:extLst>
            <a:ext uri="{FF2B5EF4-FFF2-40B4-BE49-F238E27FC236}">
              <a16:creationId xmlns:a16="http://schemas.microsoft.com/office/drawing/2014/main" id="{00000000-0008-0000-0B00-000004000000}"/>
            </a:ext>
          </a:extLst>
        </xdr:cNvPr>
        <xdr:cNvSpPr>
          <a:spLocks noChangeArrowheads="1"/>
        </xdr:cNvSpPr>
      </xdr:nvSpPr>
      <xdr:spPr bwMode="auto">
        <a:xfrm>
          <a:off x="0" y="0"/>
          <a:ext cx="16217900" cy="4112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52</xdr:row>
      <xdr:rowOff>0</xdr:rowOff>
    </xdr:to>
    <xdr:sp macro="" textlink="">
      <xdr:nvSpPr>
        <xdr:cNvPr id="5" name="AutoShape 5">
          <a:extLst>
            <a:ext uri="{FF2B5EF4-FFF2-40B4-BE49-F238E27FC236}">
              <a16:creationId xmlns:a16="http://schemas.microsoft.com/office/drawing/2014/main" id="{00000000-0008-0000-0B00-000005000000}"/>
            </a:ext>
          </a:extLst>
        </xdr:cNvPr>
        <xdr:cNvSpPr>
          <a:spLocks noChangeArrowheads="1"/>
        </xdr:cNvSpPr>
      </xdr:nvSpPr>
      <xdr:spPr bwMode="auto">
        <a:xfrm>
          <a:off x="0" y="0"/>
          <a:ext cx="16217900" cy="4112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52</xdr:row>
      <xdr:rowOff>0</xdr:rowOff>
    </xdr:to>
    <xdr:sp macro="" textlink="">
      <xdr:nvSpPr>
        <xdr:cNvPr id="6" name="AutoShape 5">
          <a:extLst>
            <a:ext uri="{FF2B5EF4-FFF2-40B4-BE49-F238E27FC236}">
              <a16:creationId xmlns:a16="http://schemas.microsoft.com/office/drawing/2014/main" id="{00000000-0008-0000-0B00-000006000000}"/>
            </a:ext>
          </a:extLst>
        </xdr:cNvPr>
        <xdr:cNvSpPr>
          <a:spLocks noChangeArrowheads="1"/>
        </xdr:cNvSpPr>
      </xdr:nvSpPr>
      <xdr:spPr bwMode="auto">
        <a:xfrm>
          <a:off x="0" y="0"/>
          <a:ext cx="16217900" cy="4112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52</xdr:row>
      <xdr:rowOff>0</xdr:rowOff>
    </xdr:to>
    <xdr:sp macro="" textlink="">
      <xdr:nvSpPr>
        <xdr:cNvPr id="7" name="AutoShape 5">
          <a:extLst>
            <a:ext uri="{FF2B5EF4-FFF2-40B4-BE49-F238E27FC236}">
              <a16:creationId xmlns:a16="http://schemas.microsoft.com/office/drawing/2014/main" id="{00000000-0008-0000-0B00-000007000000}"/>
            </a:ext>
          </a:extLst>
        </xdr:cNvPr>
        <xdr:cNvSpPr>
          <a:spLocks noChangeArrowheads="1"/>
        </xdr:cNvSpPr>
      </xdr:nvSpPr>
      <xdr:spPr bwMode="auto">
        <a:xfrm>
          <a:off x="0" y="0"/>
          <a:ext cx="16217900" cy="4112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52</xdr:row>
      <xdr:rowOff>0</xdr:rowOff>
    </xdr:to>
    <xdr:sp macro="" textlink="">
      <xdr:nvSpPr>
        <xdr:cNvPr id="8" name="AutoShape 5">
          <a:extLst>
            <a:ext uri="{FF2B5EF4-FFF2-40B4-BE49-F238E27FC236}">
              <a16:creationId xmlns:a16="http://schemas.microsoft.com/office/drawing/2014/main" id="{00000000-0008-0000-0B00-000008000000}"/>
            </a:ext>
          </a:extLst>
        </xdr:cNvPr>
        <xdr:cNvSpPr>
          <a:spLocks noChangeArrowheads="1"/>
        </xdr:cNvSpPr>
      </xdr:nvSpPr>
      <xdr:spPr bwMode="auto">
        <a:xfrm>
          <a:off x="0" y="0"/>
          <a:ext cx="16217900" cy="4112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52</xdr:row>
      <xdr:rowOff>0</xdr:rowOff>
    </xdr:to>
    <xdr:sp macro="" textlink="">
      <xdr:nvSpPr>
        <xdr:cNvPr id="9" name="AutoShape 5">
          <a:extLst>
            <a:ext uri="{FF2B5EF4-FFF2-40B4-BE49-F238E27FC236}">
              <a16:creationId xmlns:a16="http://schemas.microsoft.com/office/drawing/2014/main" id="{00000000-0008-0000-0B00-000009000000}"/>
            </a:ext>
          </a:extLst>
        </xdr:cNvPr>
        <xdr:cNvSpPr>
          <a:spLocks noChangeArrowheads="1"/>
        </xdr:cNvSpPr>
      </xdr:nvSpPr>
      <xdr:spPr bwMode="auto">
        <a:xfrm>
          <a:off x="0" y="0"/>
          <a:ext cx="16217900" cy="4112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52</xdr:row>
      <xdr:rowOff>0</xdr:rowOff>
    </xdr:to>
    <xdr:sp macro="" textlink="">
      <xdr:nvSpPr>
        <xdr:cNvPr id="10" name="AutoShape 5">
          <a:extLst>
            <a:ext uri="{FF2B5EF4-FFF2-40B4-BE49-F238E27FC236}">
              <a16:creationId xmlns:a16="http://schemas.microsoft.com/office/drawing/2014/main" id="{00000000-0008-0000-0B00-00000A000000}"/>
            </a:ext>
          </a:extLst>
        </xdr:cNvPr>
        <xdr:cNvSpPr>
          <a:spLocks noChangeArrowheads="1"/>
        </xdr:cNvSpPr>
      </xdr:nvSpPr>
      <xdr:spPr bwMode="auto">
        <a:xfrm>
          <a:off x="0" y="0"/>
          <a:ext cx="16217900" cy="4112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52</xdr:row>
      <xdr:rowOff>0</xdr:rowOff>
    </xdr:to>
    <xdr:sp macro="" textlink="">
      <xdr:nvSpPr>
        <xdr:cNvPr id="11" name="AutoShape 5">
          <a:extLst>
            <a:ext uri="{FF2B5EF4-FFF2-40B4-BE49-F238E27FC236}">
              <a16:creationId xmlns:a16="http://schemas.microsoft.com/office/drawing/2014/main" id="{00000000-0008-0000-0B00-00000B000000}"/>
            </a:ext>
          </a:extLst>
        </xdr:cNvPr>
        <xdr:cNvSpPr>
          <a:spLocks noChangeArrowheads="1"/>
        </xdr:cNvSpPr>
      </xdr:nvSpPr>
      <xdr:spPr bwMode="auto">
        <a:xfrm>
          <a:off x="0" y="0"/>
          <a:ext cx="16217900" cy="4112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52</xdr:row>
      <xdr:rowOff>0</xdr:rowOff>
    </xdr:to>
    <xdr:sp macro="" textlink="">
      <xdr:nvSpPr>
        <xdr:cNvPr id="12" name="AutoShape 5">
          <a:extLst>
            <a:ext uri="{FF2B5EF4-FFF2-40B4-BE49-F238E27FC236}">
              <a16:creationId xmlns:a16="http://schemas.microsoft.com/office/drawing/2014/main" id="{00000000-0008-0000-0B00-00000C000000}"/>
            </a:ext>
          </a:extLst>
        </xdr:cNvPr>
        <xdr:cNvSpPr>
          <a:spLocks noChangeArrowheads="1"/>
        </xdr:cNvSpPr>
      </xdr:nvSpPr>
      <xdr:spPr bwMode="auto">
        <a:xfrm>
          <a:off x="0" y="0"/>
          <a:ext cx="16217900" cy="4112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52</xdr:row>
      <xdr:rowOff>0</xdr:rowOff>
    </xdr:to>
    <xdr:sp macro="" textlink="">
      <xdr:nvSpPr>
        <xdr:cNvPr id="13" name="AutoShape 5">
          <a:extLst>
            <a:ext uri="{FF2B5EF4-FFF2-40B4-BE49-F238E27FC236}">
              <a16:creationId xmlns:a16="http://schemas.microsoft.com/office/drawing/2014/main" id="{00000000-0008-0000-0B00-00000D000000}"/>
            </a:ext>
          </a:extLst>
        </xdr:cNvPr>
        <xdr:cNvSpPr>
          <a:spLocks noChangeArrowheads="1"/>
        </xdr:cNvSpPr>
      </xdr:nvSpPr>
      <xdr:spPr bwMode="auto">
        <a:xfrm>
          <a:off x="0" y="0"/>
          <a:ext cx="16217900" cy="411226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72</xdr:row>
      <xdr:rowOff>0</xdr:rowOff>
    </xdr:to>
    <xdr:sp macro="" textlink="">
      <xdr:nvSpPr>
        <xdr:cNvPr id="2" name="AutoShape 5">
          <a:extLst>
            <a:ext uri="{FF2B5EF4-FFF2-40B4-BE49-F238E27FC236}">
              <a16:creationId xmlns:a16="http://schemas.microsoft.com/office/drawing/2014/main" id="{00000000-0008-0000-0D00-000002000000}"/>
            </a:ext>
          </a:extLst>
        </xdr:cNvPr>
        <xdr:cNvSpPr>
          <a:spLocks noChangeArrowheads="1"/>
        </xdr:cNvSpPr>
      </xdr:nvSpPr>
      <xdr:spPr bwMode="auto">
        <a:xfrm>
          <a:off x="0" y="0"/>
          <a:ext cx="16217900" cy="4112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72</xdr:row>
      <xdr:rowOff>0</xdr:rowOff>
    </xdr:to>
    <xdr:sp macro="" textlink="">
      <xdr:nvSpPr>
        <xdr:cNvPr id="3" name="AutoShape 5">
          <a:extLst>
            <a:ext uri="{FF2B5EF4-FFF2-40B4-BE49-F238E27FC236}">
              <a16:creationId xmlns:a16="http://schemas.microsoft.com/office/drawing/2014/main" id="{00000000-0008-0000-0D00-000003000000}"/>
            </a:ext>
          </a:extLst>
        </xdr:cNvPr>
        <xdr:cNvSpPr>
          <a:spLocks noChangeArrowheads="1"/>
        </xdr:cNvSpPr>
      </xdr:nvSpPr>
      <xdr:spPr bwMode="auto">
        <a:xfrm>
          <a:off x="0" y="0"/>
          <a:ext cx="16217900" cy="4112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72</xdr:row>
      <xdr:rowOff>0</xdr:rowOff>
    </xdr:to>
    <xdr:sp macro="" textlink="">
      <xdr:nvSpPr>
        <xdr:cNvPr id="4" name="AutoShape 5">
          <a:extLst>
            <a:ext uri="{FF2B5EF4-FFF2-40B4-BE49-F238E27FC236}">
              <a16:creationId xmlns:a16="http://schemas.microsoft.com/office/drawing/2014/main" id="{00000000-0008-0000-0D00-000004000000}"/>
            </a:ext>
          </a:extLst>
        </xdr:cNvPr>
        <xdr:cNvSpPr>
          <a:spLocks noChangeArrowheads="1"/>
        </xdr:cNvSpPr>
      </xdr:nvSpPr>
      <xdr:spPr bwMode="auto">
        <a:xfrm>
          <a:off x="0" y="0"/>
          <a:ext cx="16217900" cy="4112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72</xdr:row>
      <xdr:rowOff>0</xdr:rowOff>
    </xdr:to>
    <xdr:sp macro="" textlink="">
      <xdr:nvSpPr>
        <xdr:cNvPr id="5" name="AutoShape 5">
          <a:extLst>
            <a:ext uri="{FF2B5EF4-FFF2-40B4-BE49-F238E27FC236}">
              <a16:creationId xmlns:a16="http://schemas.microsoft.com/office/drawing/2014/main" id="{00000000-0008-0000-0D00-000005000000}"/>
            </a:ext>
          </a:extLst>
        </xdr:cNvPr>
        <xdr:cNvSpPr>
          <a:spLocks noChangeArrowheads="1"/>
        </xdr:cNvSpPr>
      </xdr:nvSpPr>
      <xdr:spPr bwMode="auto">
        <a:xfrm>
          <a:off x="0" y="0"/>
          <a:ext cx="16217900" cy="4112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72</xdr:row>
      <xdr:rowOff>0</xdr:rowOff>
    </xdr:to>
    <xdr:sp macro="" textlink="">
      <xdr:nvSpPr>
        <xdr:cNvPr id="6" name="AutoShape 5">
          <a:extLst>
            <a:ext uri="{FF2B5EF4-FFF2-40B4-BE49-F238E27FC236}">
              <a16:creationId xmlns:a16="http://schemas.microsoft.com/office/drawing/2014/main" id="{00000000-0008-0000-0D00-000006000000}"/>
            </a:ext>
          </a:extLst>
        </xdr:cNvPr>
        <xdr:cNvSpPr>
          <a:spLocks noChangeArrowheads="1"/>
        </xdr:cNvSpPr>
      </xdr:nvSpPr>
      <xdr:spPr bwMode="auto">
        <a:xfrm>
          <a:off x="0" y="0"/>
          <a:ext cx="16217900" cy="4112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72</xdr:row>
      <xdr:rowOff>0</xdr:rowOff>
    </xdr:to>
    <xdr:sp macro="" textlink="">
      <xdr:nvSpPr>
        <xdr:cNvPr id="7" name="AutoShape 5">
          <a:extLst>
            <a:ext uri="{FF2B5EF4-FFF2-40B4-BE49-F238E27FC236}">
              <a16:creationId xmlns:a16="http://schemas.microsoft.com/office/drawing/2014/main" id="{00000000-0008-0000-0D00-000007000000}"/>
            </a:ext>
          </a:extLst>
        </xdr:cNvPr>
        <xdr:cNvSpPr>
          <a:spLocks noChangeArrowheads="1"/>
        </xdr:cNvSpPr>
      </xdr:nvSpPr>
      <xdr:spPr bwMode="auto">
        <a:xfrm>
          <a:off x="0" y="0"/>
          <a:ext cx="16217900" cy="4112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72</xdr:row>
      <xdr:rowOff>0</xdr:rowOff>
    </xdr:to>
    <xdr:sp macro="" textlink="">
      <xdr:nvSpPr>
        <xdr:cNvPr id="8" name="AutoShape 5">
          <a:extLst>
            <a:ext uri="{FF2B5EF4-FFF2-40B4-BE49-F238E27FC236}">
              <a16:creationId xmlns:a16="http://schemas.microsoft.com/office/drawing/2014/main" id="{00000000-0008-0000-0D00-000008000000}"/>
            </a:ext>
          </a:extLst>
        </xdr:cNvPr>
        <xdr:cNvSpPr>
          <a:spLocks noChangeArrowheads="1"/>
        </xdr:cNvSpPr>
      </xdr:nvSpPr>
      <xdr:spPr bwMode="auto">
        <a:xfrm>
          <a:off x="0" y="0"/>
          <a:ext cx="16217900" cy="4112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72</xdr:row>
      <xdr:rowOff>0</xdr:rowOff>
    </xdr:to>
    <xdr:sp macro="" textlink="">
      <xdr:nvSpPr>
        <xdr:cNvPr id="9" name="AutoShape 5">
          <a:extLst>
            <a:ext uri="{FF2B5EF4-FFF2-40B4-BE49-F238E27FC236}">
              <a16:creationId xmlns:a16="http://schemas.microsoft.com/office/drawing/2014/main" id="{00000000-0008-0000-0D00-000009000000}"/>
            </a:ext>
          </a:extLst>
        </xdr:cNvPr>
        <xdr:cNvSpPr>
          <a:spLocks noChangeArrowheads="1"/>
        </xdr:cNvSpPr>
      </xdr:nvSpPr>
      <xdr:spPr bwMode="auto">
        <a:xfrm>
          <a:off x="0" y="0"/>
          <a:ext cx="16217900" cy="4112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72</xdr:row>
      <xdr:rowOff>0</xdr:rowOff>
    </xdr:to>
    <xdr:sp macro="" textlink="">
      <xdr:nvSpPr>
        <xdr:cNvPr id="10" name="AutoShape 5">
          <a:extLst>
            <a:ext uri="{FF2B5EF4-FFF2-40B4-BE49-F238E27FC236}">
              <a16:creationId xmlns:a16="http://schemas.microsoft.com/office/drawing/2014/main" id="{00000000-0008-0000-0D00-00000A000000}"/>
            </a:ext>
          </a:extLst>
        </xdr:cNvPr>
        <xdr:cNvSpPr>
          <a:spLocks noChangeArrowheads="1"/>
        </xdr:cNvSpPr>
      </xdr:nvSpPr>
      <xdr:spPr bwMode="auto">
        <a:xfrm>
          <a:off x="0" y="0"/>
          <a:ext cx="16217900" cy="4112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72</xdr:row>
      <xdr:rowOff>0</xdr:rowOff>
    </xdr:to>
    <xdr:sp macro="" textlink="">
      <xdr:nvSpPr>
        <xdr:cNvPr id="11" name="AutoShape 5">
          <a:extLst>
            <a:ext uri="{FF2B5EF4-FFF2-40B4-BE49-F238E27FC236}">
              <a16:creationId xmlns:a16="http://schemas.microsoft.com/office/drawing/2014/main" id="{00000000-0008-0000-0D00-00000B000000}"/>
            </a:ext>
          </a:extLst>
        </xdr:cNvPr>
        <xdr:cNvSpPr>
          <a:spLocks noChangeArrowheads="1"/>
        </xdr:cNvSpPr>
      </xdr:nvSpPr>
      <xdr:spPr bwMode="auto">
        <a:xfrm>
          <a:off x="0" y="0"/>
          <a:ext cx="16217900" cy="4112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72</xdr:row>
      <xdr:rowOff>0</xdr:rowOff>
    </xdr:to>
    <xdr:sp macro="" textlink="">
      <xdr:nvSpPr>
        <xdr:cNvPr id="12" name="AutoShape 5">
          <a:extLst>
            <a:ext uri="{FF2B5EF4-FFF2-40B4-BE49-F238E27FC236}">
              <a16:creationId xmlns:a16="http://schemas.microsoft.com/office/drawing/2014/main" id="{00000000-0008-0000-0D00-00000C000000}"/>
            </a:ext>
          </a:extLst>
        </xdr:cNvPr>
        <xdr:cNvSpPr>
          <a:spLocks noChangeArrowheads="1"/>
        </xdr:cNvSpPr>
      </xdr:nvSpPr>
      <xdr:spPr bwMode="auto">
        <a:xfrm>
          <a:off x="0" y="0"/>
          <a:ext cx="16217900" cy="4112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72</xdr:row>
      <xdr:rowOff>0</xdr:rowOff>
    </xdr:to>
    <xdr:sp macro="" textlink="">
      <xdr:nvSpPr>
        <xdr:cNvPr id="13" name="AutoShape 5">
          <a:extLst>
            <a:ext uri="{FF2B5EF4-FFF2-40B4-BE49-F238E27FC236}">
              <a16:creationId xmlns:a16="http://schemas.microsoft.com/office/drawing/2014/main" id="{00000000-0008-0000-0D00-00000D000000}"/>
            </a:ext>
          </a:extLst>
        </xdr:cNvPr>
        <xdr:cNvSpPr>
          <a:spLocks noChangeArrowheads="1"/>
        </xdr:cNvSpPr>
      </xdr:nvSpPr>
      <xdr:spPr bwMode="auto">
        <a:xfrm>
          <a:off x="0" y="0"/>
          <a:ext cx="16217900" cy="411226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C95DB-67A4-634B-9380-62AF00EF1AA5}">
  <dimension ref="U18"/>
  <sheetViews>
    <sheetView zoomScale="40" zoomScaleNormal="40" workbookViewId="0">
      <selection activeCell="V67" sqref="V67"/>
    </sheetView>
  </sheetViews>
  <sheetFormatPr defaultColWidth="10.81640625" defaultRowHeight="12.5"/>
  <cols>
    <col min="1" max="16384" width="10.81640625" style="447"/>
  </cols>
  <sheetData>
    <row r="18" spans="21:21">
      <c r="U18" s="448"/>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3:G87"/>
  <sheetViews>
    <sheetView topLeftCell="A50" workbookViewId="0">
      <selection activeCell="G12" sqref="G12:G17"/>
    </sheetView>
  </sheetViews>
  <sheetFormatPr defaultColWidth="8.81640625" defaultRowHeight="12.5"/>
  <cols>
    <col min="1" max="1" width="25.54296875" bestFit="1" customWidth="1"/>
    <col min="2" max="2" width="10.1796875" customWidth="1"/>
    <col min="3" max="3" width="11.453125" bestFit="1" customWidth="1"/>
    <col min="5" max="6" width="10.453125" bestFit="1" customWidth="1"/>
    <col min="7" max="7" width="42.453125" customWidth="1"/>
  </cols>
  <sheetData>
    <row r="3" spans="1:7" ht="13">
      <c r="A3" s="1"/>
      <c r="B3" s="204" t="s">
        <v>208</v>
      </c>
    </row>
    <row r="4" spans="1:7">
      <c r="A4" s="202" t="s">
        <v>63</v>
      </c>
      <c r="B4" s="203">
        <v>3</v>
      </c>
    </row>
    <row r="5" spans="1:7">
      <c r="A5" s="202" t="s">
        <v>54</v>
      </c>
      <c r="B5" s="203">
        <v>2</v>
      </c>
    </row>
    <row r="6" spans="1:7">
      <c r="A6" s="202" t="s">
        <v>55</v>
      </c>
      <c r="B6" s="203">
        <v>1</v>
      </c>
    </row>
    <row r="7" spans="1:7">
      <c r="A7" s="202" t="s">
        <v>209</v>
      </c>
      <c r="B7" s="203">
        <v>0</v>
      </c>
    </row>
    <row r="8" spans="1:7">
      <c r="A8" s="202" t="s">
        <v>210</v>
      </c>
      <c r="B8" s="203">
        <v>0</v>
      </c>
    </row>
    <row r="9" spans="1:7">
      <c r="A9" s="202" t="s">
        <v>64</v>
      </c>
      <c r="B9" s="203">
        <v>3</v>
      </c>
    </row>
    <row r="10" spans="1:7">
      <c r="A10" s="202" t="s">
        <v>70</v>
      </c>
      <c r="B10" s="203">
        <v>0</v>
      </c>
    </row>
    <row r="12" spans="1:7" ht="13">
      <c r="A12" s="205" t="s">
        <v>25</v>
      </c>
      <c r="B12" s="205"/>
      <c r="E12" s="205" t="s">
        <v>211</v>
      </c>
      <c r="F12">
        <v>87</v>
      </c>
      <c r="G12" s="514" t="s">
        <v>212</v>
      </c>
    </row>
    <row r="13" spans="1:7">
      <c r="G13" s="514"/>
    </row>
    <row r="14" spans="1:7" ht="13">
      <c r="A14" s="1"/>
      <c r="B14" s="204" t="s">
        <v>213</v>
      </c>
      <c r="C14" s="204" t="s">
        <v>208</v>
      </c>
      <c r="D14" s="204" t="s">
        <v>214</v>
      </c>
      <c r="G14" s="514"/>
    </row>
    <row r="15" spans="1:7">
      <c r="A15" s="202" t="s">
        <v>63</v>
      </c>
      <c r="B15" s="203">
        <f>COUNTIF('4. Kinship Care'!$C$13:$D$24,A15)+COUNTIF('4. Kinship Care'!$C$27:$C$43,A15)</f>
        <v>0</v>
      </c>
      <c r="C15" s="203">
        <v>3</v>
      </c>
      <c r="D15" s="1">
        <f>B15*C15</f>
        <v>0</v>
      </c>
      <c r="G15" s="514"/>
    </row>
    <row r="16" spans="1:7">
      <c r="A16" s="202" t="s">
        <v>54</v>
      </c>
      <c r="B16" s="203">
        <f>COUNTIF('4. Kinship Care'!$C$13:$D$24,A16)+COUNTIF('4. Kinship Care'!$C$27:$C$43,A16)</f>
        <v>0</v>
      </c>
      <c r="C16" s="203">
        <v>2</v>
      </c>
      <c r="D16" s="1">
        <f t="shared" ref="D16:D21" si="0">B16*C16</f>
        <v>0</v>
      </c>
      <c r="G16" s="514"/>
    </row>
    <row r="17" spans="1:7">
      <c r="A17" s="202" t="s">
        <v>55</v>
      </c>
      <c r="B17" s="203">
        <f>COUNTIF('4. Kinship Care'!$C$13:$D$24,A17)+COUNTIF('4. Kinship Care'!$C$27:$C$43,A17)</f>
        <v>0</v>
      </c>
      <c r="C17" s="203">
        <v>1</v>
      </c>
      <c r="D17" s="1">
        <f t="shared" si="0"/>
        <v>0</v>
      </c>
      <c r="G17" s="514"/>
    </row>
    <row r="18" spans="1:7">
      <c r="A18" s="202" t="s">
        <v>209</v>
      </c>
      <c r="B18" s="203">
        <f>COUNTIF('4. Kinship Care'!$C$13:$D$24,A18)+COUNTIF('4. Kinship Care'!$C$27:$C$43,A18)</f>
        <v>0</v>
      </c>
      <c r="C18" s="203">
        <v>0</v>
      </c>
      <c r="D18" s="1">
        <f t="shared" si="0"/>
        <v>0</v>
      </c>
    </row>
    <row r="19" spans="1:7">
      <c r="A19" s="202" t="s">
        <v>210</v>
      </c>
      <c r="B19" s="203">
        <f>COUNTIF('4. Kinship Care'!$C$13:$D$24,A19)+COUNTIF('4. Kinship Care'!$C$27:$C$43,A19)</f>
        <v>0</v>
      </c>
      <c r="C19" s="203">
        <v>0</v>
      </c>
      <c r="D19" s="1">
        <f t="shared" si="0"/>
        <v>0</v>
      </c>
    </row>
    <row r="20" spans="1:7">
      <c r="A20" s="202" t="s">
        <v>64</v>
      </c>
      <c r="B20" s="203">
        <f>COUNTIF('4. Kinship Care'!$C$13:$D$24,A20)+COUNTIF('4. Kinship Care'!$C$27:$C$43,A20)</f>
        <v>0</v>
      </c>
      <c r="C20" s="203">
        <v>3</v>
      </c>
      <c r="D20" s="1">
        <f t="shared" si="0"/>
        <v>0</v>
      </c>
    </row>
    <row r="21" spans="1:7">
      <c r="A21" s="202" t="s">
        <v>70</v>
      </c>
      <c r="B21" s="203">
        <f>COUNTIF('4. Kinship Care'!$C$13:$D$24,A21)+COUNTIF('4. Kinship Care'!$C$27:$C$43,A21)</f>
        <v>0</v>
      </c>
      <c r="C21" s="203">
        <v>0</v>
      </c>
      <c r="D21" s="1">
        <f t="shared" si="0"/>
        <v>0</v>
      </c>
    </row>
    <row r="22" spans="1:7" ht="13" thickBot="1"/>
    <row r="23" spans="1:7" ht="13.5" thickBot="1">
      <c r="C23" s="205" t="s">
        <v>215</v>
      </c>
      <c r="D23" s="206">
        <f>SUM(D15:D21)</f>
        <v>0</v>
      </c>
    </row>
    <row r="25" spans="1:7" ht="13">
      <c r="A25" s="205" t="s">
        <v>109</v>
      </c>
      <c r="E25" s="205" t="s">
        <v>211</v>
      </c>
      <c r="F25">
        <v>84</v>
      </c>
    </row>
    <row r="27" spans="1:7" ht="13">
      <c r="A27" s="1"/>
      <c r="B27" s="204" t="s">
        <v>213</v>
      </c>
      <c r="C27" s="204" t="s">
        <v>208</v>
      </c>
      <c r="D27" s="204" t="s">
        <v>214</v>
      </c>
    </row>
    <row r="28" spans="1:7">
      <c r="A28" s="202" t="s">
        <v>63</v>
      </c>
      <c r="B28" s="203">
        <f>COUNTIF('4. Kinship Care'!$D$27:$D$43,'4 Data kinship'!A28)+COUNTIF('4. Kinship Care'!$C$45:$D$55,A28)</f>
        <v>0</v>
      </c>
      <c r="C28" s="203">
        <v>3</v>
      </c>
      <c r="D28" s="1">
        <f>B28*C28</f>
        <v>0</v>
      </c>
    </row>
    <row r="29" spans="1:7">
      <c r="A29" s="202" t="s">
        <v>54</v>
      </c>
      <c r="B29" s="203">
        <f>COUNTIF('4. Kinship Care'!$D$27:$D$43,'4 Data kinship'!A29)+COUNTIF('4. Kinship Care'!$C$45:$D$55,A29)</f>
        <v>0</v>
      </c>
      <c r="C29" s="203">
        <v>2</v>
      </c>
      <c r="D29" s="1">
        <f t="shared" ref="D29:D34" si="1">B29*C29</f>
        <v>0</v>
      </c>
    </row>
    <row r="30" spans="1:7">
      <c r="A30" s="202" t="s">
        <v>55</v>
      </c>
      <c r="B30" s="203">
        <f>COUNTIF('4. Kinship Care'!$D$27:$D$43,'4 Data kinship'!A30)+COUNTIF('4. Kinship Care'!$C$45:$D$55,A30)</f>
        <v>0</v>
      </c>
      <c r="C30" s="203">
        <v>1</v>
      </c>
      <c r="D30" s="1">
        <f t="shared" si="1"/>
        <v>0</v>
      </c>
    </row>
    <row r="31" spans="1:7">
      <c r="A31" s="202" t="s">
        <v>209</v>
      </c>
      <c r="B31" s="203">
        <f>COUNTIF('4. Kinship Care'!$D$27:$D$43,'4 Data kinship'!A31)+COUNTIF('4. Kinship Care'!$C$45:$D$55,A31)</f>
        <v>0</v>
      </c>
      <c r="C31" s="203">
        <v>0</v>
      </c>
      <c r="D31" s="1">
        <f t="shared" si="1"/>
        <v>0</v>
      </c>
    </row>
    <row r="32" spans="1:7">
      <c r="A32" s="202" t="s">
        <v>210</v>
      </c>
      <c r="B32" s="203">
        <f>COUNTIF('4. Kinship Care'!$D$27:$D$43,'4 Data kinship'!A32)+COUNTIF('4. Kinship Care'!$C$45:$D$55,A32)</f>
        <v>0</v>
      </c>
      <c r="C32" s="203">
        <v>0</v>
      </c>
      <c r="D32" s="1">
        <f t="shared" si="1"/>
        <v>0</v>
      </c>
    </row>
    <row r="33" spans="1:6">
      <c r="A33" s="202" t="s">
        <v>64</v>
      </c>
      <c r="B33" s="203">
        <f>COUNTIF('4. Kinship Care'!$D$27:$D$43,'4 Data kinship'!A33)+COUNTIF('4. Kinship Care'!$C$45:$D$55,A33)</f>
        <v>0</v>
      </c>
      <c r="C33" s="203">
        <v>3</v>
      </c>
      <c r="D33" s="1">
        <f t="shared" si="1"/>
        <v>0</v>
      </c>
    </row>
    <row r="34" spans="1:6">
      <c r="A34" s="202" t="s">
        <v>70</v>
      </c>
      <c r="B34" s="203">
        <f>COUNTIF('4. Kinship Care'!$D$27:$D$43,'4 Data kinship'!A34)+COUNTIF('4. Kinship Care'!$C$45:$D$55,A34)</f>
        <v>0</v>
      </c>
      <c r="C34" s="203">
        <v>0</v>
      </c>
      <c r="D34" s="1">
        <f t="shared" si="1"/>
        <v>0</v>
      </c>
    </row>
    <row r="35" spans="1:6" ht="13" thickBot="1"/>
    <row r="36" spans="1:6" ht="13.5" thickBot="1">
      <c r="C36" s="205" t="s">
        <v>215</v>
      </c>
      <c r="D36" s="206">
        <f>SUM(D28:D34)</f>
        <v>0</v>
      </c>
    </row>
    <row r="38" spans="1:6" ht="13">
      <c r="A38" s="205" t="s">
        <v>129</v>
      </c>
      <c r="E38" s="205" t="s">
        <v>211</v>
      </c>
      <c r="F38">
        <v>57</v>
      </c>
    </row>
    <row r="40" spans="1:6" ht="13">
      <c r="A40" s="1"/>
      <c r="B40" s="204" t="s">
        <v>213</v>
      </c>
      <c r="C40" s="204" t="s">
        <v>208</v>
      </c>
      <c r="D40" s="204" t="s">
        <v>214</v>
      </c>
    </row>
    <row r="41" spans="1:6">
      <c r="A41" s="202" t="s">
        <v>63</v>
      </c>
      <c r="B41" s="203">
        <f>COUNTIF('4. Kinship Care'!$C$57:$D$78,A41)</f>
        <v>0</v>
      </c>
      <c r="C41" s="203">
        <v>3</v>
      </c>
      <c r="D41" s="1">
        <f>B41*C41</f>
        <v>0</v>
      </c>
    </row>
    <row r="42" spans="1:6">
      <c r="A42" s="202" t="s">
        <v>54</v>
      </c>
      <c r="B42" s="203">
        <f>COUNTIF('4. Kinship Care'!$C$57:$D$78,A42)</f>
        <v>0</v>
      </c>
      <c r="C42" s="203">
        <v>2</v>
      </c>
      <c r="D42" s="1">
        <f t="shared" ref="D42:D47" si="2">B42*C42</f>
        <v>0</v>
      </c>
    </row>
    <row r="43" spans="1:6">
      <c r="A43" s="202" t="s">
        <v>55</v>
      </c>
      <c r="B43" s="203">
        <f>COUNTIF('4. Kinship Care'!$C$57:$D$78,A43)</f>
        <v>0</v>
      </c>
      <c r="C43" s="203">
        <v>1</v>
      </c>
      <c r="D43" s="1">
        <f t="shared" si="2"/>
        <v>0</v>
      </c>
    </row>
    <row r="44" spans="1:6">
      <c r="A44" s="202" t="s">
        <v>209</v>
      </c>
      <c r="B44" s="203">
        <f>COUNTIF('4. Kinship Care'!$C$57:$D$78,A44)</f>
        <v>0</v>
      </c>
      <c r="C44" s="203">
        <v>0</v>
      </c>
      <c r="D44" s="1">
        <f t="shared" si="2"/>
        <v>0</v>
      </c>
    </row>
    <row r="45" spans="1:6">
      <c r="A45" s="202" t="s">
        <v>210</v>
      </c>
      <c r="B45" s="203">
        <f>COUNTIF('4. Kinship Care'!$C$57:$D$78,A45)</f>
        <v>0</v>
      </c>
      <c r="C45" s="203">
        <v>0</v>
      </c>
      <c r="D45" s="1">
        <f t="shared" si="2"/>
        <v>0</v>
      </c>
    </row>
    <row r="46" spans="1:6">
      <c r="A46" s="202" t="s">
        <v>64</v>
      </c>
      <c r="B46" s="203">
        <f>COUNTIF('4. Kinship Care'!$C$57:$D$78,A46)</f>
        <v>0</v>
      </c>
      <c r="C46" s="203">
        <v>3</v>
      </c>
      <c r="D46" s="1">
        <f t="shared" si="2"/>
        <v>0</v>
      </c>
    </row>
    <row r="47" spans="1:6">
      <c r="A47" s="202" t="s">
        <v>70</v>
      </c>
      <c r="B47" s="203">
        <f>COUNTIF('4. Kinship Care'!$C$57:$D$78,A47)</f>
        <v>0</v>
      </c>
      <c r="C47" s="203">
        <v>0</v>
      </c>
      <c r="D47" s="1">
        <f t="shared" si="2"/>
        <v>0</v>
      </c>
    </row>
    <row r="48" spans="1:6" ht="13" thickBot="1"/>
    <row r="49" spans="1:6" ht="13.5" thickBot="1">
      <c r="C49" s="205" t="s">
        <v>215</v>
      </c>
      <c r="D49" s="206">
        <f>SUM(D41:D47)</f>
        <v>0</v>
      </c>
    </row>
    <row r="51" spans="1:6" ht="13">
      <c r="A51" s="205" t="s">
        <v>272</v>
      </c>
      <c r="E51" s="205" t="s">
        <v>211</v>
      </c>
      <c r="F51">
        <v>18</v>
      </c>
    </row>
    <row r="53" spans="1:6" ht="13">
      <c r="A53" s="1"/>
      <c r="B53" s="204" t="s">
        <v>213</v>
      </c>
      <c r="C53" s="204" t="s">
        <v>208</v>
      </c>
      <c r="D53" s="204" t="s">
        <v>214</v>
      </c>
    </row>
    <row r="54" spans="1:6">
      <c r="A54" s="202" t="s">
        <v>63</v>
      </c>
      <c r="B54" s="203">
        <f>COUNTIF('4. Kinship Care'!$C$80:$D$85,A54)</f>
        <v>0</v>
      </c>
      <c r="C54" s="203">
        <v>3</v>
      </c>
      <c r="D54" s="1">
        <f>B54*C54</f>
        <v>0</v>
      </c>
    </row>
    <row r="55" spans="1:6">
      <c r="A55" s="202" t="s">
        <v>54</v>
      </c>
      <c r="B55" s="203">
        <f>COUNTIF('4. Kinship Care'!$C$80:$D$85,A55)</f>
        <v>0</v>
      </c>
      <c r="C55" s="203">
        <v>2</v>
      </c>
      <c r="D55" s="1">
        <f t="shared" ref="D55:D60" si="3">B55*C55</f>
        <v>0</v>
      </c>
    </row>
    <row r="56" spans="1:6">
      <c r="A56" s="202" t="s">
        <v>55</v>
      </c>
      <c r="B56" s="203">
        <f>COUNTIF('4. Kinship Care'!$C$80:$D$85,A56)</f>
        <v>0</v>
      </c>
      <c r="C56" s="203">
        <v>1</v>
      </c>
      <c r="D56" s="1">
        <f t="shared" si="3"/>
        <v>0</v>
      </c>
    </row>
    <row r="57" spans="1:6">
      <c r="A57" s="202" t="s">
        <v>209</v>
      </c>
      <c r="B57" s="203">
        <f>COUNTIF('4. Kinship Care'!$C$80:$D$85,A57)</f>
        <v>0</v>
      </c>
      <c r="C57" s="203">
        <v>0</v>
      </c>
      <c r="D57" s="1">
        <f t="shared" si="3"/>
        <v>0</v>
      </c>
    </row>
    <row r="58" spans="1:6">
      <c r="A58" s="202" t="s">
        <v>210</v>
      </c>
      <c r="B58" s="203">
        <f>COUNTIF('4. Kinship Care'!$C$80:$D$85,A58)</f>
        <v>0</v>
      </c>
      <c r="C58" s="203">
        <v>0</v>
      </c>
      <c r="D58" s="1">
        <f t="shared" si="3"/>
        <v>0</v>
      </c>
    </row>
    <row r="59" spans="1:6">
      <c r="A59" s="202" t="s">
        <v>64</v>
      </c>
      <c r="B59" s="203">
        <f>COUNTIF('4. Kinship Care'!$C$80:$D$85,A59)</f>
        <v>0</v>
      </c>
      <c r="C59" s="203">
        <v>3</v>
      </c>
      <c r="D59" s="1">
        <f t="shared" si="3"/>
        <v>0</v>
      </c>
    </row>
    <row r="60" spans="1:6">
      <c r="A60" s="202" t="s">
        <v>70</v>
      </c>
      <c r="B60" s="203">
        <f>COUNTIF('4. Kinship Care'!$C$80:$D$85,A60)</f>
        <v>0</v>
      </c>
      <c r="C60" s="203">
        <v>0</v>
      </c>
      <c r="D60" s="1">
        <f t="shared" si="3"/>
        <v>0</v>
      </c>
    </row>
    <row r="61" spans="1:6" ht="13" thickBot="1"/>
    <row r="62" spans="1:6" ht="13.5" thickBot="1">
      <c r="C62" s="205" t="s">
        <v>215</v>
      </c>
      <c r="D62" s="206">
        <f>SUM(D54:D60)</f>
        <v>0</v>
      </c>
    </row>
    <row r="64" spans="1:6" ht="13">
      <c r="A64" s="205" t="s">
        <v>65</v>
      </c>
      <c r="E64" s="205" t="s">
        <v>211</v>
      </c>
      <c r="F64">
        <v>24</v>
      </c>
    </row>
    <row r="66" spans="1:4" ht="13">
      <c r="A66" s="1"/>
      <c r="B66" s="204" t="s">
        <v>213</v>
      </c>
      <c r="C66" s="204" t="s">
        <v>208</v>
      </c>
      <c r="D66" s="204" t="s">
        <v>214</v>
      </c>
    </row>
    <row r="67" spans="1:4">
      <c r="A67" s="202" t="s">
        <v>63</v>
      </c>
      <c r="B67" s="203">
        <f>COUNTIF('4. Kinship Care'!$C$87:$D$94,A67)</f>
        <v>0</v>
      </c>
      <c r="C67" s="203">
        <v>3</v>
      </c>
      <c r="D67" s="1">
        <f>B67*C67</f>
        <v>0</v>
      </c>
    </row>
    <row r="68" spans="1:4">
      <c r="A68" s="202" t="s">
        <v>54</v>
      </c>
      <c r="B68" s="203">
        <f>COUNTIF('4. Kinship Care'!$C$87:$D$94,A68)</f>
        <v>0</v>
      </c>
      <c r="C68" s="203">
        <v>2</v>
      </c>
      <c r="D68" s="1">
        <f t="shared" ref="D68:D73" si="4">B68*C68</f>
        <v>0</v>
      </c>
    </row>
    <row r="69" spans="1:4">
      <c r="A69" s="202" t="s">
        <v>55</v>
      </c>
      <c r="B69" s="203">
        <f>COUNTIF('4. Kinship Care'!$C$87:$D$94,A69)</f>
        <v>0</v>
      </c>
      <c r="C69" s="203">
        <v>1</v>
      </c>
      <c r="D69" s="1">
        <f t="shared" si="4"/>
        <v>0</v>
      </c>
    </row>
    <row r="70" spans="1:4">
      <c r="A70" s="202" t="s">
        <v>209</v>
      </c>
      <c r="B70" s="203">
        <f>COUNTIF('4. Kinship Care'!$C$87:$D$94,A70)</f>
        <v>0</v>
      </c>
      <c r="C70" s="203">
        <v>0</v>
      </c>
      <c r="D70" s="1">
        <f t="shared" si="4"/>
        <v>0</v>
      </c>
    </row>
    <row r="71" spans="1:4">
      <c r="A71" s="202" t="s">
        <v>210</v>
      </c>
      <c r="B71" s="203">
        <f>COUNTIF('4. Kinship Care'!$C$87:$D$94,A71)</f>
        <v>0</v>
      </c>
      <c r="C71" s="203">
        <v>0</v>
      </c>
      <c r="D71" s="1">
        <f t="shared" si="4"/>
        <v>0</v>
      </c>
    </row>
    <row r="72" spans="1:4">
      <c r="A72" s="202" t="s">
        <v>64</v>
      </c>
      <c r="B72" s="203">
        <f>COUNTIF('4. Kinship Care'!$C$87:$D$94,A72)</f>
        <v>0</v>
      </c>
      <c r="C72" s="203">
        <v>3</v>
      </c>
      <c r="D72" s="1">
        <f t="shared" si="4"/>
        <v>0</v>
      </c>
    </row>
    <row r="73" spans="1:4">
      <c r="A73" s="202" t="s">
        <v>70</v>
      </c>
      <c r="B73" s="203">
        <f>COUNTIF('4. Kinship Care'!$C$87:$D$94,A73)</f>
        <v>0</v>
      </c>
      <c r="C73" s="203">
        <v>0</v>
      </c>
      <c r="D73" s="1">
        <f t="shared" si="4"/>
        <v>0</v>
      </c>
    </row>
    <row r="74" spans="1:4" ht="13" thickBot="1"/>
    <row r="75" spans="1:4" ht="13.5" thickBot="1">
      <c r="C75" s="205" t="s">
        <v>215</v>
      </c>
      <c r="D75" s="206">
        <f>SUM(D67:D73)</f>
        <v>0</v>
      </c>
    </row>
    <row r="80" spans="1:4">
      <c r="A80" s="394" t="s">
        <v>216</v>
      </c>
    </row>
    <row r="82" spans="1:6" ht="13">
      <c r="E82" s="204" t="s">
        <v>208</v>
      </c>
      <c r="F82" s="204" t="s">
        <v>217</v>
      </c>
    </row>
    <row r="83" spans="1:6" ht="13">
      <c r="A83" s="513" t="s">
        <v>218</v>
      </c>
      <c r="B83" s="513"/>
      <c r="C83" s="513"/>
      <c r="D83" s="513"/>
      <c r="E83" s="1">
        <f>$D$23</f>
        <v>0</v>
      </c>
      <c r="F83" s="207">
        <f>E83/$F$12</f>
        <v>0</v>
      </c>
    </row>
    <row r="84" spans="1:6" ht="13">
      <c r="A84" s="513" t="s">
        <v>109</v>
      </c>
      <c r="B84" s="513"/>
      <c r="C84" s="513"/>
      <c r="D84" s="513"/>
      <c r="E84" s="1">
        <f>$D$36</f>
        <v>0</v>
      </c>
      <c r="F84" s="207">
        <f>E84/$F$25</f>
        <v>0</v>
      </c>
    </row>
    <row r="85" spans="1:6" ht="13">
      <c r="A85" s="513" t="s">
        <v>129</v>
      </c>
      <c r="B85" s="513"/>
      <c r="C85" s="513"/>
      <c r="D85" s="513"/>
      <c r="E85" s="1">
        <f>$D$49</f>
        <v>0</v>
      </c>
      <c r="F85" s="207">
        <f>E85/$F$38</f>
        <v>0</v>
      </c>
    </row>
    <row r="86" spans="1:6" ht="13">
      <c r="A86" s="513" t="s">
        <v>272</v>
      </c>
      <c r="B86" s="513"/>
      <c r="C86" s="513"/>
      <c r="D86" s="513"/>
      <c r="E86" s="1">
        <f>$D$62</f>
        <v>0</v>
      </c>
      <c r="F86" s="207">
        <f>E86/$F$51</f>
        <v>0</v>
      </c>
    </row>
    <row r="87" spans="1:6" ht="13">
      <c r="A87" s="513" t="s">
        <v>65</v>
      </c>
      <c r="B87" s="513"/>
      <c r="C87" s="513"/>
      <c r="D87" s="513"/>
      <c r="E87" s="1">
        <f>$D$75</f>
        <v>0</v>
      </c>
      <c r="F87" s="207">
        <f>E87/$F$64</f>
        <v>0</v>
      </c>
    </row>
  </sheetData>
  <mergeCells count="6">
    <mergeCell ref="A87:D87"/>
    <mergeCell ref="G12:G17"/>
    <mergeCell ref="A83:D83"/>
    <mergeCell ref="A84:D84"/>
    <mergeCell ref="A85:D85"/>
    <mergeCell ref="A86:D86"/>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theme="9"/>
  </sheetPr>
  <dimension ref="A1:AE1024"/>
  <sheetViews>
    <sheetView zoomScaleNormal="100" zoomScalePageLayoutView="81" workbookViewId="0">
      <pane ySplit="1" topLeftCell="A2" activePane="bottomLeft" state="frozen"/>
      <selection activeCell="C19" sqref="C19"/>
      <selection pane="bottomLeft" activeCell="B9" sqref="B9"/>
    </sheetView>
  </sheetViews>
  <sheetFormatPr defaultColWidth="30.54296875" defaultRowHeight="15" customHeight="1"/>
  <cols>
    <col min="1" max="1" width="6.54296875" style="2" customWidth="1"/>
    <col min="2" max="2" width="71.54296875" style="35" customWidth="1"/>
    <col min="3" max="4" width="21.453125" style="25" customWidth="1"/>
    <col min="5" max="5" width="34.453125" style="35" customWidth="1"/>
    <col min="6" max="7" width="29" style="25" hidden="1" customWidth="1"/>
    <col min="8" max="8" width="0" style="68" hidden="1" customWidth="1"/>
    <col min="9" max="10" width="30.54296875" style="25" hidden="1" customWidth="1"/>
    <col min="11" max="11" width="8.1796875" style="25" hidden="1" customWidth="1"/>
    <col min="12" max="12" width="30.54296875" style="25" hidden="1" customWidth="1"/>
    <col min="13" max="16" width="19.54296875" style="25" hidden="1" customWidth="1"/>
    <col min="17" max="17" width="0" style="25" hidden="1" customWidth="1"/>
    <col min="18" max="18" width="57.453125" style="23" customWidth="1"/>
    <col min="19" max="19" width="63" style="145" hidden="1" customWidth="1"/>
    <col min="20" max="16384" width="30.54296875" style="25"/>
  </cols>
  <sheetData>
    <row r="1" spans="1:19" ht="35.15" customHeight="1" thickBot="1">
      <c r="A1" s="506" t="s">
        <v>476</v>
      </c>
      <c r="B1" s="506"/>
      <c r="C1" s="506" t="s">
        <v>20</v>
      </c>
      <c r="D1" s="506"/>
      <c r="E1" s="408" t="s">
        <v>21</v>
      </c>
      <c r="F1" s="404"/>
      <c r="G1" s="404"/>
      <c r="H1" s="404"/>
      <c r="I1" s="420"/>
      <c r="J1" s="420"/>
      <c r="K1" s="420"/>
      <c r="L1" s="420"/>
      <c r="M1" s="420"/>
      <c r="N1" s="420"/>
      <c r="O1" s="420"/>
      <c r="P1" s="420"/>
      <c r="Q1" s="404" t="s">
        <v>295</v>
      </c>
      <c r="R1" s="408" t="s">
        <v>377</v>
      </c>
      <c r="S1" s="69" t="s">
        <v>23</v>
      </c>
    </row>
    <row r="2" spans="1:19" ht="25" customHeight="1">
      <c r="A2" s="594" t="s">
        <v>378</v>
      </c>
      <c r="B2" s="595"/>
      <c r="C2" s="595"/>
      <c r="D2" s="595"/>
      <c r="E2" s="595"/>
      <c r="F2" s="595"/>
      <c r="G2" s="595"/>
      <c r="H2" s="595"/>
      <c r="I2" s="595"/>
      <c r="J2" s="595"/>
      <c r="K2" s="595"/>
      <c r="L2" s="595"/>
      <c r="M2" s="595"/>
      <c r="N2" s="595"/>
      <c r="O2" s="595"/>
      <c r="P2" s="595"/>
      <c r="Q2" s="596"/>
      <c r="R2" s="158" t="s">
        <v>477</v>
      </c>
      <c r="S2" s="75"/>
    </row>
    <row r="3" spans="1:19" ht="24" customHeight="1">
      <c r="A3" s="365">
        <v>1</v>
      </c>
      <c r="B3" s="257" t="s">
        <v>478</v>
      </c>
      <c r="C3" s="512" t="s">
        <v>38</v>
      </c>
      <c r="D3" s="512"/>
      <c r="E3" s="273"/>
      <c r="F3" s="74"/>
      <c r="G3" s="303"/>
      <c r="H3" s="173"/>
      <c r="I3" s="303"/>
      <c r="J3" s="303"/>
      <c r="K3" s="303"/>
      <c r="L3" s="78"/>
      <c r="M3" s="303"/>
      <c r="N3" s="303"/>
      <c r="O3" s="303"/>
      <c r="P3" s="303"/>
      <c r="Q3" s="303"/>
      <c r="R3" s="603" t="s">
        <v>479</v>
      </c>
      <c r="S3" s="75"/>
    </row>
    <row r="4" spans="1:19" ht="32.15" customHeight="1">
      <c r="A4" s="602">
        <v>2</v>
      </c>
      <c r="B4" s="299" t="s">
        <v>480</v>
      </c>
      <c r="C4" s="263" t="s">
        <v>301</v>
      </c>
      <c r="D4" s="269" t="s">
        <v>302</v>
      </c>
      <c r="E4" s="273"/>
      <c r="F4" s="366"/>
      <c r="G4" s="367"/>
      <c r="H4" s="367"/>
      <c r="I4" s="367"/>
      <c r="J4" s="367"/>
      <c r="K4" s="367"/>
      <c r="L4" s="367"/>
      <c r="M4" s="367"/>
      <c r="N4" s="367"/>
      <c r="O4" s="367"/>
      <c r="P4" s="367"/>
      <c r="Q4" s="362"/>
      <c r="R4" s="603"/>
      <c r="S4" s="75"/>
    </row>
    <row r="5" spans="1:19" ht="17.149999999999999" customHeight="1">
      <c r="A5" s="602"/>
      <c r="B5" s="368" t="s">
        <v>305</v>
      </c>
      <c r="C5" s="60"/>
      <c r="D5" s="60"/>
      <c r="E5" s="113"/>
      <c r="F5" s="366"/>
      <c r="G5" s="367"/>
      <c r="H5" s="367"/>
      <c r="I5" s="367"/>
      <c r="J5" s="367"/>
      <c r="K5" s="367"/>
      <c r="L5" s="367"/>
      <c r="M5" s="367"/>
      <c r="N5" s="367"/>
      <c r="O5" s="367"/>
      <c r="P5" s="367"/>
      <c r="Q5" s="362"/>
      <c r="R5" s="603"/>
      <c r="S5" s="75"/>
    </row>
    <row r="6" spans="1:19" ht="17.149999999999999" customHeight="1">
      <c r="A6" s="602"/>
      <c r="B6" s="368" t="s">
        <v>305</v>
      </c>
      <c r="C6" s="60"/>
      <c r="D6" s="60"/>
      <c r="E6" s="113"/>
      <c r="F6" s="366"/>
      <c r="G6" s="367"/>
      <c r="H6" s="367"/>
      <c r="I6" s="367"/>
      <c r="J6" s="367"/>
      <c r="K6" s="367"/>
      <c r="L6" s="367"/>
      <c r="M6" s="367"/>
      <c r="N6" s="367"/>
      <c r="O6" s="367"/>
      <c r="P6" s="367"/>
      <c r="Q6" s="362"/>
      <c r="R6" s="603"/>
      <c r="S6" s="75"/>
    </row>
    <row r="7" spans="1:19" ht="17.149999999999999" customHeight="1">
      <c r="A7" s="602"/>
      <c r="B7" s="368" t="s">
        <v>305</v>
      </c>
      <c r="C7" s="60"/>
      <c r="D7" s="60"/>
      <c r="E7" s="113"/>
      <c r="F7" s="366"/>
      <c r="G7" s="367"/>
      <c r="H7" s="367"/>
      <c r="I7" s="367"/>
      <c r="J7" s="367"/>
      <c r="K7" s="367"/>
      <c r="L7" s="367"/>
      <c r="M7" s="367"/>
      <c r="N7" s="367"/>
      <c r="O7" s="367"/>
      <c r="P7" s="367"/>
      <c r="Q7" s="362"/>
      <c r="R7" s="603"/>
      <c r="S7" s="75"/>
    </row>
    <row r="8" spans="1:19" ht="17.149999999999999" customHeight="1">
      <c r="A8" s="602"/>
      <c r="B8" s="368" t="s">
        <v>305</v>
      </c>
      <c r="C8" s="60"/>
      <c r="D8" s="60"/>
      <c r="E8" s="113"/>
      <c r="F8" s="366"/>
      <c r="G8" s="367"/>
      <c r="H8" s="367"/>
      <c r="I8" s="367"/>
      <c r="J8" s="367"/>
      <c r="K8" s="367"/>
      <c r="L8" s="367"/>
      <c r="M8" s="367"/>
      <c r="N8" s="367"/>
      <c r="O8" s="367"/>
      <c r="P8" s="367"/>
      <c r="Q8" s="362"/>
      <c r="R8" s="603"/>
      <c r="S8" s="75"/>
    </row>
    <row r="9" spans="1:19" ht="17.149999999999999" customHeight="1">
      <c r="A9" s="602"/>
      <c r="B9" s="368" t="s">
        <v>305</v>
      </c>
      <c r="C9" s="60"/>
      <c r="D9" s="60"/>
      <c r="E9" s="113"/>
      <c r="F9" s="366"/>
      <c r="G9" s="367"/>
      <c r="H9" s="367"/>
      <c r="I9" s="367"/>
      <c r="J9" s="367"/>
      <c r="K9" s="367"/>
      <c r="L9" s="367"/>
      <c r="M9" s="367"/>
      <c r="N9" s="367"/>
      <c r="O9" s="367"/>
      <c r="P9" s="367"/>
      <c r="Q9" s="362"/>
      <c r="R9" s="603"/>
      <c r="S9" s="75"/>
    </row>
    <row r="10" spans="1:19" ht="17.149999999999999" customHeight="1">
      <c r="A10" s="602"/>
      <c r="B10" s="368" t="s">
        <v>305</v>
      </c>
      <c r="C10" s="60"/>
      <c r="D10" s="60"/>
      <c r="E10" s="113"/>
      <c r="F10" s="366"/>
      <c r="G10" s="367"/>
      <c r="H10" s="367"/>
      <c r="I10" s="367"/>
      <c r="J10" s="367"/>
      <c r="K10" s="367"/>
      <c r="L10" s="367"/>
      <c r="M10" s="367"/>
      <c r="N10" s="367"/>
      <c r="O10" s="367"/>
      <c r="P10" s="367"/>
      <c r="Q10" s="362"/>
      <c r="R10" s="603"/>
      <c r="S10" s="75"/>
    </row>
    <row r="11" spans="1:19" ht="17.149999999999999" customHeight="1">
      <c r="A11" s="602"/>
      <c r="B11" s="368" t="s">
        <v>305</v>
      </c>
      <c r="C11" s="60"/>
      <c r="D11" s="60"/>
      <c r="E11" s="113"/>
      <c r="F11" s="366"/>
      <c r="G11" s="367"/>
      <c r="H11" s="367"/>
      <c r="I11" s="367"/>
      <c r="J11" s="367"/>
      <c r="K11" s="367"/>
      <c r="L11" s="367"/>
      <c r="M11" s="367"/>
      <c r="N11" s="367"/>
      <c r="O11" s="367"/>
      <c r="P11" s="367"/>
      <c r="Q11" s="362"/>
      <c r="R11" s="603"/>
      <c r="S11" s="75"/>
    </row>
    <row r="12" spans="1:19" s="427" customFormat="1" ht="25" customHeight="1">
      <c r="A12" s="593" t="s">
        <v>25</v>
      </c>
      <c r="B12" s="593"/>
      <c r="C12" s="593"/>
      <c r="D12" s="593"/>
      <c r="E12" s="593"/>
      <c r="F12" s="593"/>
      <c r="G12" s="593"/>
      <c r="H12" s="593"/>
      <c r="I12" s="593"/>
      <c r="J12" s="593"/>
      <c r="K12" s="593"/>
      <c r="L12" s="593"/>
      <c r="M12" s="593"/>
      <c r="N12" s="593"/>
      <c r="O12" s="593"/>
      <c r="P12" s="593"/>
      <c r="Q12" s="593"/>
      <c r="R12" s="593"/>
      <c r="S12" s="429"/>
    </row>
    <row r="13" spans="1:19" ht="31">
      <c r="A13" s="288">
        <v>3</v>
      </c>
      <c r="B13" s="254" t="s">
        <v>481</v>
      </c>
      <c r="C13" s="507"/>
      <c r="D13" s="507"/>
      <c r="E13" s="183"/>
      <c r="F13" s="47" t="s">
        <v>51</v>
      </c>
      <c r="G13" s="27"/>
      <c r="H13" s="173"/>
      <c r="I13" s="303"/>
      <c r="J13" s="303"/>
      <c r="K13" s="303"/>
      <c r="L13" s="303" t="s">
        <v>52</v>
      </c>
      <c r="M13" s="303" t="s">
        <v>53</v>
      </c>
      <c r="N13" s="303" t="s">
        <v>54</v>
      </c>
      <c r="O13" s="303" t="s">
        <v>55</v>
      </c>
      <c r="P13" s="303" t="s">
        <v>56</v>
      </c>
      <c r="Q13" s="303"/>
      <c r="R13" s="11"/>
      <c r="S13" s="364"/>
    </row>
    <row r="14" spans="1:19" ht="31">
      <c r="A14" s="288">
        <v>4</v>
      </c>
      <c r="B14" s="254" t="s">
        <v>482</v>
      </c>
      <c r="C14" s="507"/>
      <c r="D14" s="507"/>
      <c r="E14" s="183"/>
      <c r="F14" s="47" t="s">
        <v>51</v>
      </c>
      <c r="G14" s="27"/>
      <c r="H14" s="173"/>
      <c r="I14" s="303"/>
      <c r="J14" s="303"/>
      <c r="K14" s="303"/>
      <c r="L14" s="78" t="s">
        <v>60</v>
      </c>
      <c r="M14" s="303">
        <f>SUMPRODUCT((C1:C227={"Completely","Yes"})*(F1:F227="LEADERSHIP &amp; GOVERNANCE"))</f>
        <v>0</v>
      </c>
      <c r="N14" s="303">
        <f>SUMPRODUCT((C1:C227={"Mostly"})*(F1:F227="LEADERSHIP &amp; GOVERNANCE"))</f>
        <v>0</v>
      </c>
      <c r="O14" s="303">
        <f>SUMPRODUCT((C1:C227={"Slightly"})*(F1:F227="LEADERSHIP &amp; GOVERNANCE"))</f>
        <v>0</v>
      </c>
      <c r="P14" s="303">
        <f>SUMPRODUCT((C1:C227={"Not at all","No"})*(F1:F227="LEADERSHIP &amp; GOVERNANCE"))</f>
        <v>0</v>
      </c>
      <c r="Q14" s="303"/>
      <c r="R14" s="11"/>
      <c r="S14" s="364"/>
    </row>
    <row r="15" spans="1:19" ht="31">
      <c r="A15" s="288">
        <v>4.0999999999999996</v>
      </c>
      <c r="B15" s="216" t="s">
        <v>387</v>
      </c>
      <c r="C15" s="507"/>
      <c r="D15" s="507"/>
      <c r="E15" s="183"/>
      <c r="F15" s="47" t="s">
        <v>51</v>
      </c>
      <c r="G15" s="27"/>
      <c r="H15" s="173"/>
      <c r="I15" s="303"/>
      <c r="J15" s="303"/>
      <c r="K15" s="303"/>
      <c r="L15" s="69" t="s">
        <v>65</v>
      </c>
      <c r="M15" s="303">
        <f>SUMPRODUCT((C1:C227={"Completely","Yes"})*(F1:F227="FINANCING"))</f>
        <v>0</v>
      </c>
      <c r="N15" s="303">
        <f>SUMPRODUCT((C1:C227={"Mostly"})*(F1:F227="FINANCING"))</f>
        <v>0</v>
      </c>
      <c r="O15" s="303">
        <f>SUMPRODUCT((C1:C227={"Slightly"})*(F1:F227="FINANCING"))</f>
        <v>0</v>
      </c>
      <c r="P15" s="303">
        <f>SUMPRODUCT((C1:C227={"No","Not at all"})*(F1:F227="FINANCING"))</f>
        <v>0</v>
      </c>
      <c r="Q15" s="303"/>
      <c r="R15" s="11"/>
      <c r="S15" s="364"/>
    </row>
    <row r="16" spans="1:19" ht="46.5">
      <c r="A16" s="288">
        <v>4.2</v>
      </c>
      <c r="B16" s="216" t="s">
        <v>483</v>
      </c>
      <c r="C16" s="507"/>
      <c r="D16" s="507"/>
      <c r="E16" s="183"/>
      <c r="F16" s="47" t="s">
        <v>51</v>
      </c>
      <c r="G16" s="27"/>
      <c r="H16" s="172"/>
      <c r="I16" s="303"/>
      <c r="J16" s="303"/>
      <c r="K16" s="303"/>
      <c r="L16" s="69" t="s">
        <v>71</v>
      </c>
      <c r="M16" s="303">
        <f>SUMPRODUCT((C1:C227={"Completely","Yes"})*(F1:F227="WORKFORCE"))</f>
        <v>0</v>
      </c>
      <c r="N16" s="303">
        <f>SUMPRODUCT((C1:C227={"Mostly"})*(F1:F227="WORKFORCE"))</f>
        <v>0</v>
      </c>
      <c r="O16" s="303">
        <f>SUMPRODUCT((C12:C228={"Slightly"})*(F12:F228="WORKFORCE"))</f>
        <v>0</v>
      </c>
      <c r="P16" s="303">
        <f>SUMPRODUCT((C1:C227={"No","Not at all"})*(F1:F227="WORKFORCE"))</f>
        <v>0</v>
      </c>
      <c r="Q16" s="303"/>
      <c r="R16" s="11"/>
      <c r="S16" s="364"/>
    </row>
    <row r="17" spans="1:26" ht="31">
      <c r="A17" s="288">
        <v>4.3</v>
      </c>
      <c r="B17" s="216" t="s">
        <v>484</v>
      </c>
      <c r="C17" s="507"/>
      <c r="D17" s="507"/>
      <c r="E17" s="183"/>
      <c r="F17" s="47"/>
      <c r="G17" s="27"/>
      <c r="H17" s="173"/>
      <c r="I17" s="303"/>
      <c r="J17" s="303"/>
      <c r="K17" s="303"/>
      <c r="L17" s="78"/>
      <c r="M17" s="303"/>
      <c r="N17" s="303"/>
      <c r="O17" s="303"/>
      <c r="P17" s="303"/>
      <c r="Q17" s="303"/>
      <c r="R17" s="11"/>
      <c r="S17" s="364" t="s">
        <v>485</v>
      </c>
    </row>
    <row r="18" spans="1:26" ht="39" customHeight="1">
      <c r="A18" s="288">
        <v>4.4000000000000004</v>
      </c>
      <c r="B18" s="216" t="s">
        <v>486</v>
      </c>
      <c r="C18" s="507"/>
      <c r="D18" s="507"/>
      <c r="E18" s="183"/>
      <c r="F18" s="47"/>
      <c r="G18" s="27"/>
      <c r="H18" s="173"/>
      <c r="I18" s="303"/>
      <c r="J18" s="303"/>
      <c r="K18" s="303"/>
      <c r="L18" s="78"/>
      <c r="M18" s="303"/>
      <c r="N18" s="303"/>
      <c r="O18" s="303"/>
      <c r="P18" s="303"/>
      <c r="Q18" s="303"/>
      <c r="R18" s="11" t="s">
        <v>390</v>
      </c>
      <c r="S18" s="364" t="s">
        <v>485</v>
      </c>
    </row>
    <row r="19" spans="1:26" ht="31">
      <c r="A19" s="288">
        <v>4.5</v>
      </c>
      <c r="B19" s="216" t="s">
        <v>228</v>
      </c>
      <c r="C19" s="507"/>
      <c r="D19" s="507"/>
      <c r="E19" s="183"/>
      <c r="F19" s="47" t="s">
        <v>51</v>
      </c>
      <c r="G19" s="27"/>
      <c r="H19" s="172"/>
      <c r="I19" s="303"/>
      <c r="J19" s="303"/>
      <c r="K19" s="303"/>
      <c r="L19" s="78" t="s">
        <v>80</v>
      </c>
      <c r="M19" s="303">
        <f>SUMPRODUCT((C1:C227={"Completely","Yes"})*(F1:F227="INFORMATION SYSTEMS"))</f>
        <v>0</v>
      </c>
      <c r="N19" s="303">
        <f>SUMPRODUCT((C1:C227={"Mostly"})*(F1:F227="INFORMATION SYSTEMS"))</f>
        <v>0</v>
      </c>
      <c r="O19" s="303">
        <f>SUMPRODUCT((C1:C227={"Slightly"})*(F1:F227="INFORMATION SYSTEMS"))</f>
        <v>0</v>
      </c>
      <c r="P19" s="303">
        <f>SUMPRODUCT((C1:C227={"No","Not at all"})*(F1:F227="INFORMATION SYSTEMS"))</f>
        <v>0</v>
      </c>
      <c r="Q19" s="303"/>
      <c r="R19" s="11"/>
      <c r="S19" s="364"/>
    </row>
    <row r="20" spans="1:26" ht="31">
      <c r="A20" s="288">
        <v>4.5999999999999996</v>
      </c>
      <c r="B20" s="216" t="s">
        <v>229</v>
      </c>
      <c r="C20" s="507"/>
      <c r="D20" s="507"/>
      <c r="E20" s="183"/>
      <c r="F20" s="47" t="s">
        <v>51</v>
      </c>
      <c r="G20" s="27"/>
      <c r="H20" s="172"/>
      <c r="I20" s="303" t="s">
        <v>63</v>
      </c>
      <c r="J20" s="303" t="s">
        <v>64</v>
      </c>
      <c r="K20" s="303"/>
      <c r="L20" s="69" t="s">
        <v>84</v>
      </c>
      <c r="M20" s="303">
        <f>SUMPRODUCT((C1:C227={"Completely","Yes"})*(F1:F227="SERVICE DELIVERY MECHANISM"))+SUMPRODUCT((D1:D227={"Completely","Yes"})*(G1:G227="SERVICE DELIVERY MECHANISM"))</f>
        <v>0</v>
      </c>
      <c r="N20" s="303">
        <f>SUMPRODUCT((C1:C227={"Mostly"})*(F1:F227="SERVICE DELIVERY MECHANISM"))+SUMPRODUCT((D1:D227={"Mostly"})*(G1:G227="SERVICE DELIVERY MECHANISM"))</f>
        <v>0</v>
      </c>
      <c r="O20" s="303">
        <f>SUMPRODUCT((C1:C227={"Slightly"})*(F1:F227="SERVICE DELIVERY MECHANISM"))+SUMPRODUCT((D1:D227={"Slightly"})*(G1:G227="SERVICE DELIVERY MECHANISM"))</f>
        <v>0</v>
      </c>
      <c r="P20" s="303">
        <f>SUMPRODUCT((C1:C227={"No","Not at all"})*(F1:F227="SERVICE DELIVERY MECHANISM"))+SUMPRODUCT((D1:D227={"No","Not at all"})*(G1:G227="SERVICE DELIVERY MECHANISM"))</f>
        <v>0</v>
      </c>
      <c r="Q20" s="303"/>
      <c r="R20" s="11"/>
      <c r="S20" s="364"/>
    </row>
    <row r="21" spans="1:26" ht="31">
      <c r="A21" s="288">
        <v>5</v>
      </c>
      <c r="B21" s="254" t="s">
        <v>230</v>
      </c>
      <c r="C21" s="507"/>
      <c r="D21" s="507"/>
      <c r="E21" s="183"/>
      <c r="F21" s="47" t="s">
        <v>51</v>
      </c>
      <c r="G21" s="27"/>
      <c r="H21" s="173"/>
      <c r="I21" s="303" t="s">
        <v>54</v>
      </c>
      <c r="J21" s="303" t="s">
        <v>70</v>
      </c>
      <c r="K21" s="303"/>
      <c r="L21" s="78" t="s">
        <v>87</v>
      </c>
      <c r="M21" s="303">
        <f>SUMPRODUCT((C1:C227={"Completely","Yes"})*(F1:F227="SOCIAL NORMS &amp; PRACTICES"))</f>
        <v>0</v>
      </c>
      <c r="N21" s="303">
        <f>SUMPRODUCT((C1:C227={"Mostly"})*(F1:F227="SOCIAL NORMS &amp; PRACTICES"))</f>
        <v>0</v>
      </c>
      <c r="O21" s="303">
        <f>SUMPRODUCT((C1:C227={"Slightly"})*(F1:F227="SOCIAL NORMS &amp; PRACTICES"))</f>
        <v>0</v>
      </c>
      <c r="P21" s="303">
        <f>SUMPRODUCT((C1:C227={"No","Not at all"})*(F1:F227="SOCIAL NORMS &amp; PRACTICES"))</f>
        <v>0</v>
      </c>
      <c r="Q21" s="303"/>
      <c r="R21" s="11"/>
      <c r="S21" s="364"/>
    </row>
    <row r="22" spans="1:26" ht="31">
      <c r="A22" s="288">
        <v>6</v>
      </c>
      <c r="B22" s="254" t="s">
        <v>487</v>
      </c>
      <c r="C22" s="507"/>
      <c r="D22" s="507"/>
      <c r="E22" s="183"/>
      <c r="F22" s="47" t="s">
        <v>51</v>
      </c>
      <c r="G22" s="27"/>
      <c r="H22" s="173"/>
      <c r="I22" s="303" t="s">
        <v>55</v>
      </c>
      <c r="J22" s="303"/>
      <c r="K22" s="303"/>
      <c r="L22" s="303"/>
      <c r="M22" s="303"/>
      <c r="N22" s="303"/>
      <c r="O22" s="303"/>
      <c r="P22" s="303"/>
      <c r="Q22" s="303"/>
      <c r="R22" s="11"/>
      <c r="S22" s="364"/>
    </row>
    <row r="23" spans="1:26" ht="31">
      <c r="A23" s="288">
        <v>7</v>
      </c>
      <c r="B23" s="254" t="s">
        <v>488</v>
      </c>
      <c r="C23" s="507"/>
      <c r="D23" s="507"/>
      <c r="E23" s="183"/>
      <c r="F23" s="47" t="s">
        <v>51</v>
      </c>
      <c r="G23" s="27"/>
      <c r="H23" s="173"/>
      <c r="I23" s="303" t="s">
        <v>83</v>
      </c>
      <c r="J23" s="303"/>
      <c r="K23" s="303"/>
      <c r="L23" s="303"/>
      <c r="M23" s="303"/>
      <c r="N23" s="303"/>
      <c r="O23" s="303"/>
      <c r="P23" s="303"/>
      <c r="Q23" s="303"/>
      <c r="R23" s="11"/>
      <c r="S23" s="364"/>
    </row>
    <row r="24" spans="1:26" ht="46.5">
      <c r="A24" s="288">
        <v>8</v>
      </c>
      <c r="B24" s="254" t="s">
        <v>489</v>
      </c>
      <c r="C24" s="507"/>
      <c r="D24" s="507"/>
      <c r="E24" s="183"/>
      <c r="F24" s="47" t="s">
        <v>51</v>
      </c>
      <c r="G24" s="27"/>
      <c r="H24" s="355"/>
      <c r="I24" s="303"/>
      <c r="J24" s="303"/>
      <c r="K24" s="303"/>
      <c r="L24" s="303"/>
      <c r="M24" s="303"/>
      <c r="N24" s="303"/>
      <c r="O24" s="303"/>
      <c r="P24" s="303"/>
      <c r="Q24" s="303"/>
      <c r="R24" s="11"/>
      <c r="S24" s="364"/>
      <c r="X24" s="79" t="s">
        <v>490</v>
      </c>
      <c r="Z24" s="25" t="s">
        <v>63</v>
      </c>
    </row>
    <row r="25" spans="1:26" ht="25" customHeight="1">
      <c r="A25" s="288">
        <v>9</v>
      </c>
      <c r="B25" s="254" t="s">
        <v>491</v>
      </c>
      <c r="C25" s="507"/>
      <c r="D25" s="507"/>
      <c r="E25" s="356"/>
      <c r="F25" s="47"/>
      <c r="G25" s="27"/>
      <c r="H25" s="355"/>
      <c r="I25" s="303"/>
      <c r="J25" s="303"/>
      <c r="K25" s="303"/>
      <c r="L25" s="303"/>
      <c r="M25" s="303"/>
      <c r="N25" s="303"/>
      <c r="O25" s="303"/>
      <c r="P25" s="303"/>
      <c r="Q25" s="303"/>
      <c r="R25" s="98" t="s">
        <v>492</v>
      </c>
      <c r="S25" s="15" t="s">
        <v>493</v>
      </c>
      <c r="X25" s="25" t="s">
        <v>494</v>
      </c>
    </row>
    <row r="26" spans="1:26" ht="42" customHeight="1">
      <c r="A26" s="288">
        <v>10</v>
      </c>
      <c r="B26" s="254" t="s">
        <v>495</v>
      </c>
      <c r="C26" s="600" t="s">
        <v>204</v>
      </c>
      <c r="D26" s="600"/>
      <c r="E26" s="356"/>
      <c r="F26" s="47"/>
      <c r="G26" s="27"/>
      <c r="H26" s="355"/>
      <c r="I26" s="303"/>
      <c r="J26" s="303"/>
      <c r="K26" s="303"/>
      <c r="L26" s="303"/>
      <c r="M26" s="303"/>
      <c r="N26" s="303"/>
      <c r="O26" s="303"/>
      <c r="P26" s="303"/>
      <c r="Q26" s="303"/>
      <c r="R26" s="98" t="s">
        <v>496</v>
      </c>
      <c r="S26" s="15" t="s">
        <v>497</v>
      </c>
      <c r="X26" s="25" t="s">
        <v>498</v>
      </c>
    </row>
    <row r="27" spans="1:26" ht="37" customHeight="1">
      <c r="A27" s="597"/>
      <c r="B27" s="489" t="s">
        <v>499</v>
      </c>
      <c r="C27" s="430" t="s">
        <v>500</v>
      </c>
      <c r="D27" s="30" t="s">
        <v>501</v>
      </c>
      <c r="E27" s="360"/>
      <c r="F27" s="361"/>
      <c r="G27" s="361"/>
      <c r="H27" s="355"/>
      <c r="I27" s="303"/>
      <c r="J27" s="303"/>
      <c r="K27" s="303"/>
      <c r="L27" s="303"/>
      <c r="M27" s="303"/>
      <c r="N27" s="303"/>
      <c r="O27" s="303"/>
      <c r="P27" s="303"/>
      <c r="Q27" s="303"/>
      <c r="R27" s="11"/>
      <c r="S27" s="15"/>
      <c r="X27" s="25" t="s">
        <v>70</v>
      </c>
    </row>
    <row r="28" spans="1:26" ht="50">
      <c r="A28" s="597"/>
      <c r="B28" s="489"/>
      <c r="C28" s="268" t="s">
        <v>502</v>
      </c>
      <c r="D28" s="302" t="s">
        <v>403</v>
      </c>
      <c r="E28" s="360"/>
      <c r="F28" s="361"/>
      <c r="G28" s="361"/>
      <c r="H28" s="355"/>
      <c r="I28" s="303"/>
      <c r="J28" s="303"/>
      <c r="K28" s="303"/>
      <c r="L28" s="303"/>
      <c r="M28" s="303"/>
      <c r="N28" s="303"/>
      <c r="O28" s="303"/>
      <c r="P28" s="303"/>
      <c r="Q28" s="303"/>
      <c r="R28" s="11"/>
      <c r="S28" s="15"/>
    </row>
    <row r="29" spans="1:26" ht="40" customHeight="1">
      <c r="A29" s="146">
        <v>11.1</v>
      </c>
      <c r="B29" s="217" t="s">
        <v>323</v>
      </c>
      <c r="C29" s="27"/>
      <c r="D29" s="27"/>
      <c r="E29" s="356"/>
      <c r="F29" s="361"/>
      <c r="G29" s="361"/>
      <c r="H29" s="355"/>
      <c r="I29" s="303"/>
      <c r="J29" s="303"/>
      <c r="K29" s="303"/>
      <c r="L29" s="303"/>
      <c r="M29" s="303"/>
      <c r="N29" s="303"/>
      <c r="O29" s="303"/>
      <c r="P29" s="303"/>
      <c r="Q29" s="303"/>
      <c r="R29" s="11" t="s">
        <v>503</v>
      </c>
      <c r="S29" s="15" t="s">
        <v>485</v>
      </c>
    </row>
    <row r="30" spans="1:26" ht="22" customHeight="1">
      <c r="A30" s="146">
        <v>11.2</v>
      </c>
      <c r="B30" s="216" t="s">
        <v>504</v>
      </c>
      <c r="C30" s="27"/>
      <c r="D30" s="27"/>
      <c r="E30" s="360"/>
      <c r="F30" s="361"/>
      <c r="G30" s="361"/>
      <c r="H30" s="355"/>
      <c r="I30" s="303"/>
      <c r="J30" s="303"/>
      <c r="K30" s="303"/>
      <c r="L30" s="303"/>
      <c r="M30" s="303"/>
      <c r="N30" s="303"/>
      <c r="O30" s="303"/>
      <c r="P30" s="303"/>
      <c r="Q30" s="303"/>
      <c r="R30" s="11" t="s">
        <v>505</v>
      </c>
      <c r="S30" s="15" t="s">
        <v>485</v>
      </c>
    </row>
    <row r="31" spans="1:26" ht="22" customHeight="1">
      <c r="A31" s="146">
        <v>11.3</v>
      </c>
      <c r="B31" s="216" t="s">
        <v>506</v>
      </c>
      <c r="C31" s="27"/>
      <c r="D31" s="27"/>
      <c r="E31" s="356"/>
      <c r="F31" s="361"/>
      <c r="G31" s="361"/>
      <c r="H31" s="355"/>
      <c r="I31" s="303"/>
      <c r="J31" s="303"/>
      <c r="K31" s="303"/>
      <c r="L31" s="303"/>
      <c r="M31" s="303"/>
      <c r="N31" s="303"/>
      <c r="O31" s="303"/>
      <c r="P31" s="303"/>
      <c r="Q31" s="303"/>
      <c r="R31" s="11" t="s">
        <v>507</v>
      </c>
      <c r="S31" s="15" t="s">
        <v>485</v>
      </c>
    </row>
    <row r="32" spans="1:26" ht="35.15" customHeight="1">
      <c r="A32" s="146">
        <v>11.4</v>
      </c>
      <c r="B32" s="216" t="s">
        <v>508</v>
      </c>
      <c r="C32" s="27"/>
      <c r="D32" s="27"/>
      <c r="E32" s="183"/>
      <c r="F32" s="47" t="s">
        <v>51</v>
      </c>
      <c r="G32" s="47" t="s">
        <v>86</v>
      </c>
      <c r="H32" s="355"/>
      <c r="I32" s="303"/>
      <c r="J32" s="303"/>
      <c r="K32" s="303"/>
      <c r="L32" s="303"/>
      <c r="M32" s="303"/>
      <c r="N32" s="303"/>
      <c r="O32" s="303"/>
      <c r="P32" s="303"/>
      <c r="Q32" s="303"/>
      <c r="R32" s="11" t="s">
        <v>509</v>
      </c>
      <c r="S32" s="15"/>
    </row>
    <row r="33" spans="1:19" ht="35.15" customHeight="1">
      <c r="A33" s="146">
        <v>11.5</v>
      </c>
      <c r="B33" s="216" t="s">
        <v>510</v>
      </c>
      <c r="C33" s="27"/>
      <c r="D33" s="27"/>
      <c r="E33" s="183"/>
      <c r="F33" s="47" t="s">
        <v>51</v>
      </c>
      <c r="G33" s="47" t="s">
        <v>86</v>
      </c>
      <c r="H33" s="355"/>
      <c r="I33" s="303"/>
      <c r="J33" s="303"/>
      <c r="K33" s="303"/>
      <c r="L33" s="303"/>
      <c r="M33" s="303"/>
      <c r="N33" s="303"/>
      <c r="O33" s="303"/>
      <c r="P33" s="303"/>
      <c r="Q33" s="303"/>
      <c r="R33" s="11" t="s">
        <v>511</v>
      </c>
      <c r="S33" s="15"/>
    </row>
    <row r="34" spans="1:19" ht="35.15" customHeight="1">
      <c r="A34" s="146">
        <v>11.6</v>
      </c>
      <c r="B34" s="216" t="s">
        <v>512</v>
      </c>
      <c r="C34" s="27"/>
      <c r="D34" s="27"/>
      <c r="E34" s="183"/>
      <c r="F34" s="47" t="s">
        <v>51</v>
      </c>
      <c r="G34" s="47" t="s">
        <v>86</v>
      </c>
      <c r="H34" s="355"/>
      <c r="I34" s="303"/>
      <c r="J34" s="303"/>
      <c r="K34" s="303"/>
      <c r="L34" s="303"/>
      <c r="M34" s="303"/>
      <c r="N34" s="303"/>
      <c r="O34" s="303"/>
      <c r="P34" s="303"/>
      <c r="Q34" s="303"/>
      <c r="R34" s="11" t="s">
        <v>411</v>
      </c>
      <c r="S34" s="15"/>
    </row>
    <row r="35" spans="1:19" ht="31">
      <c r="A35" s="146">
        <v>11.7</v>
      </c>
      <c r="B35" s="216" t="s">
        <v>513</v>
      </c>
      <c r="C35" s="27"/>
      <c r="D35" s="27"/>
      <c r="E35" s="183"/>
      <c r="F35" s="47" t="s">
        <v>51</v>
      </c>
      <c r="G35" s="47" t="s">
        <v>86</v>
      </c>
      <c r="H35" s="355"/>
      <c r="I35" s="303"/>
      <c r="J35" s="303"/>
      <c r="K35" s="303"/>
      <c r="L35" s="303"/>
      <c r="M35" s="303"/>
      <c r="N35" s="303"/>
      <c r="O35" s="303"/>
      <c r="P35" s="303"/>
      <c r="Q35" s="303"/>
      <c r="R35" s="11"/>
      <c r="S35" s="15"/>
    </row>
    <row r="36" spans="1:19" ht="31">
      <c r="A36" s="146">
        <v>11.8</v>
      </c>
      <c r="B36" s="216" t="s">
        <v>514</v>
      </c>
      <c r="C36" s="27"/>
      <c r="D36" s="27"/>
      <c r="E36" s="183"/>
      <c r="F36" s="47" t="s">
        <v>51</v>
      </c>
      <c r="G36" s="47" t="s">
        <v>86</v>
      </c>
      <c r="H36" s="355"/>
      <c r="I36" s="303"/>
      <c r="J36" s="303"/>
      <c r="K36" s="303"/>
      <c r="L36" s="303"/>
      <c r="M36" s="303"/>
      <c r="N36" s="303"/>
      <c r="O36" s="303"/>
      <c r="P36" s="303"/>
      <c r="Q36" s="303"/>
      <c r="R36" s="11"/>
      <c r="S36" s="15"/>
    </row>
    <row r="37" spans="1:19" ht="31">
      <c r="A37" s="146">
        <v>11.9</v>
      </c>
      <c r="B37" s="216" t="s">
        <v>515</v>
      </c>
      <c r="C37" s="27"/>
      <c r="D37" s="27"/>
      <c r="E37" s="183"/>
      <c r="F37" s="47" t="s">
        <v>51</v>
      </c>
      <c r="G37" s="47" t="s">
        <v>86</v>
      </c>
      <c r="H37" s="355"/>
      <c r="I37" s="303"/>
      <c r="J37" s="303"/>
      <c r="K37" s="303"/>
      <c r="L37" s="303"/>
      <c r="M37" s="303"/>
      <c r="N37" s="303"/>
      <c r="O37" s="303"/>
      <c r="P37" s="303"/>
      <c r="Q37" s="303"/>
      <c r="R37" s="11"/>
      <c r="S37" s="15"/>
    </row>
    <row r="38" spans="1:19" ht="31">
      <c r="A38" s="281" t="str">
        <f>"11.10"</f>
        <v>11.10</v>
      </c>
      <c r="B38" s="216" t="s">
        <v>516</v>
      </c>
      <c r="C38" s="27"/>
      <c r="D38" s="27"/>
      <c r="E38" s="183"/>
      <c r="F38" s="47" t="s">
        <v>51</v>
      </c>
      <c r="G38" s="47" t="s">
        <v>86</v>
      </c>
      <c r="H38" s="172"/>
      <c r="I38" s="303"/>
      <c r="J38" s="303"/>
      <c r="K38" s="303"/>
      <c r="L38" s="303"/>
      <c r="M38" s="303"/>
      <c r="N38" s="303"/>
      <c r="O38" s="303"/>
      <c r="P38" s="303"/>
      <c r="Q38" s="303"/>
      <c r="R38" s="11"/>
      <c r="S38" s="15"/>
    </row>
    <row r="39" spans="1:19" ht="20.149999999999999" customHeight="1">
      <c r="A39" s="146">
        <v>11.11</v>
      </c>
      <c r="B39" s="216" t="s">
        <v>517</v>
      </c>
      <c r="C39" s="27"/>
      <c r="D39" s="27"/>
      <c r="E39" s="183"/>
      <c r="F39" s="47"/>
      <c r="G39" s="47"/>
      <c r="H39" s="172"/>
      <c r="I39" s="303"/>
      <c r="J39" s="303"/>
      <c r="K39" s="303"/>
      <c r="L39" s="303"/>
      <c r="M39" s="303"/>
      <c r="N39" s="303"/>
      <c r="O39" s="303"/>
      <c r="P39" s="303"/>
      <c r="Q39" s="303"/>
      <c r="R39" s="11" t="s">
        <v>518</v>
      </c>
      <c r="S39" s="15" t="s">
        <v>485</v>
      </c>
    </row>
    <row r="40" spans="1:19" ht="36" customHeight="1">
      <c r="A40" s="146">
        <v>11.12</v>
      </c>
      <c r="B40" s="216" t="s">
        <v>519</v>
      </c>
      <c r="C40" s="27"/>
      <c r="D40" s="27"/>
      <c r="E40" s="356"/>
      <c r="F40" s="47"/>
      <c r="G40" s="47"/>
      <c r="H40" s="172"/>
      <c r="I40" s="303"/>
      <c r="J40" s="303"/>
      <c r="K40" s="303"/>
      <c r="L40" s="303"/>
      <c r="M40" s="303"/>
      <c r="N40" s="303"/>
      <c r="O40" s="303"/>
      <c r="P40" s="303"/>
      <c r="Q40" s="303"/>
      <c r="R40" s="11" t="s">
        <v>520</v>
      </c>
      <c r="S40" s="15" t="s">
        <v>485</v>
      </c>
    </row>
    <row r="41" spans="1:19" ht="31">
      <c r="A41" s="146">
        <v>11.13</v>
      </c>
      <c r="B41" s="216" t="s">
        <v>521</v>
      </c>
      <c r="C41" s="27"/>
      <c r="D41" s="27"/>
      <c r="E41" s="183"/>
      <c r="F41" s="47" t="s">
        <v>51</v>
      </c>
      <c r="G41" s="47" t="s">
        <v>86</v>
      </c>
      <c r="H41" s="172"/>
      <c r="I41" s="303"/>
      <c r="J41" s="303"/>
      <c r="K41" s="303"/>
      <c r="L41" s="303"/>
      <c r="M41" s="303"/>
      <c r="N41" s="303"/>
      <c r="O41" s="303"/>
      <c r="P41" s="303"/>
      <c r="Q41" s="303"/>
      <c r="R41" s="11"/>
      <c r="S41" s="15"/>
    </row>
    <row r="42" spans="1:19" ht="31">
      <c r="A42" s="146">
        <v>11.14</v>
      </c>
      <c r="B42" s="216" t="s">
        <v>522</v>
      </c>
      <c r="C42" s="27"/>
      <c r="D42" s="27"/>
      <c r="E42" s="183"/>
      <c r="F42" s="47" t="s">
        <v>51</v>
      </c>
      <c r="G42" s="47" t="s">
        <v>86</v>
      </c>
      <c r="H42" s="172"/>
      <c r="I42" s="303"/>
      <c r="J42" s="303"/>
      <c r="K42" s="303"/>
      <c r="L42" s="303"/>
      <c r="M42" s="303"/>
      <c r="N42" s="303"/>
      <c r="O42" s="303"/>
      <c r="P42" s="303"/>
      <c r="Q42" s="303"/>
      <c r="R42" s="11"/>
      <c r="S42" s="15"/>
    </row>
    <row r="43" spans="1:19" ht="38.15" customHeight="1">
      <c r="A43" s="146">
        <v>11.15</v>
      </c>
      <c r="B43" s="216" t="s">
        <v>523</v>
      </c>
      <c r="C43" s="27"/>
      <c r="D43" s="27"/>
      <c r="E43" s="183"/>
      <c r="F43" s="47" t="s">
        <v>51</v>
      </c>
      <c r="G43" s="47" t="s">
        <v>86</v>
      </c>
      <c r="H43" s="172"/>
      <c r="I43" s="303"/>
      <c r="J43" s="303"/>
      <c r="K43" s="303"/>
      <c r="L43" s="303"/>
      <c r="M43" s="303"/>
      <c r="N43" s="303"/>
      <c r="O43" s="303"/>
      <c r="P43" s="303"/>
      <c r="Q43" s="303"/>
      <c r="R43" s="11"/>
      <c r="S43" s="15" t="s">
        <v>429</v>
      </c>
    </row>
    <row r="44" spans="1:19" ht="39" customHeight="1">
      <c r="A44" s="146">
        <v>11.16</v>
      </c>
      <c r="B44" s="254" t="s">
        <v>524</v>
      </c>
      <c r="C44" s="27"/>
      <c r="D44" s="27"/>
      <c r="E44" s="183"/>
      <c r="F44" s="47"/>
      <c r="G44" s="47"/>
      <c r="H44" s="172"/>
      <c r="I44" s="303"/>
      <c r="J44" s="303"/>
      <c r="K44" s="303"/>
      <c r="L44" s="303"/>
      <c r="M44" s="303"/>
      <c r="N44" s="303"/>
      <c r="O44" s="303"/>
      <c r="P44" s="303"/>
      <c r="Q44" s="303"/>
      <c r="R44" s="11"/>
      <c r="S44" s="15" t="s">
        <v>432</v>
      </c>
    </row>
    <row r="45" spans="1:19" s="2" customFormat="1" ht="29.15" customHeight="1">
      <c r="A45" s="601" t="s">
        <v>109</v>
      </c>
      <c r="B45" s="601"/>
      <c r="C45" s="601"/>
      <c r="D45" s="601"/>
      <c r="E45" s="601"/>
      <c r="F45" s="601"/>
      <c r="G45" s="601"/>
      <c r="H45" s="601"/>
      <c r="I45" s="601"/>
      <c r="J45" s="601"/>
      <c r="K45" s="601"/>
      <c r="L45" s="601"/>
      <c r="M45" s="601"/>
      <c r="N45" s="601"/>
      <c r="O45" s="601"/>
      <c r="P45" s="601"/>
      <c r="Q45" s="601"/>
      <c r="R45" s="601"/>
      <c r="S45" s="145"/>
    </row>
    <row r="46" spans="1:19" s="2" customFormat="1" ht="21" customHeight="1">
      <c r="A46" s="289">
        <v>12</v>
      </c>
      <c r="B46" s="254" t="s">
        <v>525</v>
      </c>
      <c r="C46" s="507"/>
      <c r="D46" s="507"/>
      <c r="E46" s="356"/>
      <c r="F46" s="172"/>
      <c r="G46" s="303"/>
      <c r="H46" s="303"/>
      <c r="I46" s="303"/>
      <c r="J46" s="303"/>
      <c r="K46" s="303"/>
      <c r="L46" s="303"/>
      <c r="M46" s="303"/>
      <c r="N46" s="303"/>
      <c r="O46" s="303"/>
      <c r="P46" s="168" t="s">
        <v>526</v>
      </c>
      <c r="Q46" s="362"/>
      <c r="R46" s="11" t="s">
        <v>527</v>
      </c>
      <c r="S46" s="145"/>
    </row>
    <row r="47" spans="1:19" s="2" customFormat="1" ht="21" customHeight="1">
      <c r="A47" s="289">
        <v>13</v>
      </c>
      <c r="B47" s="254" t="s">
        <v>528</v>
      </c>
      <c r="C47" s="507"/>
      <c r="D47" s="507"/>
      <c r="E47" s="356"/>
      <c r="F47" s="172"/>
      <c r="G47" s="303"/>
      <c r="H47" s="303"/>
      <c r="I47" s="303"/>
      <c r="J47" s="303"/>
      <c r="K47" s="303"/>
      <c r="L47" s="303"/>
      <c r="M47" s="303"/>
      <c r="N47" s="303"/>
      <c r="O47" s="303"/>
      <c r="P47" s="168" t="s">
        <v>529</v>
      </c>
      <c r="Q47" s="362"/>
      <c r="R47" s="11" t="s">
        <v>530</v>
      </c>
      <c r="S47" s="145"/>
    </row>
    <row r="48" spans="1:19" s="2" customFormat="1" ht="21" customHeight="1">
      <c r="A48" s="289">
        <v>14</v>
      </c>
      <c r="B48" s="254" t="s">
        <v>531</v>
      </c>
      <c r="C48" s="507"/>
      <c r="D48" s="507"/>
      <c r="E48" s="356"/>
      <c r="F48" s="172"/>
      <c r="G48" s="303"/>
      <c r="H48" s="303"/>
      <c r="I48" s="303"/>
      <c r="J48" s="303"/>
      <c r="K48" s="303"/>
      <c r="L48" s="303"/>
      <c r="M48" s="303"/>
      <c r="N48" s="303"/>
      <c r="O48" s="303"/>
      <c r="P48" s="168" t="s">
        <v>532</v>
      </c>
      <c r="Q48" s="362"/>
      <c r="R48" s="11" t="s">
        <v>533</v>
      </c>
      <c r="S48" s="145"/>
    </row>
    <row r="49" spans="1:31" ht="21" customHeight="1">
      <c r="A49" s="289">
        <v>15</v>
      </c>
      <c r="B49" s="254" t="s">
        <v>534</v>
      </c>
      <c r="C49" s="507"/>
      <c r="D49" s="507"/>
      <c r="E49" s="363"/>
      <c r="F49" s="47" t="s">
        <v>86</v>
      </c>
      <c r="G49" s="27"/>
      <c r="H49" s="172"/>
      <c r="I49" s="303"/>
      <c r="J49" s="303"/>
      <c r="K49" s="303"/>
      <c r="L49" s="303"/>
      <c r="M49" s="303"/>
      <c r="N49" s="303"/>
      <c r="O49" s="303"/>
      <c r="P49" s="303"/>
      <c r="Q49" s="303"/>
      <c r="R49" s="11"/>
      <c r="S49" s="15"/>
    </row>
    <row r="50" spans="1:31" ht="31">
      <c r="A50" s="354">
        <v>16</v>
      </c>
      <c r="B50" s="357" t="s">
        <v>252</v>
      </c>
      <c r="C50" s="507"/>
      <c r="D50" s="507"/>
      <c r="E50" s="358"/>
      <c r="F50" s="28" t="s">
        <v>86</v>
      </c>
      <c r="G50" s="29"/>
      <c r="R50" s="359"/>
      <c r="S50" s="15"/>
    </row>
    <row r="51" spans="1:31" ht="31">
      <c r="A51" s="289">
        <v>17</v>
      </c>
      <c r="B51" s="254" t="s">
        <v>253</v>
      </c>
      <c r="C51" s="507"/>
      <c r="D51" s="507"/>
      <c r="E51" s="183"/>
      <c r="F51" s="47" t="s">
        <v>86</v>
      </c>
      <c r="G51" s="27"/>
      <c r="H51" s="173"/>
      <c r="I51" s="303"/>
      <c r="J51" s="303"/>
      <c r="K51" s="303"/>
      <c r="L51" s="303"/>
      <c r="M51" s="303"/>
      <c r="N51" s="303"/>
      <c r="O51" s="303"/>
      <c r="P51" s="303"/>
      <c r="Q51" s="303"/>
      <c r="R51" s="11"/>
      <c r="S51" s="15"/>
    </row>
    <row r="52" spans="1:31" ht="31">
      <c r="A52" s="289">
        <v>18</v>
      </c>
      <c r="B52" s="254" t="s">
        <v>535</v>
      </c>
      <c r="C52" s="507"/>
      <c r="D52" s="507"/>
      <c r="E52" s="183"/>
      <c r="F52" s="47" t="s">
        <v>86</v>
      </c>
      <c r="G52" s="27"/>
      <c r="H52" s="355"/>
      <c r="I52" s="303"/>
      <c r="J52" s="303"/>
      <c r="K52" s="303"/>
      <c r="L52" s="303"/>
      <c r="M52" s="303"/>
      <c r="N52" s="303"/>
      <c r="O52" s="303"/>
      <c r="P52" s="303"/>
      <c r="Q52" s="303"/>
      <c r="R52" s="11"/>
      <c r="S52" s="15"/>
    </row>
    <row r="53" spans="1:31" ht="31">
      <c r="A53" s="289">
        <v>19</v>
      </c>
      <c r="B53" s="254" t="s">
        <v>536</v>
      </c>
      <c r="C53" s="507"/>
      <c r="D53" s="507"/>
      <c r="E53" s="183"/>
      <c r="F53" s="47" t="s">
        <v>86</v>
      </c>
      <c r="G53" s="27"/>
      <c r="H53" s="355"/>
      <c r="I53" s="303"/>
      <c r="J53" s="303"/>
      <c r="K53" s="303"/>
      <c r="L53" s="303"/>
      <c r="M53" s="303"/>
      <c r="N53" s="303"/>
      <c r="O53" s="303"/>
      <c r="P53" s="303"/>
      <c r="Q53" s="303"/>
      <c r="R53" s="11"/>
      <c r="S53" s="15"/>
    </row>
    <row r="54" spans="1:31" ht="31">
      <c r="A54" s="289">
        <v>20</v>
      </c>
      <c r="B54" s="254" t="s">
        <v>537</v>
      </c>
      <c r="C54" s="507"/>
      <c r="D54" s="507"/>
      <c r="E54" s="183"/>
      <c r="F54" s="47" t="s">
        <v>86</v>
      </c>
      <c r="G54" s="27"/>
      <c r="H54" s="355"/>
      <c r="I54" s="303"/>
      <c r="J54" s="303"/>
      <c r="K54" s="303"/>
      <c r="L54" s="303"/>
      <c r="M54" s="303"/>
      <c r="N54" s="303"/>
      <c r="O54" s="303"/>
      <c r="P54" s="303"/>
      <c r="Q54" s="303"/>
      <c r="R54" s="11"/>
      <c r="S54" s="15"/>
    </row>
    <row r="55" spans="1:31" ht="31">
      <c r="A55" s="289">
        <v>21</v>
      </c>
      <c r="B55" s="254" t="s">
        <v>538</v>
      </c>
      <c r="C55" s="507"/>
      <c r="D55" s="507"/>
      <c r="E55" s="356"/>
      <c r="F55" s="47" t="s">
        <v>86</v>
      </c>
      <c r="G55" s="27"/>
      <c r="H55" s="355"/>
      <c r="I55" s="303"/>
      <c r="J55" s="303"/>
      <c r="K55" s="303"/>
      <c r="L55" s="303"/>
      <c r="M55" s="303"/>
      <c r="N55" s="303"/>
      <c r="O55" s="303"/>
      <c r="P55" s="303"/>
      <c r="Q55" s="303"/>
      <c r="R55" s="11"/>
      <c r="S55" s="15"/>
    </row>
    <row r="56" spans="1:31" ht="46.5">
      <c r="A56" s="289">
        <v>22</v>
      </c>
      <c r="B56" s="254" t="s">
        <v>349</v>
      </c>
      <c r="C56" s="598"/>
      <c r="D56" s="599"/>
      <c r="E56" s="356"/>
      <c r="F56" s="47"/>
      <c r="G56" s="27"/>
      <c r="H56" s="355"/>
      <c r="I56" s="303"/>
      <c r="J56" s="303"/>
      <c r="K56" s="303"/>
      <c r="L56" s="303"/>
      <c r="M56" s="303"/>
      <c r="N56" s="303"/>
      <c r="O56" s="303"/>
      <c r="P56" s="303"/>
      <c r="Q56" s="303"/>
      <c r="R56" s="11"/>
    </row>
    <row r="57" spans="1:31" ht="39" customHeight="1">
      <c r="A57" s="289">
        <v>23</v>
      </c>
      <c r="B57" s="254" t="s">
        <v>539</v>
      </c>
      <c r="C57" s="507"/>
      <c r="D57" s="507"/>
      <c r="E57" s="356"/>
      <c r="F57" s="47"/>
      <c r="G57" s="27"/>
      <c r="H57" s="355"/>
      <c r="I57" s="303"/>
      <c r="J57" s="303"/>
      <c r="K57" s="303"/>
      <c r="L57" s="303"/>
      <c r="M57" s="303"/>
      <c r="N57" s="303"/>
      <c r="O57" s="303"/>
      <c r="P57" s="303"/>
      <c r="Q57" s="303"/>
      <c r="R57" s="11"/>
      <c r="S57" s="15" t="s">
        <v>444</v>
      </c>
    </row>
    <row r="58" spans="1:31" s="2" customFormat="1" ht="25" customHeight="1">
      <c r="A58" s="591" t="s">
        <v>129</v>
      </c>
      <c r="B58" s="591"/>
      <c r="C58" s="591"/>
      <c r="D58" s="591"/>
      <c r="E58" s="591"/>
      <c r="F58" s="591"/>
      <c r="G58" s="591"/>
      <c r="H58" s="591"/>
      <c r="I58" s="591"/>
      <c r="J58" s="591"/>
      <c r="K58" s="591"/>
      <c r="L58" s="591"/>
      <c r="M58" s="591"/>
      <c r="N58" s="591"/>
      <c r="O58" s="591"/>
      <c r="P58" s="591"/>
      <c r="Q58" s="591"/>
      <c r="R58" s="591"/>
      <c r="S58" s="145"/>
    </row>
    <row r="59" spans="1:31" ht="15.5">
      <c r="A59" s="288">
        <v>24</v>
      </c>
      <c r="B59" s="254" t="s">
        <v>540</v>
      </c>
      <c r="C59" s="507"/>
      <c r="D59" s="507"/>
      <c r="E59" s="183"/>
      <c r="F59" s="47" t="s">
        <v>131</v>
      </c>
      <c r="G59" s="27"/>
      <c r="H59" s="173"/>
      <c r="I59" s="303"/>
      <c r="J59" s="303"/>
      <c r="K59" s="303"/>
      <c r="L59" s="303"/>
      <c r="M59" s="303"/>
      <c r="N59" s="303"/>
      <c r="O59" s="303"/>
      <c r="P59" s="303"/>
      <c r="Q59" s="303"/>
      <c r="R59" s="11"/>
      <c r="S59" s="15"/>
    </row>
    <row r="60" spans="1:31" ht="31">
      <c r="A60" s="60"/>
      <c r="B60" s="254" t="s">
        <v>258</v>
      </c>
      <c r="C60" s="507"/>
      <c r="D60" s="507"/>
      <c r="E60" s="183"/>
      <c r="F60" s="47" t="s">
        <v>131</v>
      </c>
      <c r="G60" s="27"/>
      <c r="H60" s="355"/>
      <c r="I60" s="303"/>
      <c r="J60" s="303"/>
      <c r="K60" s="303"/>
      <c r="L60" s="303"/>
      <c r="M60" s="303"/>
      <c r="N60" s="303"/>
      <c r="O60" s="303"/>
      <c r="P60" s="303"/>
      <c r="Q60" s="303"/>
      <c r="R60" s="11"/>
      <c r="S60" s="15"/>
    </row>
    <row r="61" spans="1:31" s="29" customFormat="1" ht="15.5">
      <c r="A61" s="60">
        <v>25.1</v>
      </c>
      <c r="B61" s="216" t="s">
        <v>446</v>
      </c>
      <c r="C61" s="507"/>
      <c r="D61" s="507"/>
      <c r="E61" s="183"/>
      <c r="F61" s="47" t="s">
        <v>131</v>
      </c>
      <c r="G61" s="27"/>
      <c r="H61" s="353"/>
      <c r="I61" s="27"/>
      <c r="J61" s="27"/>
      <c r="K61" s="27"/>
      <c r="L61" s="27"/>
      <c r="M61" s="27"/>
      <c r="N61" s="27"/>
      <c r="O61" s="27"/>
      <c r="P61" s="27"/>
      <c r="Q61" s="27"/>
      <c r="R61" s="11"/>
      <c r="S61" s="141"/>
      <c r="AD61" s="507"/>
      <c r="AE61" s="507"/>
    </row>
    <row r="62" spans="1:31" ht="31">
      <c r="A62" s="60">
        <v>25.2</v>
      </c>
      <c r="B62" s="216" t="s">
        <v>261</v>
      </c>
      <c r="C62" s="507"/>
      <c r="D62" s="507"/>
      <c r="E62" s="183"/>
      <c r="F62" s="47" t="s">
        <v>131</v>
      </c>
      <c r="G62" s="27"/>
      <c r="H62" s="173"/>
      <c r="I62" s="303"/>
      <c r="J62" s="303"/>
      <c r="K62" s="303"/>
      <c r="L62" s="303"/>
      <c r="M62" s="303"/>
      <c r="N62" s="303"/>
      <c r="O62" s="303"/>
      <c r="P62" s="303"/>
      <c r="Q62" s="303"/>
      <c r="R62" s="11"/>
      <c r="S62" s="15"/>
    </row>
    <row r="63" spans="1:31" ht="31">
      <c r="A63" s="60">
        <v>25.3</v>
      </c>
      <c r="B63" s="216" t="s">
        <v>541</v>
      </c>
      <c r="C63" s="507"/>
      <c r="D63" s="507"/>
      <c r="E63" s="183"/>
      <c r="F63" s="47" t="s">
        <v>131</v>
      </c>
      <c r="G63" s="27"/>
      <c r="H63" s="173"/>
      <c r="I63" s="303"/>
      <c r="J63" s="303"/>
      <c r="K63" s="303"/>
      <c r="L63" s="303"/>
      <c r="M63" s="303"/>
      <c r="N63" s="303"/>
      <c r="O63" s="303"/>
      <c r="P63" s="303"/>
      <c r="Q63" s="303"/>
      <c r="R63" s="11"/>
      <c r="S63" s="15"/>
    </row>
    <row r="64" spans="1:31" ht="15.5">
      <c r="A64" s="60">
        <v>25.4</v>
      </c>
      <c r="B64" s="216" t="s">
        <v>263</v>
      </c>
      <c r="C64" s="507"/>
      <c r="D64" s="507"/>
      <c r="E64" s="183"/>
      <c r="F64" s="47" t="s">
        <v>131</v>
      </c>
      <c r="G64" s="27"/>
      <c r="H64" s="173"/>
      <c r="I64" s="303"/>
      <c r="J64" s="303"/>
      <c r="K64" s="303"/>
      <c r="L64" s="303"/>
      <c r="M64" s="303"/>
      <c r="N64" s="303"/>
      <c r="O64" s="303"/>
      <c r="P64" s="303"/>
      <c r="Q64" s="303"/>
      <c r="R64" s="11"/>
      <c r="S64" s="15"/>
    </row>
    <row r="65" spans="1:20" ht="15.5">
      <c r="A65" s="60">
        <v>25.5</v>
      </c>
      <c r="B65" s="216" t="s">
        <v>264</v>
      </c>
      <c r="C65" s="507"/>
      <c r="D65" s="507"/>
      <c r="E65" s="183"/>
      <c r="F65" s="47" t="s">
        <v>131</v>
      </c>
      <c r="G65" s="27"/>
      <c r="H65" s="173"/>
      <c r="I65" s="303"/>
      <c r="J65" s="303"/>
      <c r="K65" s="303"/>
      <c r="L65" s="303"/>
      <c r="M65" s="303"/>
      <c r="N65" s="303"/>
      <c r="O65" s="303"/>
      <c r="P65" s="303"/>
      <c r="Q65" s="303"/>
      <c r="R65" s="11"/>
      <c r="S65" s="15"/>
    </row>
    <row r="66" spans="1:20" ht="15.5">
      <c r="A66" s="288"/>
      <c r="B66" s="254" t="s">
        <v>542</v>
      </c>
      <c r="C66" s="519"/>
      <c r="D66" s="520"/>
      <c r="E66" s="183"/>
      <c r="F66" s="47" t="s">
        <v>131</v>
      </c>
      <c r="G66" s="27"/>
      <c r="H66" s="173"/>
      <c r="I66" s="303"/>
      <c r="J66" s="303"/>
      <c r="K66" s="303"/>
      <c r="L66" s="303"/>
      <c r="M66" s="303"/>
      <c r="N66" s="303"/>
      <c r="O66" s="303"/>
      <c r="P66" s="303"/>
      <c r="Q66" s="303"/>
      <c r="R66" s="11"/>
      <c r="S66" s="15"/>
    </row>
    <row r="67" spans="1:20" ht="15.5">
      <c r="A67" s="288">
        <v>26.1</v>
      </c>
      <c r="B67" s="216" t="s">
        <v>543</v>
      </c>
      <c r="C67" s="507"/>
      <c r="D67" s="507"/>
      <c r="E67" s="183"/>
      <c r="F67" s="47" t="s">
        <v>131</v>
      </c>
      <c r="G67" s="27"/>
      <c r="H67" s="173"/>
      <c r="I67" s="303"/>
      <c r="J67" s="303"/>
      <c r="K67" s="303"/>
      <c r="L67" s="303"/>
      <c r="M67" s="303"/>
      <c r="N67" s="303"/>
      <c r="O67" s="303"/>
      <c r="P67" s="303"/>
      <c r="Q67" s="303"/>
      <c r="R67" s="11"/>
      <c r="S67" s="15"/>
    </row>
    <row r="68" spans="1:20" ht="25" customHeight="1">
      <c r="A68" s="146">
        <v>26.2</v>
      </c>
      <c r="B68" s="216" t="s">
        <v>544</v>
      </c>
      <c r="C68" s="507"/>
      <c r="D68" s="507"/>
      <c r="E68" s="183"/>
      <c r="F68" s="47"/>
      <c r="G68" s="27"/>
      <c r="H68" s="173"/>
      <c r="I68" s="303"/>
      <c r="J68" s="303"/>
      <c r="K68" s="303"/>
      <c r="L68" s="303"/>
      <c r="M68" s="303"/>
      <c r="N68" s="303"/>
      <c r="O68" s="303"/>
      <c r="P68" s="303"/>
      <c r="Q68" s="303"/>
      <c r="R68" s="11"/>
      <c r="S68" s="15" t="s">
        <v>545</v>
      </c>
      <c r="T68" s="22"/>
    </row>
    <row r="69" spans="1:20" ht="15.5">
      <c r="A69" s="288">
        <v>26.3</v>
      </c>
      <c r="B69" s="216" t="s">
        <v>266</v>
      </c>
      <c r="C69" s="507"/>
      <c r="D69" s="507"/>
      <c r="E69" s="183"/>
      <c r="F69" s="47" t="s">
        <v>131</v>
      </c>
      <c r="G69" s="27"/>
      <c r="H69" s="173"/>
      <c r="I69" s="303"/>
      <c r="J69" s="303"/>
      <c r="K69" s="303"/>
      <c r="L69" s="303"/>
      <c r="M69" s="303"/>
      <c r="N69" s="303"/>
      <c r="O69" s="303"/>
      <c r="P69" s="303"/>
      <c r="Q69" s="303"/>
      <c r="R69" s="11"/>
      <c r="S69" s="15"/>
    </row>
    <row r="70" spans="1:20" ht="15.5">
      <c r="A70" s="146">
        <v>26.4</v>
      </c>
      <c r="B70" s="216" t="s">
        <v>267</v>
      </c>
      <c r="C70" s="507"/>
      <c r="D70" s="507"/>
      <c r="E70" s="183"/>
      <c r="F70" s="47" t="s">
        <v>131</v>
      </c>
      <c r="G70" s="27"/>
      <c r="H70" s="173"/>
      <c r="I70" s="303"/>
      <c r="J70" s="303"/>
      <c r="K70" s="303"/>
      <c r="L70" s="303"/>
      <c r="M70" s="303"/>
      <c r="N70" s="303"/>
      <c r="O70" s="303"/>
      <c r="P70" s="303"/>
      <c r="Q70" s="303"/>
      <c r="R70" s="11"/>
      <c r="S70" s="15"/>
    </row>
    <row r="71" spans="1:20" ht="15.5">
      <c r="A71" s="288">
        <v>26.5</v>
      </c>
      <c r="B71" s="216" t="s">
        <v>268</v>
      </c>
      <c r="C71" s="507"/>
      <c r="D71" s="507"/>
      <c r="E71" s="183"/>
      <c r="F71" s="47" t="s">
        <v>131</v>
      </c>
      <c r="G71" s="27"/>
      <c r="H71" s="173"/>
      <c r="I71" s="303"/>
      <c r="J71" s="303"/>
      <c r="K71" s="303"/>
      <c r="L71" s="303"/>
      <c r="M71" s="303"/>
      <c r="N71" s="303"/>
      <c r="O71" s="303"/>
      <c r="P71" s="303"/>
      <c r="Q71" s="303"/>
      <c r="R71" s="11"/>
      <c r="S71" s="15"/>
    </row>
    <row r="72" spans="1:20" ht="15.5">
      <c r="A72" s="146">
        <v>26.6</v>
      </c>
      <c r="B72" s="216" t="s">
        <v>269</v>
      </c>
      <c r="C72" s="507"/>
      <c r="D72" s="507"/>
      <c r="E72" s="183"/>
      <c r="F72" s="47" t="s">
        <v>131</v>
      </c>
      <c r="G72" s="27"/>
      <c r="H72" s="173"/>
      <c r="I72" s="303"/>
      <c r="J72" s="303"/>
      <c r="K72" s="303"/>
      <c r="L72" s="303"/>
      <c r="M72" s="303"/>
      <c r="N72" s="303"/>
      <c r="O72" s="303"/>
      <c r="P72" s="303"/>
      <c r="Q72" s="303"/>
      <c r="R72" s="11"/>
      <c r="S72" s="15"/>
    </row>
    <row r="73" spans="1:20" ht="15.5">
      <c r="A73" s="288">
        <v>26.7</v>
      </c>
      <c r="B73" s="216" t="s">
        <v>270</v>
      </c>
      <c r="C73" s="507"/>
      <c r="D73" s="507"/>
      <c r="E73" s="183"/>
      <c r="F73" s="47" t="s">
        <v>131</v>
      </c>
      <c r="G73" s="27"/>
      <c r="H73" s="173"/>
      <c r="I73" s="303"/>
      <c r="J73" s="303"/>
      <c r="K73" s="303"/>
      <c r="L73" s="303"/>
      <c r="M73" s="303"/>
      <c r="N73" s="303"/>
      <c r="O73" s="303"/>
      <c r="P73" s="303"/>
      <c r="Q73" s="303"/>
      <c r="R73" s="11"/>
      <c r="S73" s="15"/>
    </row>
    <row r="74" spans="1:20" ht="15.5">
      <c r="A74" s="146">
        <v>26.8</v>
      </c>
      <c r="B74" s="216" t="s">
        <v>189</v>
      </c>
      <c r="C74" s="507"/>
      <c r="D74" s="507"/>
      <c r="E74" s="183"/>
      <c r="F74" s="47" t="s">
        <v>131</v>
      </c>
      <c r="G74" s="27"/>
      <c r="H74" s="173"/>
      <c r="I74" s="303"/>
      <c r="J74" s="303"/>
      <c r="K74" s="303"/>
      <c r="L74" s="303"/>
      <c r="M74" s="303"/>
      <c r="N74" s="303"/>
      <c r="O74" s="303"/>
      <c r="P74" s="303"/>
      <c r="Q74" s="303"/>
      <c r="R74" s="11"/>
      <c r="S74" s="15"/>
    </row>
    <row r="75" spans="1:20" ht="21" customHeight="1">
      <c r="A75" s="288">
        <v>27</v>
      </c>
      <c r="B75" s="254" t="s">
        <v>546</v>
      </c>
      <c r="C75" s="507"/>
      <c r="D75" s="507"/>
      <c r="E75" s="183"/>
      <c r="F75" s="47"/>
      <c r="G75" s="27"/>
      <c r="H75" s="173"/>
      <c r="I75" s="303"/>
      <c r="J75" s="303"/>
      <c r="K75" s="303"/>
      <c r="L75" s="303"/>
      <c r="M75" s="303"/>
      <c r="N75" s="303"/>
      <c r="O75" s="303"/>
      <c r="P75" s="303"/>
      <c r="Q75" s="303"/>
      <c r="R75" s="11"/>
      <c r="S75" s="15" t="s">
        <v>547</v>
      </c>
      <c r="T75" s="22"/>
    </row>
    <row r="76" spans="1:20" ht="21" customHeight="1">
      <c r="A76" s="146">
        <v>28</v>
      </c>
      <c r="B76" s="254" t="s">
        <v>548</v>
      </c>
      <c r="C76" s="507"/>
      <c r="D76" s="507"/>
      <c r="E76" s="183"/>
      <c r="F76" s="47"/>
      <c r="G76" s="27"/>
      <c r="H76" s="173"/>
      <c r="I76" s="303"/>
      <c r="J76" s="303"/>
      <c r="K76" s="303"/>
      <c r="L76" s="303"/>
      <c r="M76" s="303"/>
      <c r="N76" s="303"/>
      <c r="O76" s="303"/>
      <c r="P76" s="303"/>
      <c r="Q76" s="303"/>
      <c r="R76" s="11" t="s">
        <v>549</v>
      </c>
      <c r="S76" s="15" t="s">
        <v>485</v>
      </c>
      <c r="T76" s="22"/>
    </row>
    <row r="77" spans="1:20" ht="46.5">
      <c r="A77" s="288">
        <v>29</v>
      </c>
      <c r="B77" s="254" t="s">
        <v>550</v>
      </c>
      <c r="C77" s="507"/>
      <c r="D77" s="507"/>
      <c r="E77" s="183"/>
      <c r="F77" s="47" t="s">
        <v>131</v>
      </c>
      <c r="G77" s="27"/>
      <c r="H77" s="173"/>
      <c r="I77" s="303"/>
      <c r="J77" s="303"/>
      <c r="K77" s="303"/>
      <c r="L77" s="303"/>
      <c r="M77" s="303"/>
      <c r="N77" s="303"/>
      <c r="O77" s="303"/>
      <c r="P77" s="303"/>
      <c r="Q77" s="303"/>
      <c r="R77" s="11"/>
      <c r="S77" s="15"/>
    </row>
    <row r="78" spans="1:20" ht="50.15" customHeight="1">
      <c r="A78" s="146">
        <v>30</v>
      </c>
      <c r="B78" s="254" t="s">
        <v>551</v>
      </c>
      <c r="C78" s="507"/>
      <c r="D78" s="507"/>
      <c r="E78" s="183"/>
      <c r="F78" s="47"/>
      <c r="G78" s="27"/>
      <c r="H78" s="173"/>
      <c r="I78" s="303"/>
      <c r="J78" s="303"/>
      <c r="K78" s="303"/>
      <c r="L78" s="303"/>
      <c r="M78" s="303"/>
      <c r="N78" s="303"/>
      <c r="O78" s="303"/>
      <c r="P78" s="303"/>
      <c r="Q78" s="303"/>
      <c r="R78" s="11" t="s">
        <v>361</v>
      </c>
      <c r="S78" s="15" t="s">
        <v>485</v>
      </c>
    </row>
    <row r="79" spans="1:20" ht="37" customHeight="1">
      <c r="A79" s="288">
        <v>31</v>
      </c>
      <c r="B79" s="254" t="s">
        <v>552</v>
      </c>
      <c r="C79" s="507"/>
      <c r="D79" s="507"/>
      <c r="E79" s="183"/>
      <c r="F79" s="47"/>
      <c r="G79" s="27"/>
      <c r="H79" s="173"/>
      <c r="I79" s="303"/>
      <c r="J79" s="303"/>
      <c r="K79" s="303"/>
      <c r="L79" s="303"/>
      <c r="M79" s="303"/>
      <c r="N79" s="303"/>
      <c r="O79" s="303"/>
      <c r="P79" s="303"/>
      <c r="Q79" s="303"/>
      <c r="R79" s="11" t="s">
        <v>363</v>
      </c>
      <c r="S79" s="15" t="s">
        <v>485</v>
      </c>
    </row>
    <row r="80" spans="1:20" ht="39" customHeight="1">
      <c r="A80" s="290">
        <v>32</v>
      </c>
      <c r="B80" s="254" t="s">
        <v>553</v>
      </c>
      <c r="C80" s="507"/>
      <c r="D80" s="507"/>
      <c r="E80" s="183"/>
      <c r="F80" s="47"/>
      <c r="G80" s="27"/>
      <c r="H80" s="173"/>
      <c r="I80" s="303"/>
      <c r="J80" s="303"/>
      <c r="K80" s="303"/>
      <c r="L80" s="303"/>
      <c r="M80" s="303"/>
      <c r="N80" s="303"/>
      <c r="O80" s="303"/>
      <c r="P80" s="303"/>
      <c r="Q80" s="303"/>
      <c r="R80" s="142" t="s">
        <v>461</v>
      </c>
      <c r="S80" s="15" t="s">
        <v>554</v>
      </c>
    </row>
    <row r="81" spans="1:19" ht="25" customHeight="1">
      <c r="A81" s="575" t="s">
        <v>272</v>
      </c>
      <c r="B81" s="576"/>
      <c r="C81" s="576"/>
      <c r="D81" s="576"/>
      <c r="E81" s="576"/>
      <c r="F81" s="576"/>
      <c r="G81" s="576"/>
      <c r="H81" s="576"/>
      <c r="I81" s="576"/>
      <c r="J81" s="576"/>
      <c r="K81" s="576"/>
      <c r="L81" s="576"/>
      <c r="M81" s="576"/>
      <c r="N81" s="576"/>
      <c r="O81" s="576"/>
      <c r="P81" s="576"/>
      <c r="Q81" s="576"/>
      <c r="R81" s="577"/>
      <c r="S81" s="15"/>
    </row>
    <row r="82" spans="1:19" ht="77.5">
      <c r="A82" s="146">
        <v>33</v>
      </c>
      <c r="B82" s="254" t="s">
        <v>555</v>
      </c>
      <c r="C82" s="507"/>
      <c r="D82" s="507"/>
      <c r="E82" s="183"/>
      <c r="F82" s="47" t="s">
        <v>274</v>
      </c>
      <c r="G82" s="27"/>
      <c r="H82" s="173"/>
      <c r="I82" s="303"/>
      <c r="J82" s="303"/>
      <c r="K82" s="303"/>
      <c r="L82" s="303"/>
      <c r="M82" s="303"/>
      <c r="N82" s="303"/>
      <c r="O82" s="303"/>
      <c r="P82" s="303"/>
      <c r="Q82" s="303"/>
      <c r="R82" s="11"/>
      <c r="S82" s="15"/>
    </row>
    <row r="83" spans="1:19" ht="15.5">
      <c r="A83" s="146">
        <v>33.1</v>
      </c>
      <c r="B83" s="216" t="s">
        <v>275</v>
      </c>
      <c r="C83" s="507"/>
      <c r="D83" s="507"/>
      <c r="E83" s="183"/>
      <c r="F83" s="47"/>
      <c r="G83" s="27"/>
      <c r="H83" s="173"/>
      <c r="I83" s="303"/>
      <c r="J83" s="303"/>
      <c r="K83" s="303"/>
      <c r="L83" s="303"/>
      <c r="M83" s="303"/>
      <c r="N83" s="303"/>
      <c r="O83" s="303"/>
      <c r="P83" s="303"/>
      <c r="Q83" s="303"/>
      <c r="R83" s="11"/>
      <c r="S83" s="15"/>
    </row>
    <row r="84" spans="1:19" ht="15.5">
      <c r="A84" s="146">
        <v>33.200000000000003</v>
      </c>
      <c r="B84" s="216" t="s">
        <v>276</v>
      </c>
      <c r="C84" s="507"/>
      <c r="D84" s="507"/>
      <c r="E84" s="183"/>
      <c r="F84" s="47"/>
      <c r="G84" s="27"/>
      <c r="H84" s="173"/>
      <c r="I84" s="303"/>
      <c r="J84" s="303"/>
      <c r="K84" s="303"/>
      <c r="L84" s="303"/>
      <c r="M84" s="303"/>
      <c r="N84" s="303"/>
      <c r="O84" s="303"/>
      <c r="P84" s="303"/>
      <c r="Q84" s="303"/>
      <c r="R84" s="11"/>
      <c r="S84" s="15"/>
    </row>
    <row r="85" spans="1:19" ht="15.5">
      <c r="A85" s="146">
        <v>33.299999999999997</v>
      </c>
      <c r="B85" s="216" t="s">
        <v>277</v>
      </c>
      <c r="C85" s="507"/>
      <c r="D85" s="507"/>
      <c r="E85" s="183"/>
      <c r="F85" s="47"/>
      <c r="G85" s="27"/>
      <c r="H85" s="173"/>
      <c r="I85" s="303"/>
      <c r="J85" s="303"/>
      <c r="K85" s="303"/>
      <c r="L85" s="303"/>
      <c r="M85" s="303"/>
      <c r="N85" s="303"/>
      <c r="O85" s="303"/>
      <c r="P85" s="303"/>
      <c r="Q85" s="303"/>
      <c r="R85" s="11"/>
      <c r="S85" s="15"/>
    </row>
    <row r="86" spans="1:19" ht="15.5">
      <c r="A86" s="146">
        <v>33.4</v>
      </c>
      <c r="B86" s="216" t="s">
        <v>278</v>
      </c>
      <c r="C86" s="507"/>
      <c r="D86" s="507"/>
      <c r="E86" s="183"/>
      <c r="F86" s="47"/>
      <c r="G86" s="27"/>
      <c r="H86" s="173"/>
      <c r="I86" s="303"/>
      <c r="J86" s="303"/>
      <c r="K86" s="303"/>
      <c r="L86" s="303"/>
      <c r="M86" s="303"/>
      <c r="N86" s="303"/>
      <c r="O86" s="303"/>
      <c r="P86" s="303"/>
      <c r="Q86" s="303"/>
      <c r="R86" s="11"/>
      <c r="S86" s="15"/>
    </row>
    <row r="87" spans="1:19" ht="31">
      <c r="A87" s="146">
        <v>34</v>
      </c>
      <c r="B87" s="254" t="s">
        <v>556</v>
      </c>
      <c r="C87" s="507"/>
      <c r="D87" s="507"/>
      <c r="E87" s="183"/>
      <c r="F87" s="47" t="s">
        <v>274</v>
      </c>
      <c r="G87" s="27"/>
      <c r="H87" s="173"/>
      <c r="I87" s="303"/>
      <c r="J87" s="303"/>
      <c r="K87" s="303"/>
      <c r="L87" s="303"/>
      <c r="M87" s="303"/>
      <c r="N87" s="303"/>
      <c r="O87" s="303"/>
      <c r="P87" s="303"/>
      <c r="Q87" s="303"/>
      <c r="R87" s="11"/>
      <c r="S87" s="15"/>
    </row>
    <row r="88" spans="1:19" ht="25" customHeight="1">
      <c r="A88" s="592" t="s">
        <v>65</v>
      </c>
      <c r="B88" s="592"/>
      <c r="C88" s="592"/>
      <c r="D88" s="592"/>
      <c r="E88" s="592"/>
      <c r="F88" s="592"/>
      <c r="G88" s="592"/>
      <c r="H88" s="592"/>
      <c r="I88" s="592"/>
      <c r="J88" s="592"/>
      <c r="K88" s="592"/>
      <c r="L88" s="592"/>
      <c r="M88" s="592"/>
      <c r="N88" s="592"/>
      <c r="O88" s="592"/>
      <c r="P88" s="592"/>
      <c r="Q88" s="592"/>
      <c r="R88" s="592"/>
      <c r="S88" s="15"/>
    </row>
    <row r="89" spans="1:19" ht="31">
      <c r="A89" s="146">
        <v>35</v>
      </c>
      <c r="B89" s="256" t="s">
        <v>557</v>
      </c>
      <c r="C89" s="507"/>
      <c r="D89" s="507"/>
      <c r="E89" s="183"/>
      <c r="F89" s="26" t="s">
        <v>281</v>
      </c>
      <c r="G89" s="27"/>
      <c r="H89" s="173"/>
      <c r="I89" s="303"/>
      <c r="J89" s="303"/>
      <c r="K89" s="303"/>
      <c r="L89" s="303"/>
      <c r="M89" s="303"/>
      <c r="N89" s="303"/>
      <c r="O89" s="303"/>
      <c r="P89" s="303"/>
      <c r="Q89" s="303"/>
      <c r="R89" s="11"/>
      <c r="S89" s="15"/>
    </row>
    <row r="90" spans="1:19" ht="31">
      <c r="A90" s="146"/>
      <c r="B90" s="254" t="s">
        <v>558</v>
      </c>
      <c r="C90" s="507"/>
      <c r="D90" s="507"/>
      <c r="E90" s="183"/>
      <c r="F90" s="26" t="s">
        <v>281</v>
      </c>
      <c r="G90" s="27"/>
      <c r="H90" s="173"/>
      <c r="I90" s="303"/>
      <c r="J90" s="303"/>
      <c r="K90" s="303"/>
      <c r="L90" s="303"/>
      <c r="M90" s="303"/>
      <c r="N90" s="303"/>
      <c r="O90" s="303"/>
      <c r="P90" s="303"/>
      <c r="Q90" s="303"/>
      <c r="R90" s="11"/>
      <c r="S90" s="15"/>
    </row>
    <row r="91" spans="1:19" ht="15.5">
      <c r="A91" s="146">
        <v>36.1</v>
      </c>
      <c r="B91" s="216" t="s">
        <v>286</v>
      </c>
      <c r="C91" s="507"/>
      <c r="D91" s="507"/>
      <c r="E91" s="183"/>
      <c r="F91" s="26" t="s">
        <v>281</v>
      </c>
      <c r="G91" s="27"/>
      <c r="H91" s="173"/>
      <c r="I91" s="303"/>
      <c r="J91" s="303"/>
      <c r="K91" s="303"/>
      <c r="L91" s="303"/>
      <c r="M91" s="303"/>
      <c r="N91" s="303"/>
      <c r="O91" s="303"/>
      <c r="P91" s="303"/>
      <c r="Q91" s="303"/>
      <c r="R91" s="11"/>
      <c r="S91" s="15"/>
    </row>
    <row r="92" spans="1:19" ht="15.5">
      <c r="A92" s="146">
        <v>36.200000000000003</v>
      </c>
      <c r="B92" s="216" t="s">
        <v>369</v>
      </c>
      <c r="C92" s="507"/>
      <c r="D92" s="507"/>
      <c r="E92" s="183"/>
      <c r="F92" s="26" t="s">
        <v>281</v>
      </c>
      <c r="G92" s="27"/>
      <c r="H92" s="173"/>
      <c r="I92" s="303"/>
      <c r="J92" s="303"/>
      <c r="K92" s="303"/>
      <c r="L92" s="303"/>
      <c r="M92" s="303"/>
      <c r="N92" s="303"/>
      <c r="O92" s="303"/>
      <c r="P92" s="303"/>
      <c r="Q92" s="303"/>
      <c r="R92" s="11"/>
      <c r="S92" s="15"/>
    </row>
    <row r="93" spans="1:19" ht="15.5">
      <c r="A93" s="146">
        <v>36.299999999999997</v>
      </c>
      <c r="B93" s="216" t="s">
        <v>559</v>
      </c>
      <c r="C93" s="507"/>
      <c r="D93" s="507"/>
      <c r="E93" s="183"/>
      <c r="F93" s="26"/>
      <c r="G93" s="27"/>
      <c r="H93" s="173"/>
      <c r="I93" s="303"/>
      <c r="J93" s="303"/>
      <c r="K93" s="303"/>
      <c r="L93" s="303"/>
      <c r="M93" s="303"/>
      <c r="N93" s="303"/>
      <c r="O93" s="303"/>
      <c r="P93" s="303"/>
      <c r="Q93" s="303"/>
      <c r="R93" s="11" t="s">
        <v>560</v>
      </c>
      <c r="S93" s="15"/>
    </row>
    <row r="94" spans="1:19" ht="31">
      <c r="A94" s="146">
        <v>37</v>
      </c>
      <c r="B94" s="256" t="s">
        <v>561</v>
      </c>
      <c r="C94" s="507"/>
      <c r="D94" s="507"/>
      <c r="E94" s="183"/>
      <c r="F94" s="26" t="s">
        <v>281</v>
      </c>
      <c r="G94" s="27"/>
      <c r="H94" s="173"/>
      <c r="I94" s="303"/>
      <c r="J94" s="303"/>
      <c r="K94" s="303"/>
      <c r="L94" s="303"/>
      <c r="M94" s="303"/>
      <c r="N94" s="303"/>
      <c r="O94" s="303"/>
      <c r="P94" s="303"/>
      <c r="Q94" s="303"/>
      <c r="R94" s="11"/>
      <c r="S94" s="15"/>
    </row>
    <row r="95" spans="1:19" s="29" customFormat="1" ht="31">
      <c r="A95" s="146">
        <v>38</v>
      </c>
      <c r="B95" s="256" t="s">
        <v>562</v>
      </c>
      <c r="C95" s="507"/>
      <c r="D95" s="507"/>
      <c r="E95" s="11"/>
      <c r="F95" s="26" t="s">
        <v>281</v>
      </c>
      <c r="G95" s="47"/>
      <c r="H95" s="353"/>
      <c r="I95" s="27"/>
      <c r="J95" s="27"/>
      <c r="K95" s="27"/>
      <c r="L95" s="27"/>
      <c r="M95" s="27"/>
      <c r="N95" s="27"/>
      <c r="O95" s="27"/>
      <c r="P95" s="27"/>
      <c r="Q95" s="27"/>
      <c r="R95" s="11"/>
      <c r="S95" s="141"/>
    </row>
    <row r="96" spans="1:19" ht="31">
      <c r="A96" s="146">
        <v>39</v>
      </c>
      <c r="B96" s="256" t="s">
        <v>563</v>
      </c>
      <c r="C96" s="507"/>
      <c r="D96" s="507"/>
      <c r="E96" s="11"/>
      <c r="F96" s="26" t="s">
        <v>281</v>
      </c>
      <c r="G96" s="47"/>
      <c r="H96" s="173"/>
      <c r="I96" s="303"/>
      <c r="J96" s="303"/>
      <c r="K96" s="303"/>
      <c r="L96" s="303"/>
      <c r="M96" s="303"/>
      <c r="N96" s="303"/>
      <c r="O96" s="303"/>
      <c r="P96" s="303"/>
      <c r="Q96" s="303"/>
      <c r="R96" s="11"/>
      <c r="S96" s="15"/>
    </row>
    <row r="97" spans="1:24" ht="31">
      <c r="A97" s="146">
        <v>40</v>
      </c>
      <c r="B97" s="256" t="s">
        <v>564</v>
      </c>
      <c r="C97" s="507"/>
      <c r="D97" s="507"/>
      <c r="E97" s="11"/>
      <c r="F97" s="26" t="s">
        <v>281</v>
      </c>
      <c r="G97" s="47"/>
      <c r="H97" s="173"/>
      <c r="I97" s="303"/>
      <c r="J97" s="303"/>
      <c r="K97" s="303"/>
      <c r="L97" s="303"/>
      <c r="M97" s="303"/>
      <c r="N97" s="303"/>
      <c r="O97" s="303"/>
      <c r="P97" s="303"/>
      <c r="Q97" s="303"/>
      <c r="R97" s="11"/>
      <c r="S97" s="15"/>
    </row>
    <row r="98" spans="1:24" ht="23.15" customHeight="1" thickBot="1">
      <c r="A98" s="7"/>
      <c r="B98" s="23"/>
      <c r="C98" s="22"/>
      <c r="D98" s="22"/>
      <c r="E98" s="23"/>
      <c r="F98" s="22"/>
      <c r="G98" s="22"/>
    </row>
    <row r="99" spans="1:24" ht="25" customHeight="1" thickBot="1">
      <c r="A99" s="483" t="s">
        <v>201</v>
      </c>
      <c r="B99" s="581"/>
      <c r="C99" s="581"/>
      <c r="D99" s="581"/>
      <c r="E99" s="581"/>
      <c r="F99" s="581"/>
      <c r="G99" s="581"/>
      <c r="H99" s="581"/>
      <c r="I99" s="581"/>
      <c r="J99" s="581"/>
      <c r="K99" s="581"/>
      <c r="L99" s="581"/>
      <c r="M99" s="581"/>
      <c r="N99" s="581"/>
      <c r="O99" s="581"/>
      <c r="P99" s="581"/>
      <c r="Q99" s="581"/>
      <c r="R99" s="428"/>
    </row>
    <row r="100" spans="1:24" ht="46.5">
      <c r="A100" s="291" t="s">
        <v>202</v>
      </c>
      <c r="B100" s="254" t="s">
        <v>565</v>
      </c>
      <c r="C100" s="582" t="s">
        <v>204</v>
      </c>
      <c r="D100" s="582"/>
      <c r="E100" s="582"/>
      <c r="F100" s="582"/>
      <c r="G100" s="582"/>
      <c r="H100" s="582"/>
      <c r="I100" s="582"/>
      <c r="J100" s="582"/>
      <c r="K100" s="582"/>
      <c r="L100" s="582"/>
      <c r="M100" s="582"/>
      <c r="N100" s="582"/>
      <c r="O100" s="582"/>
      <c r="P100" s="582"/>
      <c r="Q100" s="582"/>
    </row>
    <row r="101" spans="1:24" ht="15.5">
      <c r="A101" s="292" t="s">
        <v>205</v>
      </c>
      <c r="B101" s="489" t="s">
        <v>206</v>
      </c>
      <c r="C101" s="489"/>
      <c r="D101" s="489"/>
      <c r="E101" s="489"/>
      <c r="F101" s="489"/>
      <c r="G101" s="489"/>
      <c r="H101" s="489"/>
      <c r="I101" s="489"/>
      <c r="J101" s="489"/>
      <c r="K101" s="489"/>
      <c r="L101" s="489"/>
      <c r="M101" s="489"/>
      <c r="N101" s="489"/>
      <c r="O101" s="489"/>
      <c r="P101" s="489"/>
      <c r="Q101" s="489"/>
    </row>
    <row r="102" spans="1:24" ht="15.5">
      <c r="A102" s="122">
        <v>1</v>
      </c>
      <c r="B102" s="562" t="s">
        <v>207</v>
      </c>
      <c r="C102" s="563"/>
      <c r="D102" s="563"/>
      <c r="E102" s="564"/>
      <c r="F102" s="266"/>
      <c r="G102" s="266"/>
      <c r="H102" s="266"/>
      <c r="I102" s="266"/>
      <c r="J102" s="266"/>
      <c r="K102" s="266"/>
      <c r="L102" s="266"/>
      <c r="M102" s="266"/>
      <c r="N102" s="266"/>
      <c r="O102" s="266"/>
      <c r="P102" s="266"/>
      <c r="Q102" s="262"/>
    </row>
    <row r="103" spans="1:24" s="68" customFormat="1" ht="15.5">
      <c r="A103" s="122">
        <v>2</v>
      </c>
      <c r="B103" s="588" t="s">
        <v>207</v>
      </c>
      <c r="C103" s="589"/>
      <c r="D103" s="589"/>
      <c r="E103" s="590"/>
      <c r="F103" s="266"/>
      <c r="G103" s="266"/>
      <c r="H103" s="266"/>
      <c r="I103" s="266"/>
      <c r="J103" s="266"/>
      <c r="K103" s="266"/>
      <c r="L103" s="266"/>
      <c r="M103" s="266"/>
      <c r="N103" s="266"/>
      <c r="O103" s="266"/>
      <c r="P103" s="266"/>
      <c r="Q103" s="262"/>
      <c r="R103" s="23"/>
      <c r="S103" s="145"/>
      <c r="T103" s="25"/>
      <c r="U103" s="25"/>
      <c r="V103" s="25"/>
      <c r="W103" s="25"/>
      <c r="X103" s="25"/>
    </row>
    <row r="104" spans="1:24" s="68" customFormat="1" ht="12.75" customHeight="1">
      <c r="A104" s="122">
        <v>3</v>
      </c>
      <c r="B104" s="588" t="s">
        <v>207</v>
      </c>
      <c r="C104" s="589"/>
      <c r="D104" s="589"/>
      <c r="E104" s="590"/>
      <c r="F104" s="266"/>
      <c r="G104" s="266"/>
      <c r="H104" s="266"/>
      <c r="I104" s="266"/>
      <c r="J104" s="266"/>
      <c r="K104" s="266"/>
      <c r="L104" s="266"/>
      <c r="M104" s="266"/>
      <c r="N104" s="266"/>
      <c r="O104" s="266"/>
      <c r="P104" s="266"/>
      <c r="Q104" s="262"/>
      <c r="R104" s="23"/>
      <c r="S104" s="145"/>
      <c r="T104" s="25"/>
      <c r="U104" s="25"/>
      <c r="V104" s="25"/>
      <c r="W104" s="25"/>
      <c r="X104" s="25"/>
    </row>
    <row r="105" spans="1:24" s="68" customFormat="1" ht="12.75" customHeight="1">
      <c r="A105" s="122">
        <v>4</v>
      </c>
      <c r="B105" s="588" t="s">
        <v>207</v>
      </c>
      <c r="C105" s="589"/>
      <c r="D105" s="589"/>
      <c r="E105" s="590"/>
      <c r="F105" s="266"/>
      <c r="G105" s="266"/>
      <c r="H105" s="266"/>
      <c r="I105" s="266"/>
      <c r="J105" s="266"/>
      <c r="K105" s="266"/>
      <c r="L105" s="266"/>
      <c r="M105" s="266"/>
      <c r="N105" s="266"/>
      <c r="O105" s="266"/>
      <c r="P105" s="266"/>
      <c r="Q105" s="262"/>
      <c r="R105" s="23"/>
      <c r="S105" s="145"/>
      <c r="T105" s="25"/>
      <c r="U105" s="25"/>
      <c r="V105" s="25"/>
      <c r="W105" s="25"/>
      <c r="X105" s="25"/>
    </row>
    <row r="106" spans="1:24" s="68" customFormat="1" ht="12.75" customHeight="1">
      <c r="A106" s="122">
        <v>5</v>
      </c>
      <c r="B106" s="588" t="s">
        <v>207</v>
      </c>
      <c r="C106" s="589"/>
      <c r="D106" s="589"/>
      <c r="E106" s="590"/>
      <c r="F106" s="266"/>
      <c r="G106" s="266"/>
      <c r="H106" s="266"/>
      <c r="I106" s="266"/>
      <c r="J106" s="266"/>
      <c r="K106" s="266"/>
      <c r="L106" s="266"/>
      <c r="M106" s="266"/>
      <c r="N106" s="266"/>
      <c r="O106" s="266"/>
      <c r="P106" s="266"/>
      <c r="Q106" s="262"/>
      <c r="R106" s="23"/>
      <c r="S106" s="145"/>
      <c r="T106" s="25"/>
      <c r="U106" s="25"/>
      <c r="V106" s="25"/>
      <c r="W106" s="25"/>
      <c r="X106" s="25"/>
    </row>
    <row r="107" spans="1:24" s="68" customFormat="1" ht="12.75" customHeight="1">
      <c r="A107" s="7"/>
      <c r="B107" s="23"/>
      <c r="C107" s="22"/>
      <c r="D107" s="22"/>
      <c r="E107" s="23"/>
      <c r="F107" s="22"/>
      <c r="G107" s="22"/>
      <c r="I107" s="25"/>
      <c r="J107" s="25"/>
      <c r="K107" s="25"/>
      <c r="L107" s="25"/>
      <c r="M107" s="25"/>
      <c r="N107" s="25"/>
      <c r="O107" s="25"/>
      <c r="P107" s="25"/>
      <c r="Q107" s="25"/>
      <c r="R107" s="23"/>
      <c r="S107" s="145"/>
      <c r="T107" s="25"/>
      <c r="U107" s="25"/>
      <c r="V107" s="25"/>
      <c r="W107" s="25"/>
      <c r="X107" s="25"/>
    </row>
    <row r="108" spans="1:24" s="68" customFormat="1" ht="12.75" customHeight="1">
      <c r="A108" s="7"/>
      <c r="B108" s="23"/>
      <c r="C108" s="22"/>
      <c r="D108" s="22"/>
      <c r="E108" s="23"/>
      <c r="F108" s="22"/>
      <c r="G108" s="22"/>
      <c r="I108" s="25"/>
      <c r="J108" s="25"/>
      <c r="K108" s="25"/>
      <c r="L108" s="25"/>
      <c r="M108" s="25"/>
      <c r="N108" s="25"/>
      <c r="O108" s="25"/>
      <c r="P108" s="25"/>
      <c r="Q108" s="25"/>
      <c r="R108" s="23"/>
      <c r="S108" s="145"/>
      <c r="T108" s="25"/>
      <c r="U108" s="25"/>
      <c r="V108" s="25"/>
      <c r="W108" s="25"/>
      <c r="X108" s="25"/>
    </row>
    <row r="109" spans="1:24" s="68" customFormat="1" ht="12.75" customHeight="1">
      <c r="A109" s="7"/>
      <c r="B109" s="23"/>
      <c r="C109" s="22"/>
      <c r="D109" s="22"/>
      <c r="E109" s="23"/>
      <c r="F109" s="22"/>
      <c r="G109" s="22"/>
      <c r="I109" s="25"/>
      <c r="J109" s="25"/>
      <c r="K109" s="25"/>
      <c r="L109" s="25"/>
      <c r="M109" s="25"/>
      <c r="N109" s="25"/>
      <c r="O109" s="25"/>
      <c r="P109" s="25"/>
      <c r="Q109" s="25"/>
      <c r="R109" s="23"/>
      <c r="S109" s="145"/>
      <c r="T109" s="25"/>
      <c r="U109" s="25"/>
      <c r="V109" s="25"/>
      <c r="W109" s="25"/>
      <c r="X109" s="25"/>
    </row>
    <row r="110" spans="1:24" s="68" customFormat="1" ht="12.75" customHeight="1">
      <c r="A110" s="7"/>
      <c r="B110" s="23"/>
      <c r="C110" s="22"/>
      <c r="D110" s="22"/>
      <c r="E110" s="23"/>
      <c r="F110" s="22"/>
      <c r="G110" s="22"/>
      <c r="I110" s="25"/>
      <c r="J110" s="25"/>
      <c r="K110" s="25"/>
      <c r="L110" s="25"/>
      <c r="M110" s="25"/>
      <c r="N110" s="25"/>
      <c r="O110" s="25"/>
      <c r="P110" s="25"/>
      <c r="Q110" s="25"/>
      <c r="R110" s="23"/>
      <c r="S110" s="145"/>
      <c r="T110" s="25"/>
      <c r="U110" s="25"/>
      <c r="V110" s="25"/>
      <c r="W110" s="25"/>
      <c r="X110" s="25"/>
    </row>
    <row r="111" spans="1:24" s="68" customFormat="1" ht="12.75" customHeight="1">
      <c r="A111" s="7"/>
      <c r="B111" s="23"/>
      <c r="C111" s="22"/>
      <c r="D111" s="22"/>
      <c r="E111" s="23"/>
      <c r="F111" s="22"/>
      <c r="G111" s="22"/>
      <c r="I111" s="25"/>
      <c r="J111" s="25"/>
      <c r="K111" s="25"/>
      <c r="L111" s="25"/>
      <c r="M111" s="25"/>
      <c r="N111" s="25"/>
      <c r="O111" s="25"/>
      <c r="P111" s="25"/>
      <c r="Q111" s="25"/>
      <c r="R111" s="23"/>
      <c r="S111" s="145"/>
      <c r="T111" s="25"/>
      <c r="U111" s="25"/>
      <c r="V111" s="25"/>
      <c r="W111" s="25"/>
      <c r="X111" s="25"/>
    </row>
    <row r="112" spans="1:24" s="68" customFormat="1" ht="12.75" customHeight="1">
      <c r="A112" s="7"/>
      <c r="B112" s="23"/>
      <c r="C112" s="22"/>
      <c r="D112" s="22"/>
      <c r="E112" s="23"/>
      <c r="F112" s="22"/>
      <c r="G112" s="22"/>
      <c r="I112" s="25"/>
      <c r="J112" s="25"/>
      <c r="K112" s="25"/>
      <c r="L112" s="25"/>
      <c r="M112" s="25"/>
      <c r="N112" s="25"/>
      <c r="O112" s="25"/>
      <c r="P112" s="25"/>
      <c r="Q112" s="25"/>
      <c r="R112" s="23"/>
      <c r="S112" s="145"/>
      <c r="T112" s="25"/>
      <c r="U112" s="25"/>
      <c r="V112" s="25"/>
      <c r="W112" s="25"/>
      <c r="X112" s="25"/>
    </row>
    <row r="113" spans="1:24" s="68" customFormat="1" ht="12.75" customHeight="1">
      <c r="A113" s="7"/>
      <c r="B113" s="23"/>
      <c r="C113" s="22"/>
      <c r="D113" s="22"/>
      <c r="E113" s="23"/>
      <c r="F113" s="22"/>
      <c r="G113" s="22"/>
      <c r="I113" s="25"/>
      <c r="J113" s="25"/>
      <c r="K113" s="25"/>
      <c r="L113" s="25"/>
      <c r="M113" s="25"/>
      <c r="N113" s="25"/>
      <c r="O113" s="25"/>
      <c r="P113" s="25"/>
      <c r="Q113" s="25"/>
      <c r="R113" s="23"/>
      <c r="S113" s="145"/>
      <c r="T113" s="25"/>
      <c r="U113" s="25"/>
      <c r="V113" s="25"/>
      <c r="W113" s="25"/>
      <c r="X113" s="25"/>
    </row>
    <row r="114" spans="1:24" s="68" customFormat="1" ht="12.75" customHeight="1">
      <c r="A114" s="7"/>
      <c r="B114" s="23"/>
      <c r="C114" s="22"/>
      <c r="D114" s="22"/>
      <c r="E114" s="23"/>
      <c r="F114" s="22"/>
      <c r="G114" s="22"/>
      <c r="I114" s="25"/>
      <c r="J114" s="25"/>
      <c r="K114" s="25"/>
      <c r="L114" s="25"/>
      <c r="M114" s="25"/>
      <c r="N114" s="25"/>
      <c r="O114" s="25"/>
      <c r="P114" s="25"/>
      <c r="Q114" s="25"/>
      <c r="R114" s="23"/>
      <c r="S114" s="145"/>
      <c r="T114" s="25"/>
      <c r="U114" s="25"/>
      <c r="V114" s="25"/>
      <c r="W114" s="25"/>
      <c r="X114" s="25"/>
    </row>
    <row r="115" spans="1:24" s="68" customFormat="1" ht="12.75" customHeight="1">
      <c r="A115" s="7"/>
      <c r="B115" s="23"/>
      <c r="C115" s="22"/>
      <c r="D115" s="22"/>
      <c r="E115" s="23"/>
      <c r="F115" s="22"/>
      <c r="G115" s="22"/>
      <c r="I115" s="25"/>
      <c r="J115" s="25"/>
      <c r="K115" s="25"/>
      <c r="L115" s="25"/>
      <c r="M115" s="25"/>
      <c r="N115" s="25"/>
      <c r="O115" s="25"/>
      <c r="P115" s="25"/>
      <c r="Q115" s="25"/>
      <c r="R115" s="23"/>
      <c r="S115" s="145"/>
      <c r="T115" s="25"/>
      <c r="U115" s="25"/>
      <c r="V115" s="25"/>
      <c r="W115" s="25"/>
      <c r="X115" s="25"/>
    </row>
    <row r="116" spans="1:24" s="68" customFormat="1" ht="12.75" customHeight="1">
      <c r="A116" s="7"/>
      <c r="B116" s="23"/>
      <c r="C116" s="22"/>
      <c r="D116" s="22"/>
      <c r="E116" s="23"/>
      <c r="F116" s="22"/>
      <c r="G116" s="22"/>
      <c r="I116" s="25"/>
      <c r="J116" s="25"/>
      <c r="K116" s="25"/>
      <c r="L116" s="25"/>
      <c r="M116" s="25"/>
      <c r="N116" s="25"/>
      <c r="O116" s="25"/>
      <c r="P116" s="25"/>
      <c r="Q116" s="25"/>
      <c r="R116" s="23"/>
      <c r="S116" s="145"/>
      <c r="T116" s="25"/>
      <c r="U116" s="25"/>
      <c r="V116" s="25"/>
      <c r="W116" s="25"/>
      <c r="X116" s="25"/>
    </row>
    <row r="117" spans="1:24" s="68" customFormat="1" ht="12.75" customHeight="1">
      <c r="A117" s="7"/>
      <c r="B117" s="23"/>
      <c r="C117" s="22"/>
      <c r="D117" s="22"/>
      <c r="E117" s="23"/>
      <c r="F117" s="22"/>
      <c r="G117" s="22"/>
      <c r="I117" s="25"/>
      <c r="J117" s="25"/>
      <c r="K117" s="25"/>
      <c r="L117" s="25"/>
      <c r="M117" s="25"/>
      <c r="N117" s="25"/>
      <c r="O117" s="25"/>
      <c r="P117" s="25"/>
      <c r="Q117" s="25"/>
      <c r="R117" s="23"/>
      <c r="S117" s="145"/>
      <c r="T117" s="25"/>
      <c r="U117" s="25"/>
      <c r="V117" s="25"/>
      <c r="W117" s="25"/>
      <c r="X117" s="25"/>
    </row>
    <row r="118" spans="1:24" s="68" customFormat="1" ht="12.75" customHeight="1">
      <c r="A118" s="7"/>
      <c r="B118" s="23"/>
      <c r="C118" s="22"/>
      <c r="D118" s="22"/>
      <c r="E118" s="23"/>
      <c r="F118" s="22"/>
      <c r="G118" s="22"/>
      <c r="I118" s="25"/>
      <c r="J118" s="25"/>
      <c r="K118" s="25"/>
      <c r="L118" s="25"/>
      <c r="M118" s="25"/>
      <c r="N118" s="25"/>
      <c r="O118" s="25"/>
      <c r="P118" s="25"/>
      <c r="Q118" s="25"/>
      <c r="R118" s="23"/>
      <c r="S118" s="145"/>
      <c r="T118" s="25"/>
      <c r="U118" s="25"/>
      <c r="V118" s="25"/>
      <c r="W118" s="25"/>
      <c r="X118" s="25"/>
    </row>
    <row r="119" spans="1:24" s="68" customFormat="1" ht="12.75" customHeight="1">
      <c r="A119" s="7"/>
      <c r="B119" s="23"/>
      <c r="C119" s="22"/>
      <c r="D119" s="22"/>
      <c r="E119" s="23"/>
      <c r="F119" s="22"/>
      <c r="G119" s="22"/>
      <c r="I119" s="25"/>
      <c r="J119" s="25"/>
      <c r="K119" s="25"/>
      <c r="L119" s="25"/>
      <c r="M119" s="25"/>
      <c r="N119" s="25"/>
      <c r="O119" s="25"/>
      <c r="P119" s="25"/>
      <c r="Q119" s="25"/>
      <c r="R119" s="23"/>
      <c r="S119" s="145"/>
      <c r="T119" s="25"/>
      <c r="U119" s="25"/>
      <c r="V119" s="25"/>
      <c r="W119" s="25"/>
      <c r="X119" s="25"/>
    </row>
    <row r="120" spans="1:24" s="68" customFormat="1" ht="12.75" customHeight="1">
      <c r="A120" s="7"/>
      <c r="B120" s="23"/>
      <c r="C120" s="22"/>
      <c r="D120" s="22"/>
      <c r="E120" s="23"/>
      <c r="F120" s="22"/>
      <c r="G120" s="22"/>
      <c r="I120" s="25"/>
      <c r="J120" s="25"/>
      <c r="K120" s="25"/>
      <c r="L120" s="25"/>
      <c r="M120" s="25"/>
      <c r="N120" s="25"/>
      <c r="O120" s="25"/>
      <c r="P120" s="25"/>
      <c r="Q120" s="25"/>
      <c r="R120" s="23"/>
      <c r="S120" s="145"/>
      <c r="T120" s="25"/>
      <c r="U120" s="25"/>
      <c r="V120" s="25"/>
      <c r="W120" s="25"/>
      <c r="X120" s="25"/>
    </row>
    <row r="121" spans="1:24" s="68" customFormat="1" ht="12.75" customHeight="1">
      <c r="A121" s="7"/>
      <c r="B121" s="23"/>
      <c r="C121" s="22"/>
      <c r="D121" s="22"/>
      <c r="E121" s="23"/>
      <c r="F121" s="22"/>
      <c r="G121" s="22"/>
      <c r="I121" s="25"/>
      <c r="J121" s="25"/>
      <c r="K121" s="25"/>
      <c r="L121" s="25"/>
      <c r="M121" s="25"/>
      <c r="N121" s="25"/>
      <c r="O121" s="25"/>
      <c r="P121" s="25"/>
      <c r="Q121" s="25"/>
      <c r="R121" s="23"/>
      <c r="S121" s="145"/>
      <c r="T121" s="25"/>
      <c r="U121" s="25"/>
      <c r="V121" s="25"/>
      <c r="W121" s="25"/>
      <c r="X121" s="25"/>
    </row>
    <row r="122" spans="1:24" s="68" customFormat="1" ht="12.75" customHeight="1">
      <c r="A122" s="7"/>
      <c r="B122" s="23"/>
      <c r="C122" s="22"/>
      <c r="D122" s="22"/>
      <c r="E122" s="23"/>
      <c r="F122" s="22"/>
      <c r="G122" s="22"/>
      <c r="I122" s="25"/>
      <c r="J122" s="25"/>
      <c r="K122" s="25"/>
      <c r="L122" s="25"/>
      <c r="M122" s="25"/>
      <c r="N122" s="25"/>
      <c r="O122" s="25"/>
      <c r="P122" s="25"/>
      <c r="Q122" s="25"/>
      <c r="R122" s="23"/>
      <c r="S122" s="145"/>
      <c r="T122" s="25"/>
      <c r="U122" s="25"/>
      <c r="V122" s="25"/>
      <c r="W122" s="25"/>
      <c r="X122" s="25"/>
    </row>
    <row r="123" spans="1:24" s="68" customFormat="1" ht="12.75" customHeight="1">
      <c r="A123" s="7"/>
      <c r="B123" s="23"/>
      <c r="C123" s="22"/>
      <c r="D123" s="22"/>
      <c r="E123" s="23"/>
      <c r="F123" s="22"/>
      <c r="G123" s="22"/>
      <c r="I123" s="25"/>
      <c r="J123" s="25"/>
      <c r="K123" s="25"/>
      <c r="L123" s="25"/>
      <c r="M123" s="25"/>
      <c r="N123" s="25"/>
      <c r="O123" s="25"/>
      <c r="P123" s="25"/>
      <c r="Q123" s="25"/>
      <c r="R123" s="23"/>
      <c r="S123" s="145"/>
      <c r="T123" s="25"/>
      <c r="U123" s="25"/>
      <c r="V123" s="25"/>
      <c r="W123" s="25"/>
      <c r="X123" s="25"/>
    </row>
    <row r="124" spans="1:24" s="68" customFormat="1" ht="12.75" customHeight="1">
      <c r="A124" s="7"/>
      <c r="B124" s="23"/>
      <c r="C124" s="22"/>
      <c r="D124" s="22"/>
      <c r="E124" s="23"/>
      <c r="F124" s="22"/>
      <c r="G124" s="22"/>
      <c r="I124" s="25"/>
      <c r="J124" s="25"/>
      <c r="K124" s="25"/>
      <c r="L124" s="25"/>
      <c r="M124" s="25"/>
      <c r="N124" s="25"/>
      <c r="O124" s="25"/>
      <c r="P124" s="25"/>
      <c r="Q124" s="25"/>
      <c r="R124" s="23"/>
      <c r="S124" s="145"/>
      <c r="T124" s="25"/>
      <c r="U124" s="25"/>
      <c r="V124" s="25"/>
      <c r="W124" s="25"/>
      <c r="X124" s="25"/>
    </row>
    <row r="125" spans="1:24" s="68" customFormat="1" ht="12.75" customHeight="1">
      <c r="A125" s="7"/>
      <c r="B125" s="23"/>
      <c r="C125" s="22"/>
      <c r="D125" s="22"/>
      <c r="E125" s="23"/>
      <c r="F125" s="22"/>
      <c r="G125" s="22"/>
      <c r="I125" s="25"/>
      <c r="J125" s="25"/>
      <c r="K125" s="25"/>
      <c r="L125" s="25"/>
      <c r="M125" s="25"/>
      <c r="N125" s="25"/>
      <c r="O125" s="25"/>
      <c r="P125" s="25"/>
      <c r="Q125" s="25"/>
      <c r="R125" s="23"/>
      <c r="S125" s="145"/>
      <c r="T125" s="25"/>
      <c r="U125" s="25"/>
      <c r="V125" s="25"/>
      <c r="W125" s="25"/>
      <c r="X125" s="25"/>
    </row>
    <row r="126" spans="1:24" s="68" customFormat="1" ht="12.75" customHeight="1">
      <c r="A126" s="7"/>
      <c r="B126" s="23"/>
      <c r="C126" s="22"/>
      <c r="D126" s="22"/>
      <c r="E126" s="23"/>
      <c r="F126" s="22"/>
      <c r="G126" s="22"/>
      <c r="I126" s="25"/>
      <c r="J126" s="25"/>
      <c r="K126" s="25"/>
      <c r="L126" s="25"/>
      <c r="M126" s="25"/>
      <c r="N126" s="25"/>
      <c r="O126" s="25"/>
      <c r="P126" s="25"/>
      <c r="Q126" s="25"/>
      <c r="R126" s="23"/>
      <c r="S126" s="145"/>
      <c r="T126" s="25"/>
      <c r="U126" s="25"/>
      <c r="V126" s="25"/>
      <c r="W126" s="25"/>
      <c r="X126" s="25"/>
    </row>
    <row r="127" spans="1:24" s="68" customFormat="1" ht="12.75" customHeight="1">
      <c r="A127" s="7"/>
      <c r="B127" s="23"/>
      <c r="C127" s="22"/>
      <c r="D127" s="22"/>
      <c r="E127" s="23"/>
      <c r="F127" s="22"/>
      <c r="G127" s="22"/>
      <c r="I127" s="25"/>
      <c r="J127" s="25"/>
      <c r="K127" s="25"/>
      <c r="L127" s="25"/>
      <c r="M127" s="25"/>
      <c r="N127" s="25"/>
      <c r="O127" s="25"/>
      <c r="P127" s="25"/>
      <c r="Q127" s="25"/>
      <c r="R127" s="23"/>
      <c r="S127" s="145"/>
      <c r="T127" s="25"/>
      <c r="U127" s="25"/>
      <c r="V127" s="25"/>
      <c r="W127" s="25"/>
      <c r="X127" s="25"/>
    </row>
    <row r="128" spans="1:24" s="68" customFormat="1" ht="12.75" customHeight="1">
      <c r="A128" s="7"/>
      <c r="B128" s="23"/>
      <c r="C128" s="22"/>
      <c r="D128" s="22"/>
      <c r="E128" s="23"/>
      <c r="F128" s="22"/>
      <c r="G128" s="22"/>
      <c r="I128" s="25"/>
      <c r="J128" s="25"/>
      <c r="K128" s="25"/>
      <c r="L128" s="25"/>
      <c r="M128" s="25"/>
      <c r="N128" s="25"/>
      <c r="O128" s="25"/>
      <c r="P128" s="25"/>
      <c r="Q128" s="25"/>
      <c r="R128" s="23"/>
      <c r="S128" s="145"/>
      <c r="T128" s="25"/>
      <c r="U128" s="25"/>
      <c r="V128" s="25"/>
      <c r="W128" s="25"/>
      <c r="X128" s="25"/>
    </row>
    <row r="129" spans="1:24" s="68" customFormat="1" ht="12.75" customHeight="1">
      <c r="A129" s="7"/>
      <c r="B129" s="23"/>
      <c r="C129" s="22"/>
      <c r="D129" s="22"/>
      <c r="E129" s="23"/>
      <c r="F129" s="22"/>
      <c r="G129" s="22"/>
      <c r="I129" s="25"/>
      <c r="J129" s="25"/>
      <c r="K129" s="25"/>
      <c r="L129" s="25"/>
      <c r="M129" s="25"/>
      <c r="N129" s="25"/>
      <c r="O129" s="25"/>
      <c r="P129" s="25"/>
      <c r="Q129" s="25"/>
      <c r="R129" s="23"/>
      <c r="S129" s="145"/>
      <c r="T129" s="25"/>
      <c r="U129" s="25"/>
      <c r="V129" s="25"/>
      <c r="W129" s="25"/>
      <c r="X129" s="25"/>
    </row>
    <row r="130" spans="1:24" s="68" customFormat="1" ht="12.75" customHeight="1">
      <c r="A130" s="7"/>
      <c r="B130" s="23"/>
      <c r="C130" s="22"/>
      <c r="D130" s="22"/>
      <c r="E130" s="23"/>
      <c r="F130" s="22"/>
      <c r="G130" s="22"/>
      <c r="I130" s="25"/>
      <c r="J130" s="25"/>
      <c r="K130" s="25"/>
      <c r="L130" s="25"/>
      <c r="M130" s="25"/>
      <c r="N130" s="25"/>
      <c r="O130" s="25"/>
      <c r="P130" s="25"/>
      <c r="Q130" s="25"/>
      <c r="R130" s="23"/>
      <c r="S130" s="145"/>
      <c r="T130" s="25"/>
      <c r="U130" s="25"/>
      <c r="V130" s="25"/>
      <c r="W130" s="25"/>
      <c r="X130" s="25"/>
    </row>
    <row r="131" spans="1:24" s="68" customFormat="1" ht="12.75" customHeight="1">
      <c r="A131" s="7"/>
      <c r="B131" s="23"/>
      <c r="C131" s="22"/>
      <c r="D131" s="22"/>
      <c r="E131" s="23"/>
      <c r="F131" s="22"/>
      <c r="G131" s="22"/>
      <c r="I131" s="25"/>
      <c r="J131" s="25"/>
      <c r="K131" s="25"/>
      <c r="L131" s="25"/>
      <c r="M131" s="25"/>
      <c r="N131" s="25"/>
      <c r="O131" s="25"/>
      <c r="P131" s="25"/>
      <c r="Q131" s="25"/>
      <c r="R131" s="23"/>
      <c r="S131" s="145"/>
      <c r="T131" s="25"/>
      <c r="U131" s="25"/>
      <c r="V131" s="25"/>
      <c r="W131" s="25"/>
      <c r="X131" s="25"/>
    </row>
    <row r="132" spans="1:24" s="68" customFormat="1" ht="12.75" customHeight="1">
      <c r="A132" s="7"/>
      <c r="B132" s="23"/>
      <c r="C132" s="22"/>
      <c r="D132" s="22"/>
      <c r="E132" s="23"/>
      <c r="F132" s="22"/>
      <c r="G132" s="22"/>
      <c r="I132" s="25"/>
      <c r="J132" s="25"/>
      <c r="K132" s="25"/>
      <c r="L132" s="25"/>
      <c r="M132" s="25"/>
      <c r="N132" s="25"/>
      <c r="O132" s="25"/>
      <c r="P132" s="25"/>
      <c r="Q132" s="25"/>
      <c r="R132" s="23"/>
      <c r="S132" s="145"/>
      <c r="T132" s="25"/>
      <c r="U132" s="25"/>
      <c r="V132" s="25"/>
      <c r="W132" s="25"/>
      <c r="X132" s="25"/>
    </row>
    <row r="133" spans="1:24" s="68" customFormat="1" ht="12.75" customHeight="1">
      <c r="A133" s="7"/>
      <c r="B133" s="23"/>
      <c r="C133" s="22"/>
      <c r="D133" s="22"/>
      <c r="E133" s="23"/>
      <c r="F133" s="22"/>
      <c r="G133" s="22"/>
      <c r="I133" s="25"/>
      <c r="J133" s="25"/>
      <c r="K133" s="25"/>
      <c r="L133" s="25"/>
      <c r="M133" s="25"/>
      <c r="N133" s="25"/>
      <c r="O133" s="25"/>
      <c r="P133" s="25"/>
      <c r="Q133" s="25"/>
      <c r="R133" s="23"/>
      <c r="S133" s="145"/>
      <c r="T133" s="25"/>
      <c r="U133" s="25"/>
      <c r="V133" s="25"/>
      <c r="W133" s="25"/>
      <c r="X133" s="25"/>
    </row>
    <row r="134" spans="1:24" s="68" customFormat="1" ht="12.75" customHeight="1">
      <c r="A134" s="7"/>
      <c r="B134" s="23"/>
      <c r="C134" s="22"/>
      <c r="D134" s="22"/>
      <c r="E134" s="23"/>
      <c r="F134" s="22"/>
      <c r="G134" s="22"/>
      <c r="I134" s="25"/>
      <c r="J134" s="25"/>
      <c r="K134" s="25"/>
      <c r="L134" s="25"/>
      <c r="M134" s="25"/>
      <c r="N134" s="25"/>
      <c r="O134" s="25"/>
      <c r="P134" s="25"/>
      <c r="Q134" s="25"/>
      <c r="R134" s="23"/>
      <c r="S134" s="145"/>
      <c r="T134" s="25"/>
      <c r="U134" s="25"/>
      <c r="V134" s="25"/>
      <c r="W134" s="25"/>
      <c r="X134" s="25"/>
    </row>
    <row r="135" spans="1:24" s="68" customFormat="1" ht="12.75" customHeight="1">
      <c r="A135" s="7"/>
      <c r="B135" s="23"/>
      <c r="C135" s="22"/>
      <c r="D135" s="22"/>
      <c r="E135" s="23"/>
      <c r="F135" s="22"/>
      <c r="G135" s="22"/>
      <c r="I135" s="25"/>
      <c r="J135" s="25"/>
      <c r="K135" s="25"/>
      <c r="L135" s="25"/>
      <c r="M135" s="25"/>
      <c r="N135" s="25"/>
      <c r="O135" s="25"/>
      <c r="P135" s="25"/>
      <c r="Q135" s="25"/>
      <c r="R135" s="23"/>
      <c r="S135" s="145"/>
      <c r="T135" s="25"/>
      <c r="U135" s="25"/>
      <c r="V135" s="25"/>
      <c r="W135" s="25"/>
      <c r="X135" s="25"/>
    </row>
    <row r="136" spans="1:24" s="68" customFormat="1" ht="12.75" customHeight="1">
      <c r="A136" s="7"/>
      <c r="B136" s="23"/>
      <c r="C136" s="22"/>
      <c r="D136" s="22"/>
      <c r="E136" s="23"/>
      <c r="F136" s="22"/>
      <c r="G136" s="22"/>
      <c r="I136" s="25"/>
      <c r="J136" s="25"/>
      <c r="K136" s="25"/>
      <c r="L136" s="25"/>
      <c r="M136" s="25"/>
      <c r="N136" s="25"/>
      <c r="O136" s="25"/>
      <c r="P136" s="25"/>
      <c r="Q136" s="25"/>
      <c r="R136" s="23"/>
      <c r="S136" s="145"/>
      <c r="T136" s="25"/>
      <c r="U136" s="25"/>
      <c r="V136" s="25"/>
      <c r="W136" s="25"/>
      <c r="X136" s="25"/>
    </row>
    <row r="137" spans="1:24" s="68" customFormat="1" ht="12.75" customHeight="1">
      <c r="A137" s="7"/>
      <c r="B137" s="23"/>
      <c r="C137" s="22"/>
      <c r="D137" s="22"/>
      <c r="E137" s="23"/>
      <c r="F137" s="22"/>
      <c r="G137" s="22"/>
      <c r="I137" s="25"/>
      <c r="J137" s="25"/>
      <c r="K137" s="25"/>
      <c r="L137" s="25"/>
      <c r="M137" s="25"/>
      <c r="N137" s="25"/>
      <c r="O137" s="25"/>
      <c r="P137" s="25"/>
      <c r="Q137" s="25"/>
      <c r="R137" s="23"/>
      <c r="S137" s="145"/>
      <c r="T137" s="25"/>
      <c r="U137" s="25"/>
      <c r="V137" s="25"/>
      <c r="W137" s="25"/>
      <c r="X137" s="25"/>
    </row>
    <row r="138" spans="1:24" s="68" customFormat="1" ht="12.75" customHeight="1">
      <c r="A138" s="7"/>
      <c r="B138" s="23"/>
      <c r="C138" s="22"/>
      <c r="D138" s="22"/>
      <c r="E138" s="23"/>
      <c r="F138" s="22"/>
      <c r="G138" s="22"/>
      <c r="I138" s="25"/>
      <c r="J138" s="25"/>
      <c r="K138" s="25"/>
      <c r="L138" s="25"/>
      <c r="M138" s="25"/>
      <c r="N138" s="25"/>
      <c r="O138" s="25"/>
      <c r="P138" s="25"/>
      <c r="Q138" s="25"/>
      <c r="R138" s="23"/>
      <c r="S138" s="145"/>
      <c r="T138" s="25"/>
      <c r="U138" s="25"/>
      <c r="V138" s="25"/>
      <c r="W138" s="25"/>
      <c r="X138" s="25"/>
    </row>
    <row r="139" spans="1:24" s="68" customFormat="1" ht="12.75" customHeight="1">
      <c r="A139" s="7"/>
      <c r="B139" s="23"/>
      <c r="C139" s="22"/>
      <c r="D139" s="22"/>
      <c r="E139" s="23"/>
      <c r="F139" s="22"/>
      <c r="G139" s="22"/>
      <c r="I139" s="25"/>
      <c r="J139" s="25"/>
      <c r="K139" s="25"/>
      <c r="L139" s="25"/>
      <c r="M139" s="25"/>
      <c r="N139" s="25"/>
      <c r="O139" s="25"/>
      <c r="P139" s="25"/>
      <c r="Q139" s="25"/>
      <c r="R139" s="23"/>
      <c r="S139" s="145"/>
      <c r="T139" s="25"/>
      <c r="U139" s="25"/>
      <c r="V139" s="25"/>
      <c r="W139" s="25"/>
      <c r="X139" s="25"/>
    </row>
    <row r="140" spans="1:24" s="68" customFormat="1" ht="12.75" customHeight="1">
      <c r="A140" s="7"/>
      <c r="B140" s="23"/>
      <c r="C140" s="22"/>
      <c r="D140" s="22"/>
      <c r="E140" s="23"/>
      <c r="F140" s="22"/>
      <c r="G140" s="22"/>
      <c r="I140" s="25"/>
      <c r="J140" s="25"/>
      <c r="K140" s="25"/>
      <c r="L140" s="25"/>
      <c r="M140" s="25"/>
      <c r="N140" s="25"/>
      <c r="O140" s="25"/>
      <c r="P140" s="25"/>
      <c r="Q140" s="25"/>
      <c r="R140" s="23"/>
      <c r="S140" s="145"/>
      <c r="T140" s="25"/>
      <c r="U140" s="25"/>
      <c r="V140" s="25"/>
      <c r="W140" s="25"/>
      <c r="X140" s="25"/>
    </row>
    <row r="141" spans="1:24" s="68" customFormat="1" ht="12.75" customHeight="1">
      <c r="A141" s="7"/>
      <c r="B141" s="23"/>
      <c r="C141" s="22"/>
      <c r="D141" s="22"/>
      <c r="E141" s="23"/>
      <c r="F141" s="22"/>
      <c r="G141" s="22"/>
      <c r="I141" s="25"/>
      <c r="J141" s="25"/>
      <c r="K141" s="25"/>
      <c r="L141" s="25"/>
      <c r="M141" s="25"/>
      <c r="N141" s="25"/>
      <c r="O141" s="25"/>
      <c r="P141" s="25"/>
      <c r="Q141" s="25"/>
      <c r="R141" s="23"/>
      <c r="S141" s="145"/>
      <c r="T141" s="25"/>
      <c r="U141" s="25"/>
      <c r="V141" s="25"/>
      <c r="W141" s="25"/>
      <c r="X141" s="25"/>
    </row>
    <row r="142" spans="1:24" s="68" customFormat="1" ht="12.75" customHeight="1">
      <c r="A142" s="7"/>
      <c r="B142" s="23"/>
      <c r="C142" s="22"/>
      <c r="D142" s="22"/>
      <c r="E142" s="23"/>
      <c r="F142" s="22"/>
      <c r="G142" s="22"/>
      <c r="I142" s="25"/>
      <c r="J142" s="25"/>
      <c r="K142" s="25"/>
      <c r="L142" s="25"/>
      <c r="M142" s="25"/>
      <c r="N142" s="25"/>
      <c r="O142" s="25"/>
      <c r="P142" s="25"/>
      <c r="Q142" s="25"/>
      <c r="R142" s="23"/>
      <c r="S142" s="145"/>
      <c r="T142" s="25"/>
      <c r="U142" s="25"/>
      <c r="V142" s="25"/>
      <c r="W142" s="25"/>
      <c r="X142" s="25"/>
    </row>
    <row r="143" spans="1:24" s="68" customFormat="1" ht="12.75" customHeight="1">
      <c r="A143" s="7"/>
      <c r="B143" s="23"/>
      <c r="C143" s="22"/>
      <c r="D143" s="22"/>
      <c r="E143" s="23"/>
      <c r="F143" s="22"/>
      <c r="G143" s="22"/>
      <c r="I143" s="25"/>
      <c r="J143" s="25"/>
      <c r="K143" s="25"/>
      <c r="L143" s="25"/>
      <c r="M143" s="25"/>
      <c r="N143" s="25"/>
      <c r="O143" s="25"/>
      <c r="P143" s="25"/>
      <c r="Q143" s="25"/>
      <c r="R143" s="23"/>
      <c r="S143" s="145"/>
      <c r="T143" s="25"/>
      <c r="U143" s="25"/>
      <c r="V143" s="25"/>
      <c r="W143" s="25"/>
      <c r="X143" s="25"/>
    </row>
    <row r="144" spans="1:24" s="68" customFormat="1" ht="12.75" customHeight="1">
      <c r="A144" s="7"/>
      <c r="B144" s="23"/>
      <c r="C144" s="22"/>
      <c r="D144" s="22"/>
      <c r="E144" s="23"/>
      <c r="F144" s="22"/>
      <c r="G144" s="22"/>
      <c r="I144" s="25"/>
      <c r="J144" s="25"/>
      <c r="K144" s="25"/>
      <c r="L144" s="25"/>
      <c r="M144" s="25"/>
      <c r="N144" s="25"/>
      <c r="O144" s="25"/>
      <c r="P144" s="25"/>
      <c r="Q144" s="25"/>
      <c r="R144" s="23"/>
      <c r="S144" s="145"/>
      <c r="T144" s="25"/>
      <c r="U144" s="25"/>
      <c r="V144" s="25"/>
      <c r="W144" s="25"/>
      <c r="X144" s="25"/>
    </row>
    <row r="145" spans="1:24" s="68" customFormat="1" ht="12.75" customHeight="1">
      <c r="A145" s="7"/>
      <c r="B145" s="23"/>
      <c r="C145" s="22"/>
      <c r="D145" s="22"/>
      <c r="E145" s="23"/>
      <c r="F145" s="22"/>
      <c r="G145" s="22"/>
      <c r="I145" s="25"/>
      <c r="J145" s="25"/>
      <c r="K145" s="25"/>
      <c r="L145" s="25"/>
      <c r="M145" s="25"/>
      <c r="N145" s="25"/>
      <c r="O145" s="25"/>
      <c r="P145" s="25"/>
      <c r="Q145" s="25"/>
      <c r="R145" s="23"/>
      <c r="S145" s="145"/>
      <c r="T145" s="25"/>
      <c r="U145" s="25"/>
      <c r="V145" s="25"/>
      <c r="W145" s="25"/>
      <c r="X145" s="25"/>
    </row>
    <row r="146" spans="1:24" s="68" customFormat="1" ht="12.75" customHeight="1">
      <c r="A146" s="7"/>
      <c r="B146" s="23"/>
      <c r="C146" s="22"/>
      <c r="D146" s="22"/>
      <c r="E146" s="23"/>
      <c r="F146" s="22"/>
      <c r="G146" s="22"/>
      <c r="I146" s="25"/>
      <c r="J146" s="25"/>
      <c r="K146" s="25"/>
      <c r="L146" s="25"/>
      <c r="M146" s="25"/>
      <c r="N146" s="25"/>
      <c r="O146" s="25"/>
      <c r="P146" s="25"/>
      <c r="Q146" s="25"/>
      <c r="R146" s="23"/>
      <c r="S146" s="145"/>
      <c r="T146" s="25"/>
      <c r="U146" s="25"/>
      <c r="V146" s="25"/>
      <c r="W146" s="25"/>
      <c r="X146" s="25"/>
    </row>
    <row r="147" spans="1:24" s="68" customFormat="1" ht="12.75" customHeight="1">
      <c r="A147" s="7"/>
      <c r="B147" s="23"/>
      <c r="C147" s="22"/>
      <c r="D147" s="22"/>
      <c r="E147" s="23"/>
      <c r="F147" s="22"/>
      <c r="G147" s="22"/>
      <c r="I147" s="25"/>
      <c r="J147" s="25"/>
      <c r="K147" s="25"/>
      <c r="L147" s="25"/>
      <c r="M147" s="25"/>
      <c r="N147" s="25"/>
      <c r="O147" s="25"/>
      <c r="P147" s="25"/>
      <c r="Q147" s="25"/>
      <c r="R147" s="23"/>
      <c r="S147" s="145"/>
      <c r="T147" s="25"/>
      <c r="U147" s="25"/>
      <c r="V147" s="25"/>
      <c r="W147" s="25"/>
      <c r="X147" s="25"/>
    </row>
    <row r="148" spans="1:24" s="68" customFormat="1" ht="12.75" customHeight="1">
      <c r="A148" s="7"/>
      <c r="B148" s="23"/>
      <c r="C148" s="22"/>
      <c r="D148" s="22"/>
      <c r="E148" s="23"/>
      <c r="F148" s="22"/>
      <c r="G148" s="22"/>
      <c r="I148" s="25"/>
      <c r="J148" s="25"/>
      <c r="K148" s="25"/>
      <c r="L148" s="25"/>
      <c r="M148" s="25"/>
      <c r="N148" s="25"/>
      <c r="O148" s="25"/>
      <c r="P148" s="25"/>
      <c r="Q148" s="25"/>
      <c r="R148" s="23"/>
      <c r="S148" s="145"/>
      <c r="T148" s="25"/>
      <c r="U148" s="25"/>
      <c r="V148" s="25"/>
      <c r="W148" s="25"/>
      <c r="X148" s="25"/>
    </row>
    <row r="149" spans="1:24" s="68" customFormat="1" ht="12.75" customHeight="1">
      <c r="A149" s="7"/>
      <c r="B149" s="23"/>
      <c r="C149" s="22"/>
      <c r="D149" s="22"/>
      <c r="E149" s="23"/>
      <c r="F149" s="22"/>
      <c r="G149" s="22"/>
      <c r="I149" s="25"/>
      <c r="J149" s="25"/>
      <c r="K149" s="25"/>
      <c r="L149" s="25"/>
      <c r="M149" s="25"/>
      <c r="N149" s="25"/>
      <c r="O149" s="25"/>
      <c r="P149" s="25"/>
      <c r="Q149" s="25"/>
      <c r="R149" s="23"/>
      <c r="S149" s="145"/>
      <c r="T149" s="25"/>
      <c r="U149" s="25"/>
      <c r="V149" s="25"/>
      <c r="W149" s="25"/>
      <c r="X149" s="25"/>
    </row>
    <row r="150" spans="1:24" s="68" customFormat="1" ht="12.75" customHeight="1">
      <c r="A150" s="7"/>
      <c r="B150" s="23"/>
      <c r="C150" s="22"/>
      <c r="D150" s="22"/>
      <c r="E150" s="23"/>
      <c r="F150" s="22"/>
      <c r="G150" s="22"/>
      <c r="I150" s="25"/>
      <c r="J150" s="25"/>
      <c r="K150" s="25"/>
      <c r="L150" s="25"/>
      <c r="M150" s="25"/>
      <c r="N150" s="25"/>
      <c r="O150" s="25"/>
      <c r="P150" s="25"/>
      <c r="Q150" s="25"/>
      <c r="R150" s="23"/>
      <c r="S150" s="145"/>
      <c r="T150" s="25"/>
      <c r="U150" s="25"/>
      <c r="V150" s="25"/>
      <c r="W150" s="25"/>
      <c r="X150" s="25"/>
    </row>
    <row r="151" spans="1:24" s="68" customFormat="1" ht="12.75" customHeight="1">
      <c r="A151" s="7"/>
      <c r="B151" s="23"/>
      <c r="C151" s="22"/>
      <c r="D151" s="22"/>
      <c r="E151" s="23"/>
      <c r="F151" s="22"/>
      <c r="G151" s="22"/>
      <c r="I151" s="25"/>
      <c r="J151" s="25"/>
      <c r="K151" s="25"/>
      <c r="L151" s="25"/>
      <c r="M151" s="25"/>
      <c r="N151" s="25"/>
      <c r="O151" s="25"/>
      <c r="P151" s="25"/>
      <c r="Q151" s="25"/>
      <c r="R151" s="23"/>
      <c r="S151" s="145"/>
      <c r="T151" s="25"/>
      <c r="U151" s="25"/>
      <c r="V151" s="25"/>
      <c r="W151" s="25"/>
      <c r="X151" s="25"/>
    </row>
    <row r="152" spans="1:24" s="68" customFormat="1" ht="12.75" customHeight="1">
      <c r="A152" s="7"/>
      <c r="B152" s="23"/>
      <c r="C152" s="22"/>
      <c r="D152" s="22"/>
      <c r="E152" s="23"/>
      <c r="F152" s="22"/>
      <c r="G152" s="22"/>
      <c r="I152" s="25"/>
      <c r="J152" s="25"/>
      <c r="K152" s="25"/>
      <c r="L152" s="25"/>
      <c r="M152" s="25"/>
      <c r="N152" s="25"/>
      <c r="O152" s="25"/>
      <c r="P152" s="25"/>
      <c r="Q152" s="25"/>
      <c r="R152" s="23"/>
      <c r="S152" s="145"/>
      <c r="T152" s="25"/>
      <c r="U152" s="25"/>
      <c r="V152" s="25"/>
      <c r="W152" s="25"/>
      <c r="X152" s="25"/>
    </row>
    <row r="153" spans="1:24" s="68" customFormat="1" ht="12.75" customHeight="1">
      <c r="A153" s="7"/>
      <c r="B153" s="23"/>
      <c r="C153" s="22"/>
      <c r="D153" s="22"/>
      <c r="E153" s="23"/>
      <c r="F153" s="22"/>
      <c r="G153" s="22"/>
      <c r="I153" s="25"/>
      <c r="J153" s="25"/>
      <c r="K153" s="25"/>
      <c r="L153" s="25"/>
      <c r="M153" s="25"/>
      <c r="N153" s="25"/>
      <c r="O153" s="25"/>
      <c r="P153" s="25"/>
      <c r="Q153" s="25"/>
      <c r="R153" s="23"/>
      <c r="S153" s="145"/>
      <c r="T153" s="25"/>
      <c r="U153" s="25"/>
      <c r="V153" s="25"/>
      <c r="W153" s="25"/>
      <c r="X153" s="25"/>
    </row>
    <row r="154" spans="1:24" s="68" customFormat="1" ht="12.75" customHeight="1">
      <c r="A154" s="7"/>
      <c r="B154" s="23"/>
      <c r="C154" s="22"/>
      <c r="D154" s="22"/>
      <c r="E154" s="23"/>
      <c r="F154" s="22"/>
      <c r="G154" s="22"/>
      <c r="I154" s="25"/>
      <c r="J154" s="25"/>
      <c r="K154" s="25"/>
      <c r="L154" s="25"/>
      <c r="M154" s="25"/>
      <c r="N154" s="25"/>
      <c r="O154" s="25"/>
      <c r="P154" s="25"/>
      <c r="Q154" s="25"/>
      <c r="R154" s="23"/>
      <c r="S154" s="145"/>
      <c r="T154" s="25"/>
      <c r="U154" s="25"/>
      <c r="V154" s="25"/>
      <c r="W154" s="25"/>
      <c r="X154" s="25"/>
    </row>
    <row r="155" spans="1:24" s="68" customFormat="1" ht="12.75" customHeight="1">
      <c r="A155" s="7"/>
      <c r="B155" s="23"/>
      <c r="C155" s="22"/>
      <c r="D155" s="22"/>
      <c r="E155" s="23"/>
      <c r="F155" s="22"/>
      <c r="G155" s="22"/>
      <c r="I155" s="25"/>
      <c r="J155" s="25"/>
      <c r="K155" s="25"/>
      <c r="L155" s="25"/>
      <c r="M155" s="25"/>
      <c r="N155" s="25"/>
      <c r="O155" s="25"/>
      <c r="P155" s="25"/>
      <c r="Q155" s="25"/>
      <c r="R155" s="23"/>
      <c r="S155" s="145"/>
      <c r="T155" s="25"/>
      <c r="U155" s="25"/>
      <c r="V155" s="25"/>
      <c r="W155" s="25"/>
      <c r="X155" s="25"/>
    </row>
    <row r="156" spans="1:24" s="68" customFormat="1" ht="12.75" customHeight="1">
      <c r="A156" s="7"/>
      <c r="B156" s="23"/>
      <c r="C156" s="22"/>
      <c r="D156" s="22"/>
      <c r="E156" s="23"/>
      <c r="F156" s="22"/>
      <c r="G156" s="22"/>
      <c r="I156" s="25"/>
      <c r="J156" s="25"/>
      <c r="K156" s="25"/>
      <c r="L156" s="25"/>
      <c r="M156" s="25"/>
      <c r="N156" s="25"/>
      <c r="O156" s="25"/>
      <c r="P156" s="25"/>
      <c r="Q156" s="25"/>
      <c r="R156" s="23"/>
      <c r="S156" s="145"/>
      <c r="T156" s="25"/>
      <c r="U156" s="25"/>
      <c r="V156" s="25"/>
      <c r="W156" s="25"/>
      <c r="X156" s="25"/>
    </row>
    <row r="157" spans="1:24" s="68" customFormat="1" ht="12.75" customHeight="1">
      <c r="A157" s="7"/>
      <c r="B157" s="23"/>
      <c r="C157" s="22"/>
      <c r="D157" s="22"/>
      <c r="E157" s="23"/>
      <c r="F157" s="22"/>
      <c r="G157" s="22"/>
      <c r="I157" s="25"/>
      <c r="J157" s="25"/>
      <c r="K157" s="25"/>
      <c r="L157" s="25"/>
      <c r="M157" s="25"/>
      <c r="N157" s="25"/>
      <c r="O157" s="25"/>
      <c r="P157" s="25"/>
      <c r="Q157" s="25"/>
      <c r="R157" s="23"/>
      <c r="S157" s="145"/>
      <c r="T157" s="25"/>
      <c r="U157" s="25"/>
      <c r="V157" s="25"/>
      <c r="W157" s="25"/>
      <c r="X157" s="25"/>
    </row>
    <row r="158" spans="1:24" s="68" customFormat="1" ht="12.75" customHeight="1">
      <c r="A158" s="7"/>
      <c r="B158" s="23"/>
      <c r="C158" s="22"/>
      <c r="D158" s="22"/>
      <c r="E158" s="23"/>
      <c r="F158" s="22"/>
      <c r="G158" s="22"/>
      <c r="I158" s="25"/>
      <c r="J158" s="25"/>
      <c r="K158" s="25"/>
      <c r="L158" s="25"/>
      <c r="M158" s="25"/>
      <c r="N158" s="25"/>
      <c r="O158" s="25"/>
      <c r="P158" s="25"/>
      <c r="Q158" s="25"/>
      <c r="R158" s="23"/>
      <c r="S158" s="145"/>
      <c r="T158" s="25"/>
      <c r="U158" s="25"/>
      <c r="V158" s="25"/>
      <c r="W158" s="25"/>
      <c r="X158" s="25"/>
    </row>
    <row r="159" spans="1:24" s="68" customFormat="1" ht="12.75" customHeight="1">
      <c r="A159" s="7"/>
      <c r="B159" s="23"/>
      <c r="C159" s="22"/>
      <c r="D159" s="22"/>
      <c r="E159" s="23"/>
      <c r="F159" s="22"/>
      <c r="G159" s="22"/>
      <c r="I159" s="25"/>
      <c r="J159" s="25"/>
      <c r="K159" s="25"/>
      <c r="L159" s="25"/>
      <c r="M159" s="25"/>
      <c r="N159" s="25"/>
      <c r="O159" s="25"/>
      <c r="P159" s="25"/>
      <c r="Q159" s="25"/>
      <c r="R159" s="23"/>
      <c r="S159" s="145"/>
      <c r="T159" s="25"/>
      <c r="U159" s="25"/>
      <c r="V159" s="25"/>
      <c r="W159" s="25"/>
      <c r="X159" s="25"/>
    </row>
    <row r="160" spans="1:24" s="68" customFormat="1" ht="12.75" customHeight="1">
      <c r="A160" s="7"/>
      <c r="B160" s="23"/>
      <c r="C160" s="22"/>
      <c r="D160" s="22"/>
      <c r="E160" s="23"/>
      <c r="F160" s="22"/>
      <c r="G160" s="22"/>
      <c r="I160" s="25"/>
      <c r="J160" s="25"/>
      <c r="K160" s="25"/>
      <c r="L160" s="25"/>
      <c r="M160" s="25"/>
      <c r="N160" s="25"/>
      <c r="O160" s="25"/>
      <c r="P160" s="25"/>
      <c r="Q160" s="25"/>
      <c r="R160" s="23"/>
      <c r="S160" s="145"/>
      <c r="T160" s="25"/>
      <c r="U160" s="25"/>
      <c r="V160" s="25"/>
      <c r="W160" s="25"/>
      <c r="X160" s="25"/>
    </row>
    <row r="161" spans="1:24" s="68" customFormat="1" ht="12.75" customHeight="1">
      <c r="A161" s="7"/>
      <c r="B161" s="23"/>
      <c r="C161" s="22"/>
      <c r="D161" s="22"/>
      <c r="E161" s="23"/>
      <c r="F161" s="22"/>
      <c r="G161" s="22"/>
      <c r="I161" s="25"/>
      <c r="J161" s="25"/>
      <c r="K161" s="25"/>
      <c r="L161" s="25"/>
      <c r="M161" s="25"/>
      <c r="N161" s="25"/>
      <c r="O161" s="25"/>
      <c r="P161" s="25"/>
      <c r="Q161" s="25"/>
      <c r="R161" s="23"/>
      <c r="S161" s="145"/>
      <c r="T161" s="25"/>
      <c r="U161" s="25"/>
      <c r="V161" s="25"/>
      <c r="W161" s="25"/>
      <c r="X161" s="25"/>
    </row>
    <row r="162" spans="1:24" s="68" customFormat="1" ht="12.75" customHeight="1">
      <c r="A162" s="7"/>
      <c r="B162" s="23"/>
      <c r="C162" s="22"/>
      <c r="D162" s="22"/>
      <c r="E162" s="23"/>
      <c r="F162" s="22"/>
      <c r="G162" s="22"/>
      <c r="I162" s="25"/>
      <c r="J162" s="25"/>
      <c r="K162" s="25"/>
      <c r="L162" s="25"/>
      <c r="M162" s="25"/>
      <c r="N162" s="25"/>
      <c r="O162" s="25"/>
      <c r="P162" s="25"/>
      <c r="Q162" s="25"/>
      <c r="R162" s="23"/>
      <c r="S162" s="145"/>
      <c r="T162" s="25"/>
      <c r="U162" s="25"/>
      <c r="V162" s="25"/>
      <c r="W162" s="25"/>
      <c r="X162" s="25"/>
    </row>
    <row r="163" spans="1:24" s="68" customFormat="1" ht="12.75" customHeight="1">
      <c r="A163" s="7"/>
      <c r="B163" s="23"/>
      <c r="C163" s="22"/>
      <c r="D163" s="22"/>
      <c r="E163" s="23"/>
      <c r="F163" s="22"/>
      <c r="G163" s="22"/>
      <c r="I163" s="25"/>
      <c r="J163" s="25"/>
      <c r="K163" s="25"/>
      <c r="L163" s="25"/>
      <c r="M163" s="25"/>
      <c r="N163" s="25"/>
      <c r="O163" s="25"/>
      <c r="P163" s="25"/>
      <c r="Q163" s="25"/>
      <c r="R163" s="23"/>
      <c r="S163" s="145"/>
      <c r="T163" s="25"/>
      <c r="U163" s="25"/>
      <c r="V163" s="25"/>
      <c r="W163" s="25"/>
      <c r="X163" s="25"/>
    </row>
    <row r="164" spans="1:24" s="68" customFormat="1" ht="12.75" customHeight="1">
      <c r="A164" s="7"/>
      <c r="B164" s="23"/>
      <c r="C164" s="22"/>
      <c r="D164" s="22"/>
      <c r="E164" s="23"/>
      <c r="F164" s="22"/>
      <c r="G164" s="22"/>
      <c r="I164" s="25"/>
      <c r="J164" s="25"/>
      <c r="K164" s="25"/>
      <c r="L164" s="25"/>
      <c r="M164" s="25"/>
      <c r="N164" s="25"/>
      <c r="O164" s="25"/>
      <c r="P164" s="25"/>
      <c r="Q164" s="25"/>
      <c r="R164" s="23"/>
      <c r="S164" s="145"/>
      <c r="T164" s="25"/>
      <c r="U164" s="25"/>
      <c r="V164" s="25"/>
      <c r="W164" s="25"/>
      <c r="X164" s="25"/>
    </row>
    <row r="165" spans="1:24" s="68" customFormat="1" ht="12.75" customHeight="1">
      <c r="A165" s="7"/>
      <c r="B165" s="23"/>
      <c r="C165" s="22"/>
      <c r="D165" s="22"/>
      <c r="E165" s="23"/>
      <c r="F165" s="22"/>
      <c r="G165" s="22"/>
      <c r="I165" s="25"/>
      <c r="J165" s="25"/>
      <c r="K165" s="25"/>
      <c r="L165" s="25"/>
      <c r="M165" s="25"/>
      <c r="N165" s="25"/>
      <c r="O165" s="25"/>
      <c r="P165" s="25"/>
      <c r="Q165" s="25"/>
      <c r="R165" s="23"/>
      <c r="S165" s="145"/>
      <c r="T165" s="25"/>
      <c r="U165" s="25"/>
      <c r="V165" s="25"/>
      <c r="W165" s="25"/>
      <c r="X165" s="25"/>
    </row>
    <row r="166" spans="1:24" s="68" customFormat="1" ht="12.75" customHeight="1">
      <c r="A166" s="7"/>
      <c r="B166" s="23"/>
      <c r="C166" s="22"/>
      <c r="D166" s="22"/>
      <c r="E166" s="23"/>
      <c r="F166" s="22"/>
      <c r="G166" s="22"/>
      <c r="I166" s="25"/>
      <c r="J166" s="25"/>
      <c r="K166" s="25"/>
      <c r="L166" s="25"/>
      <c r="M166" s="25"/>
      <c r="N166" s="25"/>
      <c r="O166" s="25"/>
      <c r="P166" s="25"/>
      <c r="Q166" s="25"/>
      <c r="R166" s="23"/>
      <c r="S166" s="145"/>
      <c r="T166" s="25"/>
      <c r="U166" s="25"/>
      <c r="V166" s="25"/>
      <c r="W166" s="25"/>
      <c r="X166" s="25"/>
    </row>
    <row r="167" spans="1:24" s="68" customFormat="1" ht="12.75" customHeight="1">
      <c r="A167" s="7"/>
      <c r="B167" s="23"/>
      <c r="C167" s="22"/>
      <c r="D167" s="22"/>
      <c r="E167" s="23"/>
      <c r="F167" s="22"/>
      <c r="G167" s="22"/>
      <c r="I167" s="25"/>
      <c r="J167" s="25"/>
      <c r="K167" s="25"/>
      <c r="L167" s="25"/>
      <c r="M167" s="25"/>
      <c r="N167" s="25"/>
      <c r="O167" s="25"/>
      <c r="P167" s="25"/>
      <c r="Q167" s="25"/>
      <c r="R167" s="23"/>
      <c r="S167" s="145"/>
      <c r="T167" s="25"/>
      <c r="U167" s="25"/>
      <c r="V167" s="25"/>
      <c r="W167" s="25"/>
      <c r="X167" s="25"/>
    </row>
    <row r="168" spans="1:24" s="68" customFormat="1" ht="12.75" customHeight="1">
      <c r="A168" s="7"/>
      <c r="B168" s="23"/>
      <c r="C168" s="22"/>
      <c r="D168" s="22"/>
      <c r="E168" s="23"/>
      <c r="F168" s="22"/>
      <c r="G168" s="22"/>
      <c r="I168" s="25"/>
      <c r="J168" s="25"/>
      <c r="K168" s="25"/>
      <c r="L168" s="25"/>
      <c r="M168" s="25"/>
      <c r="N168" s="25"/>
      <c r="O168" s="25"/>
      <c r="P168" s="25"/>
      <c r="Q168" s="25"/>
      <c r="R168" s="23"/>
      <c r="S168" s="145"/>
      <c r="T168" s="25"/>
      <c r="U168" s="25"/>
      <c r="V168" s="25"/>
      <c r="W168" s="25"/>
      <c r="X168" s="25"/>
    </row>
    <row r="169" spans="1:24" s="68" customFormat="1" ht="12.75" customHeight="1">
      <c r="A169" s="7"/>
      <c r="B169" s="23"/>
      <c r="C169" s="22"/>
      <c r="D169" s="22"/>
      <c r="E169" s="23"/>
      <c r="F169" s="22"/>
      <c r="G169" s="22"/>
      <c r="I169" s="25"/>
      <c r="J169" s="25"/>
      <c r="K169" s="25"/>
      <c r="L169" s="25"/>
      <c r="M169" s="25"/>
      <c r="N169" s="25"/>
      <c r="O169" s="25"/>
      <c r="P169" s="25"/>
      <c r="Q169" s="25"/>
      <c r="R169" s="23"/>
      <c r="S169" s="145"/>
      <c r="T169" s="25"/>
      <c r="U169" s="25"/>
      <c r="V169" s="25"/>
      <c r="W169" s="25"/>
      <c r="X169" s="25"/>
    </row>
    <row r="170" spans="1:24" s="68" customFormat="1" ht="12.75" customHeight="1">
      <c r="A170" s="7"/>
      <c r="B170" s="23"/>
      <c r="C170" s="22"/>
      <c r="D170" s="22"/>
      <c r="E170" s="23"/>
      <c r="F170" s="22"/>
      <c r="G170" s="22"/>
      <c r="I170" s="25"/>
      <c r="J170" s="25"/>
      <c r="K170" s="25"/>
      <c r="L170" s="25"/>
      <c r="M170" s="25"/>
      <c r="N170" s="25"/>
      <c r="O170" s="25"/>
      <c r="P170" s="25"/>
      <c r="Q170" s="25"/>
      <c r="R170" s="23"/>
      <c r="S170" s="145"/>
      <c r="T170" s="25"/>
      <c r="U170" s="25"/>
      <c r="V170" s="25"/>
      <c r="W170" s="25"/>
      <c r="X170" s="25"/>
    </row>
    <row r="171" spans="1:24" s="68" customFormat="1" ht="12.75" customHeight="1">
      <c r="A171" s="7"/>
      <c r="B171" s="23"/>
      <c r="C171" s="22"/>
      <c r="D171" s="22"/>
      <c r="E171" s="23"/>
      <c r="F171" s="22"/>
      <c r="G171" s="22"/>
      <c r="I171" s="25"/>
      <c r="J171" s="25"/>
      <c r="K171" s="25"/>
      <c r="L171" s="25"/>
      <c r="M171" s="25"/>
      <c r="N171" s="25"/>
      <c r="O171" s="25"/>
      <c r="P171" s="25"/>
      <c r="Q171" s="25"/>
      <c r="R171" s="23"/>
      <c r="S171" s="145"/>
      <c r="T171" s="25"/>
      <c r="U171" s="25"/>
      <c r="V171" s="25"/>
      <c r="W171" s="25"/>
      <c r="X171" s="25"/>
    </row>
    <row r="172" spans="1:24" s="68" customFormat="1" ht="12.75" customHeight="1">
      <c r="A172" s="7"/>
      <c r="B172" s="23"/>
      <c r="C172" s="22"/>
      <c r="D172" s="22"/>
      <c r="E172" s="23"/>
      <c r="F172" s="22"/>
      <c r="G172" s="22"/>
      <c r="I172" s="25"/>
      <c r="J172" s="25"/>
      <c r="K172" s="25"/>
      <c r="L172" s="25"/>
      <c r="M172" s="25"/>
      <c r="N172" s="25"/>
      <c r="O172" s="25"/>
      <c r="P172" s="25"/>
      <c r="Q172" s="25"/>
      <c r="R172" s="23"/>
      <c r="S172" s="145"/>
      <c r="T172" s="25"/>
      <c r="U172" s="25"/>
      <c r="V172" s="25"/>
      <c r="W172" s="25"/>
      <c r="X172" s="25"/>
    </row>
    <row r="173" spans="1:24" s="68" customFormat="1" ht="12.75" customHeight="1">
      <c r="A173" s="7"/>
      <c r="B173" s="23"/>
      <c r="C173" s="22"/>
      <c r="D173" s="22"/>
      <c r="E173" s="23"/>
      <c r="F173" s="22"/>
      <c r="G173" s="22"/>
      <c r="I173" s="25"/>
      <c r="J173" s="25"/>
      <c r="K173" s="25"/>
      <c r="L173" s="25"/>
      <c r="M173" s="25"/>
      <c r="N173" s="25"/>
      <c r="O173" s="25"/>
      <c r="P173" s="25"/>
      <c r="Q173" s="25"/>
      <c r="R173" s="23"/>
      <c r="S173" s="145"/>
      <c r="T173" s="25"/>
      <c r="U173" s="25"/>
      <c r="V173" s="25"/>
      <c r="W173" s="25"/>
      <c r="X173" s="25"/>
    </row>
    <row r="174" spans="1:24" s="68" customFormat="1" ht="12.75" customHeight="1">
      <c r="A174" s="7"/>
      <c r="B174" s="23"/>
      <c r="C174" s="22"/>
      <c r="D174" s="22"/>
      <c r="E174" s="23"/>
      <c r="F174" s="22"/>
      <c r="G174" s="22"/>
      <c r="I174" s="25"/>
      <c r="J174" s="25"/>
      <c r="K174" s="25"/>
      <c r="L174" s="25"/>
      <c r="M174" s="25"/>
      <c r="N174" s="25"/>
      <c r="O174" s="25"/>
      <c r="P174" s="25"/>
      <c r="Q174" s="25"/>
      <c r="R174" s="23"/>
      <c r="S174" s="145"/>
      <c r="T174" s="25"/>
      <c r="U174" s="25"/>
      <c r="V174" s="25"/>
      <c r="W174" s="25"/>
      <c r="X174" s="25"/>
    </row>
    <row r="175" spans="1:24" s="68" customFormat="1" ht="12.75" customHeight="1">
      <c r="A175" s="7"/>
      <c r="B175" s="23"/>
      <c r="C175" s="22"/>
      <c r="D175" s="22"/>
      <c r="E175" s="23"/>
      <c r="F175" s="22"/>
      <c r="G175" s="22"/>
      <c r="I175" s="25"/>
      <c r="J175" s="25"/>
      <c r="K175" s="25"/>
      <c r="L175" s="25"/>
      <c r="M175" s="25"/>
      <c r="N175" s="25"/>
      <c r="O175" s="25"/>
      <c r="P175" s="25"/>
      <c r="Q175" s="25"/>
      <c r="R175" s="23"/>
      <c r="S175" s="145"/>
      <c r="T175" s="25"/>
      <c r="U175" s="25"/>
      <c r="V175" s="25"/>
      <c r="W175" s="25"/>
      <c r="X175" s="25"/>
    </row>
    <row r="176" spans="1:24" s="68" customFormat="1" ht="12.75" customHeight="1">
      <c r="A176" s="7"/>
      <c r="B176" s="23"/>
      <c r="C176" s="22"/>
      <c r="D176" s="22"/>
      <c r="E176" s="23"/>
      <c r="F176" s="22"/>
      <c r="G176" s="22"/>
      <c r="I176" s="25"/>
      <c r="J176" s="25"/>
      <c r="K176" s="25"/>
      <c r="L176" s="25"/>
      <c r="M176" s="25"/>
      <c r="N176" s="25"/>
      <c r="O176" s="25"/>
      <c r="P176" s="25"/>
      <c r="Q176" s="25"/>
      <c r="R176" s="23"/>
      <c r="S176" s="145"/>
      <c r="T176" s="25"/>
      <c r="U176" s="25"/>
      <c r="V176" s="25"/>
      <c r="W176" s="25"/>
      <c r="X176" s="25"/>
    </row>
    <row r="177" spans="1:24" s="68" customFormat="1" ht="12.75" customHeight="1">
      <c r="A177" s="7"/>
      <c r="B177" s="23"/>
      <c r="C177" s="22"/>
      <c r="D177" s="22"/>
      <c r="E177" s="23"/>
      <c r="F177" s="22"/>
      <c r="G177" s="22"/>
      <c r="I177" s="25"/>
      <c r="J177" s="25"/>
      <c r="K177" s="25"/>
      <c r="L177" s="25"/>
      <c r="M177" s="25"/>
      <c r="N177" s="25"/>
      <c r="O177" s="25"/>
      <c r="P177" s="25"/>
      <c r="Q177" s="25"/>
      <c r="R177" s="23"/>
      <c r="S177" s="145"/>
      <c r="T177" s="25"/>
      <c r="U177" s="25"/>
      <c r="V177" s="25"/>
      <c r="W177" s="25"/>
      <c r="X177" s="25"/>
    </row>
    <row r="178" spans="1:24" s="68" customFormat="1" ht="12.75" customHeight="1">
      <c r="A178" s="7"/>
      <c r="B178" s="23"/>
      <c r="C178" s="22"/>
      <c r="D178" s="22"/>
      <c r="E178" s="23"/>
      <c r="F178" s="22"/>
      <c r="G178" s="22"/>
      <c r="I178" s="25"/>
      <c r="J178" s="25"/>
      <c r="K178" s="25"/>
      <c r="L178" s="25"/>
      <c r="M178" s="25"/>
      <c r="N178" s="25"/>
      <c r="O178" s="25"/>
      <c r="P178" s="25"/>
      <c r="Q178" s="25"/>
      <c r="R178" s="23"/>
      <c r="S178" s="145"/>
      <c r="T178" s="25"/>
      <c r="U178" s="25"/>
      <c r="V178" s="25"/>
      <c r="W178" s="25"/>
      <c r="X178" s="25"/>
    </row>
    <row r="179" spans="1:24" s="68" customFormat="1" ht="12.75" customHeight="1">
      <c r="A179" s="7"/>
      <c r="B179" s="23"/>
      <c r="C179" s="22"/>
      <c r="D179" s="22"/>
      <c r="E179" s="23"/>
      <c r="F179" s="22"/>
      <c r="G179" s="22"/>
      <c r="I179" s="25"/>
      <c r="J179" s="25"/>
      <c r="K179" s="25"/>
      <c r="L179" s="25"/>
      <c r="M179" s="25"/>
      <c r="N179" s="25"/>
      <c r="O179" s="25"/>
      <c r="P179" s="25"/>
      <c r="Q179" s="25"/>
      <c r="R179" s="23"/>
      <c r="S179" s="145"/>
      <c r="T179" s="25"/>
      <c r="U179" s="25"/>
      <c r="V179" s="25"/>
      <c r="W179" s="25"/>
      <c r="X179" s="25"/>
    </row>
    <row r="180" spans="1:24" s="68" customFormat="1" ht="12.75" customHeight="1">
      <c r="A180" s="7"/>
      <c r="B180" s="23"/>
      <c r="C180" s="22"/>
      <c r="D180" s="22"/>
      <c r="E180" s="23"/>
      <c r="F180" s="22"/>
      <c r="G180" s="22"/>
      <c r="I180" s="25"/>
      <c r="J180" s="25"/>
      <c r="K180" s="25"/>
      <c r="L180" s="25"/>
      <c r="M180" s="25"/>
      <c r="N180" s="25"/>
      <c r="O180" s="25"/>
      <c r="P180" s="25"/>
      <c r="Q180" s="25"/>
      <c r="R180" s="23"/>
      <c r="S180" s="145"/>
      <c r="T180" s="25"/>
      <c r="U180" s="25"/>
      <c r="V180" s="25"/>
      <c r="W180" s="25"/>
      <c r="X180" s="25"/>
    </row>
    <row r="181" spans="1:24" s="68" customFormat="1" ht="12.75" customHeight="1">
      <c r="A181" s="7"/>
      <c r="B181" s="23"/>
      <c r="C181" s="22"/>
      <c r="D181" s="22"/>
      <c r="E181" s="23"/>
      <c r="F181" s="22"/>
      <c r="G181" s="22"/>
      <c r="I181" s="25"/>
      <c r="J181" s="25"/>
      <c r="K181" s="25"/>
      <c r="L181" s="25"/>
      <c r="M181" s="25"/>
      <c r="N181" s="25"/>
      <c r="O181" s="25"/>
      <c r="P181" s="25"/>
      <c r="Q181" s="25"/>
      <c r="R181" s="23"/>
      <c r="S181" s="145"/>
      <c r="T181" s="25"/>
      <c r="U181" s="25"/>
      <c r="V181" s="25"/>
      <c r="W181" s="25"/>
      <c r="X181" s="25"/>
    </row>
    <row r="182" spans="1:24" s="68" customFormat="1" ht="12.75" customHeight="1">
      <c r="A182" s="7"/>
      <c r="B182" s="23"/>
      <c r="C182" s="22"/>
      <c r="D182" s="22"/>
      <c r="E182" s="23"/>
      <c r="F182" s="22"/>
      <c r="G182" s="22"/>
      <c r="I182" s="25"/>
      <c r="J182" s="25"/>
      <c r="K182" s="25"/>
      <c r="L182" s="25"/>
      <c r="M182" s="25"/>
      <c r="N182" s="25"/>
      <c r="O182" s="25"/>
      <c r="P182" s="25"/>
      <c r="Q182" s="25"/>
      <c r="R182" s="23"/>
      <c r="S182" s="145"/>
      <c r="T182" s="25"/>
      <c r="U182" s="25"/>
      <c r="V182" s="25"/>
      <c r="W182" s="25"/>
      <c r="X182" s="25"/>
    </row>
    <row r="183" spans="1:24" s="68" customFormat="1" ht="12.75" customHeight="1">
      <c r="A183" s="7"/>
      <c r="B183" s="23"/>
      <c r="C183" s="22"/>
      <c r="D183" s="22"/>
      <c r="E183" s="23"/>
      <c r="F183" s="22"/>
      <c r="G183" s="22"/>
      <c r="I183" s="25"/>
      <c r="J183" s="25"/>
      <c r="K183" s="25"/>
      <c r="L183" s="25"/>
      <c r="M183" s="25"/>
      <c r="N183" s="25"/>
      <c r="O183" s="25"/>
      <c r="P183" s="25"/>
      <c r="Q183" s="25"/>
      <c r="R183" s="23"/>
      <c r="S183" s="145"/>
      <c r="T183" s="25"/>
      <c r="U183" s="25"/>
      <c r="V183" s="25"/>
      <c r="W183" s="25"/>
      <c r="X183" s="25"/>
    </row>
    <row r="184" spans="1:24" s="68" customFormat="1" ht="12.75" customHeight="1">
      <c r="A184" s="7"/>
      <c r="B184" s="23"/>
      <c r="C184" s="22"/>
      <c r="D184" s="22"/>
      <c r="E184" s="23"/>
      <c r="F184" s="22"/>
      <c r="G184" s="22"/>
      <c r="I184" s="25"/>
      <c r="J184" s="25"/>
      <c r="K184" s="25"/>
      <c r="L184" s="25"/>
      <c r="M184" s="25"/>
      <c r="N184" s="25"/>
      <c r="O184" s="25"/>
      <c r="P184" s="25"/>
      <c r="Q184" s="25"/>
      <c r="R184" s="23"/>
      <c r="S184" s="145"/>
      <c r="T184" s="25"/>
      <c r="U184" s="25"/>
      <c r="V184" s="25"/>
      <c r="W184" s="25"/>
      <c r="X184" s="25"/>
    </row>
    <row r="185" spans="1:24" s="68" customFormat="1" ht="12.75" customHeight="1">
      <c r="A185" s="7"/>
      <c r="B185" s="23"/>
      <c r="C185" s="22"/>
      <c r="D185" s="22"/>
      <c r="E185" s="23"/>
      <c r="F185" s="22"/>
      <c r="G185" s="22"/>
      <c r="I185" s="25"/>
      <c r="J185" s="25"/>
      <c r="K185" s="25"/>
      <c r="L185" s="25"/>
      <c r="M185" s="25"/>
      <c r="N185" s="25"/>
      <c r="O185" s="25"/>
      <c r="P185" s="25"/>
      <c r="Q185" s="25"/>
      <c r="R185" s="23"/>
      <c r="S185" s="145"/>
      <c r="T185" s="25"/>
      <c r="U185" s="25"/>
      <c r="V185" s="25"/>
      <c r="W185" s="25"/>
      <c r="X185" s="25"/>
    </row>
    <row r="186" spans="1:24" s="68" customFormat="1" ht="12.75" customHeight="1">
      <c r="A186" s="7"/>
      <c r="B186" s="23"/>
      <c r="C186" s="22"/>
      <c r="D186" s="22"/>
      <c r="E186" s="23"/>
      <c r="F186" s="22"/>
      <c r="G186" s="22"/>
      <c r="I186" s="25"/>
      <c r="J186" s="25"/>
      <c r="K186" s="25"/>
      <c r="L186" s="25"/>
      <c r="M186" s="25"/>
      <c r="N186" s="25"/>
      <c r="O186" s="25"/>
      <c r="P186" s="25"/>
      <c r="Q186" s="25"/>
      <c r="R186" s="23"/>
      <c r="S186" s="145"/>
      <c r="T186" s="25"/>
      <c r="U186" s="25"/>
      <c r="V186" s="25"/>
      <c r="W186" s="25"/>
      <c r="X186" s="25"/>
    </row>
    <row r="187" spans="1:24" s="68" customFormat="1" ht="12.75" customHeight="1">
      <c r="A187" s="7"/>
      <c r="B187" s="23"/>
      <c r="C187" s="22"/>
      <c r="D187" s="22"/>
      <c r="E187" s="23"/>
      <c r="F187" s="22"/>
      <c r="G187" s="22"/>
      <c r="I187" s="25"/>
      <c r="J187" s="25"/>
      <c r="K187" s="25"/>
      <c r="L187" s="25"/>
      <c r="M187" s="25"/>
      <c r="N187" s="25"/>
      <c r="O187" s="25"/>
      <c r="P187" s="25"/>
      <c r="Q187" s="25"/>
      <c r="R187" s="23"/>
      <c r="S187" s="145"/>
      <c r="T187" s="25"/>
      <c r="U187" s="25"/>
      <c r="V187" s="25"/>
      <c r="W187" s="25"/>
      <c r="X187" s="25"/>
    </row>
    <row r="188" spans="1:24" s="68" customFormat="1" ht="12.75" customHeight="1">
      <c r="A188" s="7"/>
      <c r="B188" s="23"/>
      <c r="C188" s="22"/>
      <c r="D188" s="22"/>
      <c r="E188" s="23"/>
      <c r="F188" s="22"/>
      <c r="G188" s="22"/>
      <c r="I188" s="25"/>
      <c r="J188" s="25"/>
      <c r="K188" s="25"/>
      <c r="L188" s="25"/>
      <c r="M188" s="25"/>
      <c r="N188" s="25"/>
      <c r="O188" s="25"/>
      <c r="P188" s="25"/>
      <c r="Q188" s="25"/>
      <c r="R188" s="23"/>
      <c r="S188" s="145"/>
      <c r="T188" s="25"/>
      <c r="U188" s="25"/>
      <c r="V188" s="25"/>
      <c r="W188" s="25"/>
      <c r="X188" s="25"/>
    </row>
    <row r="189" spans="1:24" s="68" customFormat="1" ht="12.75" customHeight="1">
      <c r="A189" s="7"/>
      <c r="B189" s="23"/>
      <c r="C189" s="22"/>
      <c r="D189" s="22"/>
      <c r="E189" s="23"/>
      <c r="F189" s="22"/>
      <c r="G189" s="22"/>
      <c r="I189" s="25"/>
      <c r="J189" s="25"/>
      <c r="K189" s="25"/>
      <c r="L189" s="25"/>
      <c r="M189" s="25"/>
      <c r="N189" s="25"/>
      <c r="O189" s="25"/>
      <c r="P189" s="25"/>
      <c r="Q189" s="25"/>
      <c r="R189" s="23"/>
      <c r="S189" s="145"/>
      <c r="T189" s="25"/>
      <c r="U189" s="25"/>
      <c r="V189" s="25"/>
      <c r="W189" s="25"/>
      <c r="X189" s="25"/>
    </row>
    <row r="190" spans="1:24" s="68" customFormat="1" ht="12.75" customHeight="1">
      <c r="A190" s="7"/>
      <c r="B190" s="23"/>
      <c r="C190" s="22"/>
      <c r="D190" s="22"/>
      <c r="E190" s="23"/>
      <c r="F190" s="22"/>
      <c r="G190" s="22"/>
      <c r="I190" s="25"/>
      <c r="J190" s="25"/>
      <c r="K190" s="25"/>
      <c r="L190" s="25"/>
      <c r="M190" s="25"/>
      <c r="N190" s="25"/>
      <c r="O190" s="25"/>
      <c r="P190" s="25"/>
      <c r="Q190" s="25"/>
      <c r="R190" s="23"/>
      <c r="S190" s="145"/>
      <c r="T190" s="25"/>
      <c r="U190" s="25"/>
      <c r="V190" s="25"/>
      <c r="W190" s="25"/>
      <c r="X190" s="25"/>
    </row>
    <row r="191" spans="1:24" s="68" customFormat="1" ht="12.75" customHeight="1">
      <c r="A191" s="7"/>
      <c r="B191" s="23"/>
      <c r="C191" s="22"/>
      <c r="D191" s="22"/>
      <c r="E191" s="23"/>
      <c r="F191" s="22"/>
      <c r="G191" s="22"/>
      <c r="I191" s="25"/>
      <c r="J191" s="25"/>
      <c r="K191" s="25"/>
      <c r="L191" s="25"/>
      <c r="M191" s="25"/>
      <c r="N191" s="25"/>
      <c r="O191" s="25"/>
      <c r="P191" s="25"/>
      <c r="Q191" s="25"/>
      <c r="R191" s="23"/>
      <c r="S191" s="145"/>
      <c r="T191" s="25"/>
      <c r="U191" s="25"/>
      <c r="V191" s="25"/>
      <c r="W191" s="25"/>
      <c r="X191" s="25"/>
    </row>
    <row r="192" spans="1:24" s="68" customFormat="1" ht="12.75" customHeight="1">
      <c r="A192" s="7"/>
      <c r="B192" s="23"/>
      <c r="C192" s="22"/>
      <c r="D192" s="22"/>
      <c r="E192" s="23"/>
      <c r="F192" s="22"/>
      <c r="G192" s="22"/>
      <c r="I192" s="25"/>
      <c r="J192" s="25"/>
      <c r="K192" s="25"/>
      <c r="L192" s="25"/>
      <c r="M192" s="25"/>
      <c r="N192" s="25"/>
      <c r="O192" s="25"/>
      <c r="P192" s="25"/>
      <c r="Q192" s="25"/>
      <c r="R192" s="23"/>
      <c r="S192" s="145"/>
      <c r="T192" s="25"/>
      <c r="U192" s="25"/>
      <c r="V192" s="25"/>
      <c r="W192" s="25"/>
      <c r="X192" s="25"/>
    </row>
    <row r="193" spans="1:24" s="68" customFormat="1" ht="12.75" customHeight="1">
      <c r="A193" s="7"/>
      <c r="B193" s="23"/>
      <c r="C193" s="22"/>
      <c r="D193" s="22"/>
      <c r="E193" s="23"/>
      <c r="F193" s="22"/>
      <c r="G193" s="22"/>
      <c r="I193" s="25"/>
      <c r="J193" s="25"/>
      <c r="K193" s="25"/>
      <c r="L193" s="25"/>
      <c r="M193" s="25"/>
      <c r="N193" s="25"/>
      <c r="O193" s="25"/>
      <c r="P193" s="25"/>
      <c r="Q193" s="25"/>
      <c r="R193" s="23"/>
      <c r="S193" s="145"/>
      <c r="T193" s="25"/>
      <c r="U193" s="25"/>
      <c r="V193" s="25"/>
      <c r="W193" s="25"/>
      <c r="X193" s="25"/>
    </row>
    <row r="194" spans="1:24" s="68" customFormat="1" ht="12.75" customHeight="1">
      <c r="A194" s="7"/>
      <c r="B194" s="23"/>
      <c r="C194" s="22"/>
      <c r="D194" s="22"/>
      <c r="E194" s="23"/>
      <c r="F194" s="22"/>
      <c r="G194" s="22"/>
      <c r="I194" s="25"/>
      <c r="J194" s="25"/>
      <c r="K194" s="25"/>
      <c r="L194" s="25"/>
      <c r="M194" s="25"/>
      <c r="N194" s="25"/>
      <c r="O194" s="25"/>
      <c r="P194" s="25"/>
      <c r="Q194" s="25"/>
      <c r="R194" s="23"/>
      <c r="S194" s="145"/>
      <c r="T194" s="25"/>
      <c r="U194" s="25"/>
      <c r="V194" s="25"/>
      <c r="W194" s="25"/>
      <c r="X194" s="25"/>
    </row>
    <row r="195" spans="1:24" s="68" customFormat="1" ht="12.75" customHeight="1">
      <c r="A195" s="7"/>
      <c r="B195" s="23"/>
      <c r="C195" s="22"/>
      <c r="D195" s="22"/>
      <c r="E195" s="23"/>
      <c r="F195" s="22"/>
      <c r="G195" s="22"/>
      <c r="I195" s="25"/>
      <c r="J195" s="25"/>
      <c r="K195" s="25"/>
      <c r="L195" s="25"/>
      <c r="M195" s="25"/>
      <c r="N195" s="25"/>
      <c r="O195" s="25"/>
      <c r="P195" s="25"/>
      <c r="Q195" s="25"/>
      <c r="R195" s="23"/>
      <c r="S195" s="145"/>
      <c r="T195" s="25"/>
      <c r="U195" s="25"/>
      <c r="V195" s="25"/>
      <c r="W195" s="25"/>
      <c r="X195" s="25"/>
    </row>
    <row r="196" spans="1:24" s="68" customFormat="1" ht="12.75" customHeight="1">
      <c r="A196" s="7"/>
      <c r="B196" s="23"/>
      <c r="C196" s="22"/>
      <c r="D196" s="22"/>
      <c r="E196" s="23"/>
      <c r="F196" s="22"/>
      <c r="G196" s="22"/>
      <c r="I196" s="25"/>
      <c r="J196" s="25"/>
      <c r="K196" s="25"/>
      <c r="L196" s="25"/>
      <c r="M196" s="25"/>
      <c r="N196" s="25"/>
      <c r="O196" s="25"/>
      <c r="P196" s="25"/>
      <c r="Q196" s="25"/>
      <c r="R196" s="23"/>
      <c r="S196" s="145"/>
      <c r="T196" s="25"/>
      <c r="U196" s="25"/>
      <c r="V196" s="25"/>
      <c r="W196" s="25"/>
      <c r="X196" s="25"/>
    </row>
    <row r="197" spans="1:24" s="68" customFormat="1" ht="12.75" customHeight="1">
      <c r="A197" s="7"/>
      <c r="B197" s="23"/>
      <c r="C197" s="22"/>
      <c r="D197" s="22"/>
      <c r="E197" s="23"/>
      <c r="F197" s="22"/>
      <c r="G197" s="22"/>
      <c r="I197" s="25"/>
      <c r="J197" s="25"/>
      <c r="K197" s="25"/>
      <c r="L197" s="25"/>
      <c r="M197" s="25"/>
      <c r="N197" s="25"/>
      <c r="O197" s="25"/>
      <c r="P197" s="25"/>
      <c r="Q197" s="25"/>
      <c r="R197" s="23"/>
      <c r="S197" s="145"/>
      <c r="T197" s="25"/>
      <c r="U197" s="25"/>
      <c r="V197" s="25"/>
      <c r="W197" s="25"/>
      <c r="X197" s="25"/>
    </row>
    <row r="198" spans="1:24" s="68" customFormat="1" ht="12.75" customHeight="1">
      <c r="A198" s="7"/>
      <c r="B198" s="23"/>
      <c r="C198" s="22"/>
      <c r="D198" s="22"/>
      <c r="E198" s="23"/>
      <c r="F198" s="22"/>
      <c r="G198" s="22"/>
      <c r="I198" s="25"/>
      <c r="J198" s="25"/>
      <c r="K198" s="25"/>
      <c r="L198" s="25"/>
      <c r="M198" s="25"/>
      <c r="N198" s="25"/>
      <c r="O198" s="25"/>
      <c r="P198" s="25"/>
      <c r="Q198" s="25"/>
      <c r="R198" s="23"/>
      <c r="S198" s="145"/>
      <c r="T198" s="25"/>
      <c r="U198" s="25"/>
      <c r="V198" s="25"/>
      <c r="W198" s="25"/>
      <c r="X198" s="25"/>
    </row>
    <row r="199" spans="1:24" s="68" customFormat="1" ht="12.75" customHeight="1">
      <c r="A199" s="7"/>
      <c r="B199" s="23"/>
      <c r="C199" s="22"/>
      <c r="D199" s="22"/>
      <c r="E199" s="23"/>
      <c r="F199" s="22"/>
      <c r="G199" s="22"/>
      <c r="I199" s="25"/>
      <c r="J199" s="25"/>
      <c r="K199" s="25"/>
      <c r="L199" s="25"/>
      <c r="M199" s="25"/>
      <c r="N199" s="25"/>
      <c r="O199" s="25"/>
      <c r="P199" s="25"/>
      <c r="Q199" s="25"/>
      <c r="R199" s="23"/>
      <c r="S199" s="145"/>
      <c r="T199" s="25"/>
      <c r="U199" s="25"/>
      <c r="V199" s="25"/>
      <c r="W199" s="25"/>
      <c r="X199" s="25"/>
    </row>
    <row r="200" spans="1:24" s="68" customFormat="1" ht="12.75" customHeight="1">
      <c r="A200" s="7"/>
      <c r="B200" s="23"/>
      <c r="C200" s="22"/>
      <c r="D200" s="22"/>
      <c r="E200" s="23"/>
      <c r="F200" s="22"/>
      <c r="G200" s="22"/>
      <c r="I200" s="25"/>
      <c r="J200" s="25"/>
      <c r="K200" s="25"/>
      <c r="L200" s="25"/>
      <c r="M200" s="25"/>
      <c r="N200" s="25"/>
      <c r="O200" s="25"/>
      <c r="P200" s="25"/>
      <c r="Q200" s="25"/>
      <c r="R200" s="23"/>
      <c r="S200" s="145"/>
      <c r="T200" s="25"/>
      <c r="U200" s="25"/>
      <c r="V200" s="25"/>
      <c r="W200" s="25"/>
      <c r="X200" s="25"/>
    </row>
    <row r="201" spans="1:24" s="68" customFormat="1" ht="12.75" customHeight="1">
      <c r="A201" s="7"/>
      <c r="B201" s="23"/>
      <c r="C201" s="22"/>
      <c r="D201" s="22"/>
      <c r="E201" s="23"/>
      <c r="F201" s="22"/>
      <c r="G201" s="22"/>
      <c r="I201" s="25"/>
      <c r="J201" s="25"/>
      <c r="K201" s="25"/>
      <c r="L201" s="25"/>
      <c r="M201" s="25"/>
      <c r="N201" s="25"/>
      <c r="O201" s="25"/>
      <c r="P201" s="25"/>
      <c r="Q201" s="25"/>
      <c r="R201" s="23"/>
      <c r="S201" s="145"/>
      <c r="T201" s="25"/>
      <c r="U201" s="25"/>
      <c r="V201" s="25"/>
      <c r="W201" s="25"/>
      <c r="X201" s="25"/>
    </row>
    <row r="202" spans="1:24" s="68" customFormat="1" ht="12.75" customHeight="1">
      <c r="A202" s="7"/>
      <c r="B202" s="23"/>
      <c r="C202" s="22"/>
      <c r="D202" s="22"/>
      <c r="E202" s="23"/>
      <c r="F202" s="22"/>
      <c r="G202" s="22"/>
      <c r="I202" s="25"/>
      <c r="J202" s="25"/>
      <c r="K202" s="25"/>
      <c r="L202" s="25"/>
      <c r="M202" s="25"/>
      <c r="N202" s="25"/>
      <c r="O202" s="25"/>
      <c r="P202" s="25"/>
      <c r="Q202" s="25"/>
      <c r="R202" s="23"/>
      <c r="S202" s="145"/>
      <c r="T202" s="25"/>
      <c r="U202" s="25"/>
      <c r="V202" s="25"/>
      <c r="W202" s="25"/>
      <c r="X202" s="25"/>
    </row>
    <row r="203" spans="1:24" s="68" customFormat="1" ht="12.75" customHeight="1">
      <c r="A203" s="7"/>
      <c r="B203" s="23"/>
      <c r="C203" s="22"/>
      <c r="D203" s="22"/>
      <c r="E203" s="23"/>
      <c r="F203" s="22"/>
      <c r="G203" s="22"/>
      <c r="I203" s="25"/>
      <c r="J203" s="25"/>
      <c r="K203" s="25"/>
      <c r="L203" s="25"/>
      <c r="M203" s="25"/>
      <c r="N203" s="25"/>
      <c r="O203" s="25"/>
      <c r="P203" s="25"/>
      <c r="Q203" s="25"/>
      <c r="R203" s="23"/>
      <c r="S203" s="145"/>
      <c r="T203" s="25"/>
      <c r="U203" s="25"/>
      <c r="V203" s="25"/>
      <c r="W203" s="25"/>
      <c r="X203" s="25"/>
    </row>
    <row r="204" spans="1:24" s="68" customFormat="1" ht="12.75" customHeight="1">
      <c r="A204" s="7"/>
      <c r="B204" s="23"/>
      <c r="C204" s="22"/>
      <c r="D204" s="22"/>
      <c r="E204" s="23"/>
      <c r="F204" s="22"/>
      <c r="G204" s="22"/>
      <c r="I204" s="25"/>
      <c r="J204" s="25"/>
      <c r="K204" s="25"/>
      <c r="L204" s="25"/>
      <c r="M204" s="25"/>
      <c r="N204" s="25"/>
      <c r="O204" s="25"/>
      <c r="P204" s="25"/>
      <c r="Q204" s="25"/>
      <c r="R204" s="23"/>
      <c r="S204" s="145"/>
      <c r="T204" s="25"/>
      <c r="U204" s="25"/>
      <c r="V204" s="25"/>
      <c r="W204" s="25"/>
      <c r="X204" s="25"/>
    </row>
    <row r="205" spans="1:24" s="68" customFormat="1" ht="12.75" customHeight="1">
      <c r="A205" s="7"/>
      <c r="B205" s="23"/>
      <c r="C205" s="22"/>
      <c r="D205" s="22"/>
      <c r="E205" s="23"/>
      <c r="F205" s="22"/>
      <c r="G205" s="22"/>
      <c r="I205" s="25"/>
      <c r="J205" s="25"/>
      <c r="K205" s="25"/>
      <c r="L205" s="25"/>
      <c r="M205" s="25"/>
      <c r="N205" s="25"/>
      <c r="O205" s="25"/>
      <c r="P205" s="25"/>
      <c r="Q205" s="25"/>
      <c r="R205" s="23"/>
      <c r="S205" s="145"/>
      <c r="T205" s="25"/>
      <c r="U205" s="25"/>
      <c r="V205" s="25"/>
      <c r="W205" s="25"/>
      <c r="X205" s="25"/>
    </row>
    <row r="206" spans="1:24" s="68" customFormat="1" ht="12.75" customHeight="1">
      <c r="A206" s="7"/>
      <c r="B206" s="23"/>
      <c r="C206" s="22"/>
      <c r="D206" s="22"/>
      <c r="E206" s="23"/>
      <c r="F206" s="22"/>
      <c r="G206" s="22"/>
      <c r="I206" s="25"/>
      <c r="J206" s="25"/>
      <c r="K206" s="25"/>
      <c r="L206" s="25"/>
      <c r="M206" s="25"/>
      <c r="N206" s="25"/>
      <c r="O206" s="25"/>
      <c r="P206" s="25"/>
      <c r="Q206" s="25"/>
      <c r="R206" s="23"/>
      <c r="S206" s="145"/>
      <c r="T206" s="25"/>
      <c r="U206" s="25"/>
      <c r="V206" s="25"/>
      <c r="W206" s="25"/>
      <c r="X206" s="25"/>
    </row>
    <row r="207" spans="1:24" s="68" customFormat="1" ht="12.75" customHeight="1">
      <c r="A207" s="7"/>
      <c r="B207" s="23"/>
      <c r="C207" s="22"/>
      <c r="D207" s="22"/>
      <c r="E207" s="23"/>
      <c r="F207" s="22"/>
      <c r="G207" s="22"/>
      <c r="I207" s="25"/>
      <c r="J207" s="25"/>
      <c r="K207" s="25"/>
      <c r="L207" s="25"/>
      <c r="M207" s="25"/>
      <c r="N207" s="25"/>
      <c r="O207" s="25"/>
      <c r="P207" s="25"/>
      <c r="Q207" s="25"/>
      <c r="R207" s="23"/>
      <c r="S207" s="145"/>
      <c r="T207" s="25"/>
      <c r="U207" s="25"/>
      <c r="V207" s="25"/>
      <c r="W207" s="25"/>
      <c r="X207" s="25"/>
    </row>
    <row r="208" spans="1:24" s="68" customFormat="1" ht="12.75" customHeight="1">
      <c r="A208" s="7"/>
      <c r="B208" s="23"/>
      <c r="C208" s="22"/>
      <c r="D208" s="22"/>
      <c r="E208" s="23"/>
      <c r="F208" s="22"/>
      <c r="G208" s="22"/>
      <c r="I208" s="25"/>
      <c r="J208" s="25"/>
      <c r="K208" s="25"/>
      <c r="L208" s="25"/>
      <c r="M208" s="25"/>
      <c r="N208" s="25"/>
      <c r="O208" s="25"/>
      <c r="P208" s="25"/>
      <c r="Q208" s="25"/>
      <c r="R208" s="23"/>
      <c r="S208" s="145"/>
      <c r="T208" s="25"/>
      <c r="U208" s="25"/>
      <c r="V208" s="25"/>
      <c r="W208" s="25"/>
      <c r="X208" s="25"/>
    </row>
    <row r="209" spans="1:24" s="68" customFormat="1" ht="12.75" customHeight="1">
      <c r="A209" s="7"/>
      <c r="B209" s="23"/>
      <c r="C209" s="22"/>
      <c r="D209" s="22"/>
      <c r="E209" s="23"/>
      <c r="F209" s="22"/>
      <c r="G209" s="22"/>
      <c r="I209" s="25"/>
      <c r="J209" s="25"/>
      <c r="K209" s="25"/>
      <c r="L209" s="25"/>
      <c r="M209" s="25"/>
      <c r="N209" s="25"/>
      <c r="O209" s="25"/>
      <c r="P209" s="25"/>
      <c r="Q209" s="25"/>
      <c r="R209" s="23"/>
      <c r="S209" s="145"/>
      <c r="T209" s="25"/>
      <c r="U209" s="25"/>
      <c r="V209" s="25"/>
      <c r="W209" s="25"/>
      <c r="X209" s="25"/>
    </row>
    <row r="210" spans="1:24" s="68" customFormat="1" ht="12.75" customHeight="1">
      <c r="A210" s="7"/>
      <c r="B210" s="23"/>
      <c r="C210" s="22"/>
      <c r="D210" s="22"/>
      <c r="E210" s="23"/>
      <c r="F210" s="22"/>
      <c r="G210" s="22"/>
      <c r="I210" s="25"/>
      <c r="J210" s="25"/>
      <c r="K210" s="25"/>
      <c r="L210" s="25"/>
      <c r="M210" s="25"/>
      <c r="N210" s="25"/>
      <c r="O210" s="25"/>
      <c r="P210" s="25"/>
      <c r="Q210" s="25"/>
      <c r="R210" s="23"/>
      <c r="S210" s="145"/>
      <c r="T210" s="25"/>
      <c r="U210" s="25"/>
      <c r="V210" s="25"/>
      <c r="W210" s="25"/>
      <c r="X210" s="25"/>
    </row>
    <row r="211" spans="1:24" s="68" customFormat="1" ht="12.75" customHeight="1">
      <c r="A211" s="7"/>
      <c r="B211" s="23"/>
      <c r="C211" s="22"/>
      <c r="D211" s="22"/>
      <c r="E211" s="23"/>
      <c r="F211" s="22"/>
      <c r="G211" s="22"/>
      <c r="I211" s="25"/>
      <c r="J211" s="25"/>
      <c r="K211" s="25"/>
      <c r="L211" s="25"/>
      <c r="M211" s="25"/>
      <c r="N211" s="25"/>
      <c r="O211" s="25"/>
      <c r="P211" s="25"/>
      <c r="Q211" s="25"/>
      <c r="R211" s="23"/>
      <c r="S211" s="145"/>
      <c r="T211" s="25"/>
      <c r="U211" s="25"/>
      <c r="V211" s="25"/>
      <c r="W211" s="25"/>
      <c r="X211" s="25"/>
    </row>
    <row r="212" spans="1:24" s="68" customFormat="1" ht="12.75" customHeight="1">
      <c r="A212" s="7"/>
      <c r="B212" s="23"/>
      <c r="C212" s="22"/>
      <c r="D212" s="22"/>
      <c r="E212" s="23"/>
      <c r="F212" s="22"/>
      <c r="G212" s="22"/>
      <c r="I212" s="25"/>
      <c r="J212" s="25"/>
      <c r="K212" s="25"/>
      <c r="L212" s="25"/>
      <c r="M212" s="25"/>
      <c r="N212" s="25"/>
      <c r="O212" s="25"/>
      <c r="P212" s="25"/>
      <c r="Q212" s="25"/>
      <c r="R212" s="23"/>
      <c r="S212" s="145"/>
      <c r="T212" s="25"/>
      <c r="U212" s="25"/>
      <c r="V212" s="25"/>
      <c r="W212" s="25"/>
      <c r="X212" s="25"/>
    </row>
    <row r="213" spans="1:24" s="68" customFormat="1" ht="12.75" customHeight="1">
      <c r="A213" s="7"/>
      <c r="B213" s="23"/>
      <c r="C213" s="22"/>
      <c r="D213" s="22"/>
      <c r="E213" s="23"/>
      <c r="F213" s="22"/>
      <c r="G213" s="22"/>
      <c r="I213" s="25"/>
      <c r="J213" s="25"/>
      <c r="K213" s="25"/>
      <c r="L213" s="25"/>
      <c r="M213" s="25"/>
      <c r="N213" s="25"/>
      <c r="O213" s="25"/>
      <c r="P213" s="25"/>
      <c r="Q213" s="25"/>
      <c r="R213" s="23"/>
      <c r="S213" s="145"/>
      <c r="T213" s="25"/>
      <c r="U213" s="25"/>
      <c r="V213" s="25"/>
      <c r="W213" s="25"/>
      <c r="X213" s="25"/>
    </row>
    <row r="214" spans="1:24" s="68" customFormat="1" ht="12.75" customHeight="1">
      <c r="A214" s="7"/>
      <c r="B214" s="23"/>
      <c r="C214" s="22"/>
      <c r="D214" s="22"/>
      <c r="E214" s="23"/>
      <c r="F214" s="22"/>
      <c r="G214" s="22"/>
      <c r="I214" s="25"/>
      <c r="J214" s="25"/>
      <c r="K214" s="25"/>
      <c r="L214" s="25"/>
      <c r="M214" s="25"/>
      <c r="N214" s="25"/>
      <c r="O214" s="25"/>
      <c r="P214" s="25"/>
      <c r="Q214" s="25"/>
      <c r="R214" s="23"/>
      <c r="S214" s="145"/>
      <c r="T214" s="25"/>
      <c r="U214" s="25"/>
      <c r="V214" s="25"/>
      <c r="W214" s="25"/>
      <c r="X214" s="25"/>
    </row>
    <row r="215" spans="1:24" s="68" customFormat="1" ht="12.75" customHeight="1">
      <c r="A215" s="7"/>
      <c r="B215" s="23"/>
      <c r="C215" s="22"/>
      <c r="D215" s="22"/>
      <c r="E215" s="23"/>
      <c r="F215" s="22"/>
      <c r="G215" s="22"/>
      <c r="I215" s="25"/>
      <c r="J215" s="25"/>
      <c r="K215" s="25"/>
      <c r="L215" s="25"/>
      <c r="M215" s="25"/>
      <c r="N215" s="25"/>
      <c r="O215" s="25"/>
      <c r="P215" s="25"/>
      <c r="Q215" s="25"/>
      <c r="R215" s="23"/>
      <c r="S215" s="145"/>
      <c r="T215" s="25"/>
      <c r="U215" s="25"/>
      <c r="V215" s="25"/>
      <c r="W215" s="25"/>
      <c r="X215" s="25"/>
    </row>
    <row r="216" spans="1:24" s="68" customFormat="1" ht="12.75" customHeight="1">
      <c r="A216" s="7"/>
      <c r="B216" s="23"/>
      <c r="C216" s="22"/>
      <c r="D216" s="22"/>
      <c r="E216" s="23"/>
      <c r="F216" s="22"/>
      <c r="G216" s="22"/>
      <c r="I216" s="25"/>
      <c r="J216" s="25"/>
      <c r="K216" s="25"/>
      <c r="L216" s="25"/>
      <c r="M216" s="25"/>
      <c r="N216" s="25"/>
      <c r="O216" s="25"/>
      <c r="P216" s="25"/>
      <c r="Q216" s="25"/>
      <c r="R216" s="23"/>
      <c r="S216" s="145"/>
      <c r="T216" s="25"/>
      <c r="U216" s="25"/>
      <c r="V216" s="25"/>
      <c r="W216" s="25"/>
      <c r="X216" s="25"/>
    </row>
    <row r="217" spans="1:24" s="68" customFormat="1" ht="12.75" customHeight="1">
      <c r="A217" s="7"/>
      <c r="B217" s="23"/>
      <c r="C217" s="22"/>
      <c r="D217" s="22"/>
      <c r="E217" s="23"/>
      <c r="F217" s="22"/>
      <c r="G217" s="22"/>
      <c r="I217" s="25"/>
      <c r="J217" s="25"/>
      <c r="K217" s="25"/>
      <c r="L217" s="25"/>
      <c r="M217" s="25"/>
      <c r="N217" s="25"/>
      <c r="O217" s="25"/>
      <c r="P217" s="25"/>
      <c r="Q217" s="25"/>
      <c r="R217" s="23"/>
      <c r="S217" s="145"/>
      <c r="T217" s="25"/>
      <c r="U217" s="25"/>
      <c r="V217" s="25"/>
      <c r="W217" s="25"/>
      <c r="X217" s="25"/>
    </row>
    <row r="218" spans="1:24" s="68" customFormat="1" ht="12.75" customHeight="1">
      <c r="A218" s="7"/>
      <c r="B218" s="23"/>
      <c r="C218" s="22"/>
      <c r="D218" s="22"/>
      <c r="E218" s="23"/>
      <c r="F218" s="22"/>
      <c r="G218" s="22"/>
      <c r="I218" s="25"/>
      <c r="J218" s="25"/>
      <c r="K218" s="25"/>
      <c r="L218" s="25"/>
      <c r="M218" s="25"/>
      <c r="N218" s="25"/>
      <c r="O218" s="25"/>
      <c r="P218" s="25"/>
      <c r="Q218" s="25"/>
      <c r="R218" s="23"/>
      <c r="S218" s="145"/>
      <c r="T218" s="25"/>
      <c r="U218" s="25"/>
      <c r="V218" s="25"/>
      <c r="W218" s="25"/>
      <c r="X218" s="25"/>
    </row>
    <row r="219" spans="1:24" s="68" customFormat="1" ht="12.75" customHeight="1">
      <c r="A219" s="7"/>
      <c r="B219" s="23"/>
      <c r="C219" s="22"/>
      <c r="D219" s="22"/>
      <c r="E219" s="23"/>
      <c r="F219" s="22"/>
      <c r="G219" s="22"/>
      <c r="I219" s="25"/>
      <c r="J219" s="25"/>
      <c r="K219" s="25"/>
      <c r="L219" s="25"/>
      <c r="M219" s="25"/>
      <c r="N219" s="25"/>
      <c r="O219" s="25"/>
      <c r="P219" s="25"/>
      <c r="Q219" s="25"/>
      <c r="R219" s="23"/>
      <c r="S219" s="145"/>
      <c r="T219" s="25"/>
      <c r="U219" s="25"/>
      <c r="V219" s="25"/>
      <c r="W219" s="25"/>
      <c r="X219" s="25"/>
    </row>
    <row r="220" spans="1:24" s="68" customFormat="1" ht="12.75" customHeight="1">
      <c r="A220" s="7"/>
      <c r="B220" s="23"/>
      <c r="C220" s="22"/>
      <c r="D220" s="22"/>
      <c r="E220" s="23"/>
      <c r="F220" s="22"/>
      <c r="G220" s="22"/>
      <c r="I220" s="25"/>
      <c r="J220" s="25"/>
      <c r="K220" s="25"/>
      <c r="L220" s="25"/>
      <c r="M220" s="25"/>
      <c r="N220" s="25"/>
      <c r="O220" s="25"/>
      <c r="P220" s="25"/>
      <c r="Q220" s="25"/>
      <c r="R220" s="23"/>
      <c r="S220" s="145"/>
      <c r="T220" s="25"/>
      <c r="U220" s="25"/>
      <c r="V220" s="25"/>
      <c r="W220" s="25"/>
      <c r="X220" s="25"/>
    </row>
    <row r="221" spans="1:24" s="68" customFormat="1" ht="12.75" customHeight="1">
      <c r="A221" s="7"/>
      <c r="B221" s="23"/>
      <c r="C221" s="22"/>
      <c r="D221" s="22"/>
      <c r="E221" s="23"/>
      <c r="F221" s="22"/>
      <c r="G221" s="22"/>
      <c r="I221" s="25"/>
      <c r="J221" s="25"/>
      <c r="K221" s="25"/>
      <c r="L221" s="25"/>
      <c r="M221" s="25"/>
      <c r="N221" s="25"/>
      <c r="O221" s="25"/>
      <c r="P221" s="25"/>
      <c r="Q221" s="25"/>
      <c r="R221" s="23"/>
      <c r="S221" s="145"/>
      <c r="T221" s="25"/>
      <c r="U221" s="25"/>
      <c r="V221" s="25"/>
      <c r="W221" s="25"/>
      <c r="X221" s="25"/>
    </row>
    <row r="222" spans="1:24" s="68" customFormat="1" ht="12.75" customHeight="1">
      <c r="A222" s="7"/>
      <c r="B222" s="23"/>
      <c r="C222" s="22"/>
      <c r="D222" s="22"/>
      <c r="E222" s="23"/>
      <c r="F222" s="22"/>
      <c r="G222" s="22"/>
      <c r="I222" s="25"/>
      <c r="J222" s="25"/>
      <c r="K222" s="25"/>
      <c r="L222" s="25"/>
      <c r="M222" s="25"/>
      <c r="N222" s="25"/>
      <c r="O222" s="25"/>
      <c r="P222" s="25"/>
      <c r="Q222" s="25"/>
      <c r="R222" s="23"/>
      <c r="S222" s="145"/>
      <c r="T222" s="25"/>
      <c r="U222" s="25"/>
      <c r="V222" s="25"/>
      <c r="W222" s="25"/>
      <c r="X222" s="25"/>
    </row>
    <row r="223" spans="1:24" s="68" customFormat="1" ht="12.75" customHeight="1">
      <c r="A223" s="7"/>
      <c r="B223" s="23"/>
      <c r="C223" s="22"/>
      <c r="D223" s="22"/>
      <c r="E223" s="23"/>
      <c r="F223" s="22"/>
      <c r="G223" s="22"/>
      <c r="I223" s="25"/>
      <c r="J223" s="25"/>
      <c r="K223" s="25"/>
      <c r="L223" s="25"/>
      <c r="M223" s="25"/>
      <c r="N223" s="25"/>
      <c r="O223" s="25"/>
      <c r="P223" s="25"/>
      <c r="Q223" s="25"/>
      <c r="R223" s="23"/>
      <c r="S223" s="145"/>
      <c r="T223" s="25"/>
      <c r="U223" s="25"/>
      <c r="V223" s="25"/>
      <c r="W223" s="25"/>
      <c r="X223" s="25"/>
    </row>
    <row r="224" spans="1:24" s="68" customFormat="1" ht="12.75" customHeight="1">
      <c r="A224" s="7"/>
      <c r="B224" s="23"/>
      <c r="C224" s="22"/>
      <c r="D224" s="22"/>
      <c r="E224" s="23"/>
      <c r="F224" s="22"/>
      <c r="G224" s="22"/>
      <c r="I224" s="25"/>
      <c r="J224" s="25"/>
      <c r="K224" s="25"/>
      <c r="L224" s="25"/>
      <c r="M224" s="25"/>
      <c r="N224" s="25"/>
      <c r="O224" s="25"/>
      <c r="P224" s="25"/>
      <c r="Q224" s="25"/>
      <c r="R224" s="23"/>
      <c r="S224" s="145"/>
      <c r="T224" s="25"/>
      <c r="U224" s="25"/>
      <c r="V224" s="25"/>
      <c r="W224" s="25"/>
      <c r="X224" s="25"/>
    </row>
    <row r="225" spans="1:24" s="68" customFormat="1" ht="12.75" customHeight="1">
      <c r="A225" s="7"/>
      <c r="B225" s="23"/>
      <c r="C225" s="22"/>
      <c r="D225" s="22"/>
      <c r="E225" s="23"/>
      <c r="F225" s="22"/>
      <c r="G225" s="22"/>
      <c r="I225" s="25"/>
      <c r="J225" s="25"/>
      <c r="K225" s="25"/>
      <c r="L225" s="25"/>
      <c r="M225" s="25"/>
      <c r="N225" s="25"/>
      <c r="O225" s="25"/>
      <c r="P225" s="25"/>
      <c r="Q225" s="25"/>
      <c r="R225" s="23"/>
      <c r="S225" s="145"/>
      <c r="T225" s="25"/>
      <c r="U225" s="25"/>
      <c r="V225" s="25"/>
      <c r="W225" s="25"/>
      <c r="X225" s="25"/>
    </row>
    <row r="226" spans="1:24" s="68" customFormat="1" ht="12.75" customHeight="1">
      <c r="A226" s="7"/>
      <c r="B226" s="23"/>
      <c r="C226" s="22"/>
      <c r="D226" s="22"/>
      <c r="E226" s="23"/>
      <c r="F226" s="22"/>
      <c r="G226" s="22"/>
      <c r="I226" s="25"/>
      <c r="J226" s="25"/>
      <c r="K226" s="25"/>
      <c r="L226" s="25"/>
      <c r="M226" s="25"/>
      <c r="N226" s="25"/>
      <c r="O226" s="25"/>
      <c r="P226" s="25"/>
      <c r="Q226" s="25"/>
      <c r="R226" s="23"/>
      <c r="S226" s="145"/>
      <c r="T226" s="25"/>
      <c r="U226" s="25"/>
      <c r="V226" s="25"/>
      <c r="W226" s="25"/>
      <c r="X226" s="25"/>
    </row>
    <row r="227" spans="1:24" s="68" customFormat="1" ht="12.75" customHeight="1">
      <c r="A227" s="7"/>
      <c r="B227" s="23"/>
      <c r="C227" s="22"/>
      <c r="D227" s="22"/>
      <c r="E227" s="23"/>
      <c r="F227" s="22"/>
      <c r="G227" s="22"/>
      <c r="I227" s="25"/>
      <c r="J227" s="25"/>
      <c r="K227" s="25"/>
      <c r="L227" s="25"/>
      <c r="M227" s="25"/>
      <c r="N227" s="25"/>
      <c r="O227" s="25"/>
      <c r="P227" s="25"/>
      <c r="Q227" s="25"/>
      <c r="R227" s="23"/>
      <c r="S227" s="145"/>
      <c r="T227" s="25"/>
      <c r="U227" s="25"/>
      <c r="V227" s="25"/>
      <c r="W227" s="25"/>
      <c r="X227" s="25"/>
    </row>
    <row r="228" spans="1:24" s="68" customFormat="1" ht="12.75" customHeight="1">
      <c r="A228" s="7"/>
      <c r="B228" s="23"/>
      <c r="C228" s="22"/>
      <c r="D228" s="22"/>
      <c r="E228" s="23"/>
      <c r="F228" s="22"/>
      <c r="G228" s="22"/>
      <c r="I228" s="25"/>
      <c r="J228" s="25"/>
      <c r="K228" s="25"/>
      <c r="L228" s="25"/>
      <c r="M228" s="25"/>
      <c r="N228" s="25"/>
      <c r="O228" s="25"/>
      <c r="P228" s="25"/>
      <c r="Q228" s="25"/>
      <c r="R228" s="23"/>
      <c r="S228" s="145"/>
      <c r="T228" s="25"/>
      <c r="U228" s="25"/>
      <c r="V228" s="25"/>
      <c r="W228" s="25"/>
      <c r="X228" s="25"/>
    </row>
    <row r="229" spans="1:24" s="68" customFormat="1" ht="12.75" customHeight="1">
      <c r="A229" s="7"/>
      <c r="B229" s="23"/>
      <c r="C229" s="22"/>
      <c r="D229" s="22"/>
      <c r="E229" s="23"/>
      <c r="F229" s="22"/>
      <c r="G229" s="22"/>
      <c r="I229" s="25"/>
      <c r="J229" s="25"/>
      <c r="K229" s="25"/>
      <c r="L229" s="25"/>
      <c r="M229" s="25"/>
      <c r="N229" s="25"/>
      <c r="O229" s="25"/>
      <c r="P229" s="25"/>
      <c r="Q229" s="25"/>
      <c r="R229" s="23"/>
      <c r="S229" s="145"/>
      <c r="T229" s="25"/>
      <c r="U229" s="25"/>
      <c r="V229" s="25"/>
      <c r="W229" s="25"/>
      <c r="X229" s="25"/>
    </row>
    <row r="230" spans="1:24" s="68" customFormat="1" ht="12.75" customHeight="1">
      <c r="A230" s="7"/>
      <c r="B230" s="23"/>
      <c r="C230" s="22"/>
      <c r="D230" s="22"/>
      <c r="E230" s="23"/>
      <c r="F230" s="22"/>
      <c r="G230" s="22"/>
      <c r="I230" s="25"/>
      <c r="J230" s="25"/>
      <c r="K230" s="25"/>
      <c r="L230" s="25"/>
      <c r="M230" s="25"/>
      <c r="N230" s="25"/>
      <c r="O230" s="25"/>
      <c r="P230" s="25"/>
      <c r="Q230" s="25"/>
      <c r="R230" s="23"/>
      <c r="S230" s="145"/>
      <c r="T230" s="25"/>
      <c r="U230" s="25"/>
      <c r="V230" s="25"/>
      <c r="W230" s="25"/>
      <c r="X230" s="25"/>
    </row>
    <row r="231" spans="1:24" s="68" customFormat="1" ht="12.75" customHeight="1">
      <c r="A231" s="7"/>
      <c r="B231" s="23"/>
      <c r="C231" s="22"/>
      <c r="D231" s="22"/>
      <c r="E231" s="23"/>
      <c r="F231" s="22"/>
      <c r="G231" s="22"/>
      <c r="I231" s="25"/>
      <c r="J231" s="25"/>
      <c r="K231" s="25"/>
      <c r="L231" s="25"/>
      <c r="M231" s="25"/>
      <c r="N231" s="25"/>
      <c r="O231" s="25"/>
      <c r="P231" s="25"/>
      <c r="Q231" s="25"/>
      <c r="R231" s="23"/>
      <c r="S231" s="145"/>
      <c r="T231" s="25"/>
      <c r="U231" s="25"/>
      <c r="V231" s="25"/>
      <c r="W231" s="25"/>
      <c r="X231" s="25"/>
    </row>
    <row r="232" spans="1:24" s="68" customFormat="1" ht="12.75" customHeight="1">
      <c r="A232" s="7"/>
      <c r="B232" s="23"/>
      <c r="C232" s="22"/>
      <c r="D232" s="22"/>
      <c r="E232" s="23"/>
      <c r="F232" s="22"/>
      <c r="G232" s="22"/>
      <c r="I232" s="25"/>
      <c r="J232" s="25"/>
      <c r="K232" s="25"/>
      <c r="L232" s="25"/>
      <c r="M232" s="25"/>
      <c r="N232" s="25"/>
      <c r="O232" s="25"/>
      <c r="P232" s="25"/>
      <c r="Q232" s="25"/>
      <c r="R232" s="23"/>
      <c r="S232" s="145"/>
      <c r="T232" s="25"/>
      <c r="U232" s="25"/>
      <c r="V232" s="25"/>
      <c r="W232" s="25"/>
      <c r="X232" s="25"/>
    </row>
    <row r="233" spans="1:24" s="68" customFormat="1" ht="12.75" customHeight="1">
      <c r="A233" s="7"/>
      <c r="B233" s="23"/>
      <c r="C233" s="22"/>
      <c r="D233" s="22"/>
      <c r="E233" s="23"/>
      <c r="F233" s="22"/>
      <c r="G233" s="22"/>
      <c r="I233" s="25"/>
      <c r="J233" s="25"/>
      <c r="K233" s="25"/>
      <c r="L233" s="25"/>
      <c r="M233" s="25"/>
      <c r="N233" s="25"/>
      <c r="O233" s="25"/>
      <c r="P233" s="25"/>
      <c r="Q233" s="25"/>
      <c r="R233" s="23"/>
      <c r="S233" s="145"/>
      <c r="T233" s="25"/>
      <c r="U233" s="25"/>
      <c r="V233" s="25"/>
      <c r="W233" s="25"/>
      <c r="X233" s="25"/>
    </row>
    <row r="234" spans="1:24" s="68" customFormat="1" ht="12.75" customHeight="1">
      <c r="A234" s="7"/>
      <c r="B234" s="23"/>
      <c r="C234" s="22"/>
      <c r="D234" s="22"/>
      <c r="E234" s="23"/>
      <c r="F234" s="22"/>
      <c r="G234" s="22"/>
      <c r="I234" s="25"/>
      <c r="J234" s="25"/>
      <c r="K234" s="25"/>
      <c r="L234" s="25"/>
      <c r="M234" s="25"/>
      <c r="N234" s="25"/>
      <c r="O234" s="25"/>
      <c r="P234" s="25"/>
      <c r="Q234" s="25"/>
      <c r="R234" s="23"/>
      <c r="S234" s="145"/>
      <c r="T234" s="25"/>
      <c r="U234" s="25"/>
      <c r="V234" s="25"/>
      <c r="W234" s="25"/>
      <c r="X234" s="25"/>
    </row>
    <row r="235" spans="1:24" s="68" customFormat="1" ht="12.75" customHeight="1">
      <c r="A235" s="7"/>
      <c r="B235" s="23"/>
      <c r="C235" s="22"/>
      <c r="D235" s="22"/>
      <c r="E235" s="23"/>
      <c r="F235" s="22"/>
      <c r="G235" s="22"/>
      <c r="I235" s="25"/>
      <c r="J235" s="25"/>
      <c r="K235" s="25"/>
      <c r="L235" s="25"/>
      <c r="M235" s="25"/>
      <c r="N235" s="25"/>
      <c r="O235" s="25"/>
      <c r="P235" s="25"/>
      <c r="Q235" s="25"/>
      <c r="R235" s="23"/>
      <c r="S235" s="145"/>
      <c r="T235" s="25"/>
      <c r="U235" s="25"/>
      <c r="V235" s="25"/>
      <c r="W235" s="25"/>
      <c r="X235" s="25"/>
    </row>
    <row r="236" spans="1:24" s="68" customFormat="1" ht="12.75" customHeight="1">
      <c r="A236" s="7"/>
      <c r="B236" s="23"/>
      <c r="C236" s="22"/>
      <c r="D236" s="22"/>
      <c r="E236" s="23"/>
      <c r="F236" s="22"/>
      <c r="G236" s="22"/>
      <c r="I236" s="25"/>
      <c r="J236" s="25"/>
      <c r="K236" s="25"/>
      <c r="L236" s="25"/>
      <c r="M236" s="25"/>
      <c r="N236" s="25"/>
      <c r="O236" s="25"/>
      <c r="P236" s="25"/>
      <c r="Q236" s="25"/>
      <c r="R236" s="23"/>
      <c r="S236" s="145"/>
      <c r="T236" s="25"/>
      <c r="U236" s="25"/>
      <c r="V236" s="25"/>
      <c r="W236" s="25"/>
      <c r="X236" s="25"/>
    </row>
    <row r="237" spans="1:24" s="68" customFormat="1" ht="12.75" customHeight="1">
      <c r="A237" s="7"/>
      <c r="B237" s="23"/>
      <c r="C237" s="22"/>
      <c r="D237" s="22"/>
      <c r="E237" s="23"/>
      <c r="F237" s="22"/>
      <c r="G237" s="22"/>
      <c r="I237" s="25"/>
      <c r="J237" s="25"/>
      <c r="K237" s="25"/>
      <c r="L237" s="25"/>
      <c r="M237" s="25"/>
      <c r="N237" s="25"/>
      <c r="O237" s="25"/>
      <c r="P237" s="25"/>
      <c r="Q237" s="25"/>
      <c r="R237" s="23"/>
      <c r="S237" s="145"/>
      <c r="T237" s="25"/>
      <c r="U237" s="25"/>
      <c r="V237" s="25"/>
      <c r="W237" s="25"/>
      <c r="X237" s="25"/>
    </row>
    <row r="238" spans="1:24" s="68" customFormat="1" ht="12.75" customHeight="1">
      <c r="A238" s="7"/>
      <c r="B238" s="23"/>
      <c r="C238" s="22"/>
      <c r="D238" s="22"/>
      <c r="E238" s="23"/>
      <c r="F238" s="22"/>
      <c r="G238" s="22"/>
      <c r="I238" s="25"/>
      <c r="J238" s="25"/>
      <c r="K238" s="25"/>
      <c r="L238" s="25"/>
      <c r="M238" s="25"/>
      <c r="N238" s="25"/>
      <c r="O238" s="25"/>
      <c r="P238" s="25"/>
      <c r="Q238" s="25"/>
      <c r="R238" s="23"/>
      <c r="S238" s="145"/>
      <c r="T238" s="25"/>
      <c r="U238" s="25"/>
      <c r="V238" s="25"/>
      <c r="W238" s="25"/>
      <c r="X238" s="25"/>
    </row>
    <row r="239" spans="1:24" s="68" customFormat="1" ht="12.75" customHeight="1">
      <c r="A239" s="7"/>
      <c r="B239" s="23"/>
      <c r="C239" s="22"/>
      <c r="D239" s="22"/>
      <c r="E239" s="23"/>
      <c r="F239" s="22"/>
      <c r="G239" s="22"/>
      <c r="I239" s="25"/>
      <c r="J239" s="25"/>
      <c r="K239" s="25"/>
      <c r="L239" s="25"/>
      <c r="M239" s="25"/>
      <c r="N239" s="25"/>
      <c r="O239" s="25"/>
      <c r="P239" s="25"/>
      <c r="Q239" s="25"/>
      <c r="R239" s="23"/>
      <c r="S239" s="145"/>
      <c r="T239" s="25"/>
      <c r="U239" s="25"/>
      <c r="V239" s="25"/>
      <c r="W239" s="25"/>
      <c r="X239" s="25"/>
    </row>
    <row r="240" spans="1:24" s="68" customFormat="1" ht="12.75" customHeight="1">
      <c r="A240" s="7"/>
      <c r="B240" s="23"/>
      <c r="C240" s="22"/>
      <c r="D240" s="22"/>
      <c r="E240" s="23"/>
      <c r="F240" s="22"/>
      <c r="G240" s="22"/>
      <c r="I240" s="25"/>
      <c r="J240" s="25"/>
      <c r="K240" s="25"/>
      <c r="L240" s="25"/>
      <c r="M240" s="25"/>
      <c r="N240" s="25"/>
      <c r="O240" s="25"/>
      <c r="P240" s="25"/>
      <c r="Q240" s="25"/>
      <c r="R240" s="23"/>
      <c r="S240" s="145"/>
      <c r="T240" s="25"/>
      <c r="U240" s="25"/>
      <c r="V240" s="25"/>
      <c r="W240" s="25"/>
      <c r="X240" s="25"/>
    </row>
    <row r="241" spans="1:24" s="68" customFormat="1" ht="12.75" customHeight="1">
      <c r="A241" s="7"/>
      <c r="B241" s="23"/>
      <c r="C241" s="22"/>
      <c r="D241" s="22"/>
      <c r="E241" s="23"/>
      <c r="F241" s="22"/>
      <c r="G241" s="22"/>
      <c r="I241" s="25"/>
      <c r="J241" s="25"/>
      <c r="K241" s="25"/>
      <c r="L241" s="25"/>
      <c r="M241" s="25"/>
      <c r="N241" s="25"/>
      <c r="O241" s="25"/>
      <c r="P241" s="25"/>
      <c r="Q241" s="25"/>
      <c r="R241" s="23"/>
      <c r="S241" s="145"/>
      <c r="T241" s="25"/>
      <c r="U241" s="25"/>
      <c r="V241" s="25"/>
      <c r="W241" s="25"/>
      <c r="X241" s="25"/>
    </row>
    <row r="242" spans="1:24" s="68" customFormat="1" ht="12.75" customHeight="1">
      <c r="A242" s="7"/>
      <c r="B242" s="23"/>
      <c r="C242" s="22"/>
      <c r="D242" s="22"/>
      <c r="E242" s="23"/>
      <c r="F242" s="22"/>
      <c r="G242" s="22"/>
      <c r="I242" s="25"/>
      <c r="J242" s="25"/>
      <c r="K242" s="25"/>
      <c r="L242" s="25"/>
      <c r="M242" s="25"/>
      <c r="N242" s="25"/>
      <c r="O242" s="25"/>
      <c r="P242" s="25"/>
      <c r="Q242" s="25"/>
      <c r="R242" s="23"/>
      <c r="S242" s="145"/>
      <c r="T242" s="25"/>
      <c r="U242" s="25"/>
      <c r="V242" s="25"/>
      <c r="W242" s="25"/>
      <c r="X242" s="25"/>
    </row>
    <row r="243" spans="1:24" s="68" customFormat="1" ht="12.75" customHeight="1">
      <c r="A243" s="7"/>
      <c r="B243" s="23"/>
      <c r="C243" s="22"/>
      <c r="D243" s="22"/>
      <c r="E243" s="23"/>
      <c r="F243" s="22"/>
      <c r="G243" s="22"/>
      <c r="I243" s="25"/>
      <c r="J243" s="25"/>
      <c r="K243" s="25"/>
      <c r="L243" s="25"/>
      <c r="M243" s="25"/>
      <c r="N243" s="25"/>
      <c r="O243" s="25"/>
      <c r="P243" s="25"/>
      <c r="Q243" s="25"/>
      <c r="R243" s="23"/>
      <c r="S243" s="145"/>
      <c r="T243" s="25"/>
      <c r="U243" s="25"/>
      <c r="V243" s="25"/>
      <c r="W243" s="25"/>
      <c r="X243" s="25"/>
    </row>
    <row r="244" spans="1:24" s="68" customFormat="1" ht="12.75" customHeight="1">
      <c r="A244" s="7"/>
      <c r="B244" s="23"/>
      <c r="C244" s="22"/>
      <c r="D244" s="22"/>
      <c r="E244" s="23"/>
      <c r="F244" s="22"/>
      <c r="G244" s="22"/>
      <c r="I244" s="25"/>
      <c r="J244" s="25"/>
      <c r="K244" s="25"/>
      <c r="L244" s="25"/>
      <c r="M244" s="25"/>
      <c r="N244" s="25"/>
      <c r="O244" s="25"/>
      <c r="P244" s="25"/>
      <c r="Q244" s="25"/>
      <c r="R244" s="23"/>
      <c r="S244" s="145"/>
      <c r="T244" s="25"/>
      <c r="U244" s="25"/>
      <c r="V244" s="25"/>
      <c r="W244" s="25"/>
      <c r="X244" s="25"/>
    </row>
    <row r="245" spans="1:24" s="68" customFormat="1" ht="12.75" customHeight="1">
      <c r="A245" s="7"/>
      <c r="B245" s="23"/>
      <c r="C245" s="22"/>
      <c r="D245" s="22"/>
      <c r="E245" s="23"/>
      <c r="F245" s="22"/>
      <c r="G245" s="22"/>
      <c r="I245" s="25"/>
      <c r="J245" s="25"/>
      <c r="K245" s="25"/>
      <c r="L245" s="25"/>
      <c r="M245" s="25"/>
      <c r="N245" s="25"/>
      <c r="O245" s="25"/>
      <c r="P245" s="25"/>
      <c r="Q245" s="25"/>
      <c r="R245" s="23"/>
      <c r="S245" s="145"/>
      <c r="T245" s="25"/>
      <c r="U245" s="25"/>
      <c r="V245" s="25"/>
      <c r="W245" s="25"/>
      <c r="X245" s="25"/>
    </row>
    <row r="246" spans="1:24" s="68" customFormat="1" ht="12.75" customHeight="1">
      <c r="A246" s="7"/>
      <c r="B246" s="23"/>
      <c r="C246" s="22"/>
      <c r="D246" s="22"/>
      <c r="E246" s="23"/>
      <c r="F246" s="22"/>
      <c r="G246" s="22"/>
      <c r="I246" s="25"/>
      <c r="J246" s="25"/>
      <c r="K246" s="25"/>
      <c r="L246" s="25"/>
      <c r="M246" s="25"/>
      <c r="N246" s="25"/>
      <c r="O246" s="25"/>
      <c r="P246" s="25"/>
      <c r="Q246" s="25"/>
      <c r="R246" s="23"/>
      <c r="S246" s="145"/>
      <c r="T246" s="25"/>
      <c r="U246" s="25"/>
      <c r="V246" s="25"/>
      <c r="W246" s="25"/>
      <c r="X246" s="25"/>
    </row>
    <row r="247" spans="1:24" s="68" customFormat="1" ht="12.75" customHeight="1">
      <c r="A247" s="7"/>
      <c r="B247" s="23"/>
      <c r="C247" s="22"/>
      <c r="D247" s="22"/>
      <c r="E247" s="23"/>
      <c r="F247" s="22"/>
      <c r="G247" s="22"/>
      <c r="I247" s="25"/>
      <c r="J247" s="25"/>
      <c r="K247" s="25"/>
      <c r="L247" s="25"/>
      <c r="M247" s="25"/>
      <c r="N247" s="25"/>
      <c r="O247" s="25"/>
      <c r="P247" s="25"/>
      <c r="Q247" s="25"/>
      <c r="R247" s="23"/>
      <c r="S247" s="145"/>
      <c r="T247" s="25"/>
      <c r="U247" s="25"/>
      <c r="V247" s="25"/>
      <c r="W247" s="25"/>
      <c r="X247" s="25"/>
    </row>
    <row r="248" spans="1:24" s="68" customFormat="1" ht="12.75" customHeight="1">
      <c r="A248" s="7"/>
      <c r="B248" s="23"/>
      <c r="C248" s="22"/>
      <c r="D248" s="22"/>
      <c r="E248" s="23"/>
      <c r="F248" s="22"/>
      <c r="G248" s="22"/>
      <c r="I248" s="25"/>
      <c r="J248" s="25"/>
      <c r="K248" s="25"/>
      <c r="L248" s="25"/>
      <c r="M248" s="25"/>
      <c r="N248" s="25"/>
      <c r="O248" s="25"/>
      <c r="P248" s="25"/>
      <c r="Q248" s="25"/>
      <c r="R248" s="23"/>
      <c r="S248" s="145"/>
      <c r="T248" s="25"/>
      <c r="U248" s="25"/>
      <c r="V248" s="25"/>
      <c r="W248" s="25"/>
      <c r="X248" s="25"/>
    </row>
    <row r="249" spans="1:24" s="68" customFormat="1" ht="12.75" customHeight="1">
      <c r="A249" s="7"/>
      <c r="B249" s="23"/>
      <c r="C249" s="22"/>
      <c r="D249" s="22"/>
      <c r="E249" s="23"/>
      <c r="F249" s="22"/>
      <c r="G249" s="22"/>
      <c r="I249" s="25"/>
      <c r="J249" s="25"/>
      <c r="K249" s="25"/>
      <c r="L249" s="25"/>
      <c r="M249" s="25"/>
      <c r="N249" s="25"/>
      <c r="O249" s="25"/>
      <c r="P249" s="25"/>
      <c r="Q249" s="25"/>
      <c r="R249" s="23"/>
      <c r="S249" s="145"/>
      <c r="T249" s="25"/>
      <c r="U249" s="25"/>
      <c r="V249" s="25"/>
      <c r="W249" s="25"/>
      <c r="X249" s="25"/>
    </row>
    <row r="250" spans="1:24" s="68" customFormat="1" ht="12.75" customHeight="1">
      <c r="A250" s="7"/>
      <c r="B250" s="23"/>
      <c r="C250" s="22"/>
      <c r="D250" s="22"/>
      <c r="E250" s="23"/>
      <c r="F250" s="22"/>
      <c r="G250" s="22"/>
      <c r="I250" s="25"/>
      <c r="J250" s="25"/>
      <c r="K250" s="25"/>
      <c r="L250" s="25"/>
      <c r="M250" s="25"/>
      <c r="N250" s="25"/>
      <c r="O250" s="25"/>
      <c r="P250" s="25"/>
      <c r="Q250" s="25"/>
      <c r="R250" s="23"/>
      <c r="S250" s="145"/>
      <c r="T250" s="25"/>
      <c r="U250" s="25"/>
      <c r="V250" s="25"/>
      <c r="W250" s="25"/>
      <c r="X250" s="25"/>
    </row>
    <row r="251" spans="1:24" s="68" customFormat="1" ht="12.75" customHeight="1">
      <c r="A251" s="7"/>
      <c r="B251" s="23"/>
      <c r="C251" s="22"/>
      <c r="D251" s="22"/>
      <c r="E251" s="23"/>
      <c r="F251" s="22"/>
      <c r="G251" s="22"/>
      <c r="I251" s="25"/>
      <c r="J251" s="25"/>
      <c r="K251" s="25"/>
      <c r="L251" s="25"/>
      <c r="M251" s="25"/>
      <c r="N251" s="25"/>
      <c r="O251" s="25"/>
      <c r="P251" s="25"/>
      <c r="Q251" s="25"/>
      <c r="R251" s="23"/>
      <c r="S251" s="145"/>
      <c r="T251" s="25"/>
      <c r="U251" s="25"/>
      <c r="V251" s="25"/>
      <c r="W251" s="25"/>
      <c r="X251" s="25"/>
    </row>
    <row r="252" spans="1:24" s="68" customFormat="1" ht="12.75" customHeight="1">
      <c r="A252" s="7"/>
      <c r="B252" s="23"/>
      <c r="C252" s="22"/>
      <c r="D252" s="22"/>
      <c r="E252" s="23"/>
      <c r="F252" s="22"/>
      <c r="G252" s="22"/>
      <c r="I252" s="25"/>
      <c r="J252" s="25"/>
      <c r="K252" s="25"/>
      <c r="L252" s="25"/>
      <c r="M252" s="25"/>
      <c r="N252" s="25"/>
      <c r="O252" s="25"/>
      <c r="P252" s="25"/>
      <c r="Q252" s="25"/>
      <c r="R252" s="23"/>
      <c r="S252" s="145"/>
      <c r="T252" s="25"/>
      <c r="U252" s="25"/>
      <c r="V252" s="25"/>
      <c r="W252" s="25"/>
      <c r="X252" s="25"/>
    </row>
    <row r="253" spans="1:24" s="68" customFormat="1" ht="12.75" customHeight="1">
      <c r="A253" s="7"/>
      <c r="B253" s="23"/>
      <c r="C253" s="22"/>
      <c r="D253" s="22"/>
      <c r="E253" s="23"/>
      <c r="F253" s="22"/>
      <c r="G253" s="22"/>
      <c r="I253" s="25"/>
      <c r="J253" s="25"/>
      <c r="K253" s="25"/>
      <c r="L253" s="25"/>
      <c r="M253" s="25"/>
      <c r="N253" s="25"/>
      <c r="O253" s="25"/>
      <c r="P253" s="25"/>
      <c r="Q253" s="25"/>
      <c r="R253" s="23"/>
      <c r="S253" s="145"/>
      <c r="T253" s="25"/>
      <c r="U253" s="25"/>
      <c r="V253" s="25"/>
      <c r="W253" s="25"/>
      <c r="X253" s="25"/>
    </row>
    <row r="254" spans="1:24" s="68" customFormat="1" ht="12.75" customHeight="1">
      <c r="A254" s="7"/>
      <c r="B254" s="23"/>
      <c r="C254" s="22"/>
      <c r="D254" s="22"/>
      <c r="E254" s="23"/>
      <c r="F254" s="22"/>
      <c r="G254" s="22"/>
      <c r="I254" s="25"/>
      <c r="J254" s="25"/>
      <c r="K254" s="25"/>
      <c r="L254" s="25"/>
      <c r="M254" s="25"/>
      <c r="N254" s="25"/>
      <c r="O254" s="25"/>
      <c r="P254" s="25"/>
      <c r="Q254" s="25"/>
      <c r="R254" s="23"/>
      <c r="S254" s="145"/>
      <c r="T254" s="25"/>
      <c r="U254" s="25"/>
      <c r="V254" s="25"/>
      <c r="W254" s="25"/>
      <c r="X254" s="25"/>
    </row>
    <row r="255" spans="1:24" s="68" customFormat="1" ht="12.75" customHeight="1">
      <c r="A255" s="7"/>
      <c r="B255" s="23"/>
      <c r="C255" s="22"/>
      <c r="D255" s="22"/>
      <c r="E255" s="23"/>
      <c r="F255" s="22"/>
      <c r="G255" s="22"/>
      <c r="I255" s="25"/>
      <c r="J255" s="25"/>
      <c r="K255" s="25"/>
      <c r="L255" s="25"/>
      <c r="M255" s="25"/>
      <c r="N255" s="25"/>
      <c r="O255" s="25"/>
      <c r="P255" s="25"/>
      <c r="Q255" s="25"/>
      <c r="R255" s="23"/>
      <c r="S255" s="145"/>
      <c r="T255" s="25"/>
      <c r="U255" s="25"/>
      <c r="V255" s="25"/>
      <c r="W255" s="25"/>
      <c r="X255" s="25"/>
    </row>
    <row r="256" spans="1:24" s="68" customFormat="1" ht="12.75" customHeight="1">
      <c r="A256" s="7"/>
      <c r="B256" s="23"/>
      <c r="C256" s="22"/>
      <c r="D256" s="22"/>
      <c r="E256" s="23"/>
      <c r="F256" s="22"/>
      <c r="G256" s="22"/>
      <c r="I256" s="25"/>
      <c r="J256" s="25"/>
      <c r="K256" s="25"/>
      <c r="L256" s="25"/>
      <c r="M256" s="25"/>
      <c r="N256" s="25"/>
      <c r="O256" s="25"/>
      <c r="P256" s="25"/>
      <c r="Q256" s="25"/>
      <c r="R256" s="23"/>
      <c r="S256" s="145"/>
      <c r="T256" s="25"/>
      <c r="U256" s="25"/>
      <c r="V256" s="25"/>
      <c r="W256" s="25"/>
      <c r="X256" s="25"/>
    </row>
    <row r="257" spans="1:24" s="68" customFormat="1" ht="12.75" customHeight="1">
      <c r="A257" s="7"/>
      <c r="B257" s="23"/>
      <c r="C257" s="22"/>
      <c r="D257" s="22"/>
      <c r="E257" s="23"/>
      <c r="F257" s="22"/>
      <c r="G257" s="22"/>
      <c r="I257" s="25"/>
      <c r="J257" s="25"/>
      <c r="K257" s="25"/>
      <c r="L257" s="25"/>
      <c r="M257" s="25"/>
      <c r="N257" s="25"/>
      <c r="O257" s="25"/>
      <c r="P257" s="25"/>
      <c r="Q257" s="25"/>
      <c r="R257" s="23"/>
      <c r="S257" s="145"/>
      <c r="T257" s="25"/>
      <c r="U257" s="25"/>
      <c r="V257" s="25"/>
      <c r="W257" s="25"/>
      <c r="X257" s="25"/>
    </row>
    <row r="258" spans="1:24" s="68" customFormat="1" ht="12.75" customHeight="1">
      <c r="A258" s="7"/>
      <c r="B258" s="23"/>
      <c r="C258" s="22"/>
      <c r="D258" s="22"/>
      <c r="E258" s="23"/>
      <c r="F258" s="22"/>
      <c r="G258" s="22"/>
      <c r="I258" s="25"/>
      <c r="J258" s="25"/>
      <c r="K258" s="25"/>
      <c r="L258" s="25"/>
      <c r="M258" s="25"/>
      <c r="N258" s="25"/>
      <c r="O258" s="25"/>
      <c r="P258" s="25"/>
      <c r="Q258" s="25"/>
      <c r="R258" s="23"/>
      <c r="S258" s="145"/>
      <c r="T258" s="25"/>
      <c r="U258" s="25"/>
      <c r="V258" s="25"/>
      <c r="W258" s="25"/>
      <c r="X258" s="25"/>
    </row>
    <row r="259" spans="1:24" s="68" customFormat="1" ht="12.75" customHeight="1">
      <c r="A259" s="7"/>
      <c r="B259" s="23"/>
      <c r="C259" s="22"/>
      <c r="D259" s="22"/>
      <c r="E259" s="23"/>
      <c r="F259" s="22"/>
      <c r="G259" s="22"/>
      <c r="I259" s="25"/>
      <c r="J259" s="25"/>
      <c r="K259" s="25"/>
      <c r="L259" s="25"/>
      <c r="M259" s="25"/>
      <c r="N259" s="25"/>
      <c r="O259" s="25"/>
      <c r="P259" s="25"/>
      <c r="Q259" s="25"/>
      <c r="R259" s="23"/>
      <c r="S259" s="145"/>
      <c r="T259" s="25"/>
      <c r="U259" s="25"/>
      <c r="V259" s="25"/>
      <c r="W259" s="25"/>
      <c r="X259" s="25"/>
    </row>
    <row r="260" spans="1:24" s="68" customFormat="1" ht="12.75" customHeight="1">
      <c r="A260" s="7"/>
      <c r="B260" s="23"/>
      <c r="C260" s="22"/>
      <c r="D260" s="22"/>
      <c r="E260" s="23"/>
      <c r="F260" s="22"/>
      <c r="G260" s="22"/>
      <c r="I260" s="25"/>
      <c r="J260" s="25"/>
      <c r="K260" s="25"/>
      <c r="L260" s="25"/>
      <c r="M260" s="25"/>
      <c r="N260" s="25"/>
      <c r="O260" s="25"/>
      <c r="P260" s="25"/>
      <c r="Q260" s="25"/>
      <c r="R260" s="23"/>
      <c r="S260" s="145"/>
      <c r="T260" s="25"/>
      <c r="U260" s="25"/>
      <c r="V260" s="25"/>
      <c r="W260" s="25"/>
      <c r="X260" s="25"/>
    </row>
    <row r="261" spans="1:24" s="68" customFormat="1" ht="12.75" customHeight="1">
      <c r="A261" s="7"/>
      <c r="B261" s="23"/>
      <c r="C261" s="22"/>
      <c r="D261" s="22"/>
      <c r="E261" s="23"/>
      <c r="F261" s="22"/>
      <c r="G261" s="22"/>
      <c r="I261" s="25"/>
      <c r="J261" s="25"/>
      <c r="K261" s="25"/>
      <c r="L261" s="25"/>
      <c r="M261" s="25"/>
      <c r="N261" s="25"/>
      <c r="O261" s="25"/>
      <c r="P261" s="25"/>
      <c r="Q261" s="25"/>
      <c r="R261" s="23"/>
      <c r="S261" s="145"/>
      <c r="T261" s="25"/>
      <c r="U261" s="25"/>
      <c r="V261" s="25"/>
      <c r="W261" s="25"/>
      <c r="X261" s="25"/>
    </row>
    <row r="262" spans="1:24" s="68" customFormat="1" ht="12.75" customHeight="1">
      <c r="A262" s="7"/>
      <c r="B262" s="23"/>
      <c r="C262" s="22"/>
      <c r="D262" s="22"/>
      <c r="E262" s="23"/>
      <c r="F262" s="22"/>
      <c r="G262" s="22"/>
      <c r="I262" s="25"/>
      <c r="J262" s="25"/>
      <c r="K262" s="25"/>
      <c r="L262" s="25"/>
      <c r="M262" s="25"/>
      <c r="N262" s="25"/>
      <c r="O262" s="25"/>
      <c r="P262" s="25"/>
      <c r="Q262" s="25"/>
      <c r="R262" s="23"/>
      <c r="S262" s="145"/>
      <c r="T262" s="25"/>
      <c r="U262" s="25"/>
      <c r="V262" s="25"/>
      <c r="W262" s="25"/>
      <c r="X262" s="25"/>
    </row>
    <row r="263" spans="1:24" s="68" customFormat="1" ht="12.75" customHeight="1">
      <c r="A263" s="7"/>
      <c r="B263" s="23"/>
      <c r="C263" s="22"/>
      <c r="D263" s="22"/>
      <c r="E263" s="23"/>
      <c r="F263" s="22"/>
      <c r="G263" s="22"/>
      <c r="I263" s="25"/>
      <c r="J263" s="25"/>
      <c r="K263" s="25"/>
      <c r="L263" s="25"/>
      <c r="M263" s="25"/>
      <c r="N263" s="25"/>
      <c r="O263" s="25"/>
      <c r="P263" s="25"/>
      <c r="Q263" s="25"/>
      <c r="R263" s="23"/>
      <c r="S263" s="145"/>
      <c r="T263" s="25"/>
      <c r="U263" s="25"/>
      <c r="V263" s="25"/>
      <c r="W263" s="25"/>
      <c r="X263" s="25"/>
    </row>
    <row r="264" spans="1:24" s="68" customFormat="1" ht="12.75" customHeight="1">
      <c r="A264" s="7"/>
      <c r="B264" s="23"/>
      <c r="C264" s="22"/>
      <c r="D264" s="22"/>
      <c r="E264" s="23"/>
      <c r="F264" s="22"/>
      <c r="G264" s="22"/>
      <c r="I264" s="25"/>
      <c r="J264" s="25"/>
      <c r="K264" s="25"/>
      <c r="L264" s="25"/>
      <c r="M264" s="25"/>
      <c r="N264" s="25"/>
      <c r="O264" s="25"/>
      <c r="P264" s="25"/>
      <c r="Q264" s="25"/>
      <c r="R264" s="23"/>
      <c r="S264" s="145"/>
      <c r="T264" s="25"/>
      <c r="U264" s="25"/>
      <c r="V264" s="25"/>
      <c r="W264" s="25"/>
      <c r="X264" s="25"/>
    </row>
    <row r="265" spans="1:24" s="68" customFormat="1" ht="12.75" customHeight="1">
      <c r="A265" s="7"/>
      <c r="B265" s="23"/>
      <c r="C265" s="22"/>
      <c r="D265" s="22"/>
      <c r="E265" s="23"/>
      <c r="F265" s="22"/>
      <c r="G265" s="22"/>
      <c r="I265" s="25"/>
      <c r="J265" s="25"/>
      <c r="K265" s="25"/>
      <c r="L265" s="25"/>
      <c r="M265" s="25"/>
      <c r="N265" s="25"/>
      <c r="O265" s="25"/>
      <c r="P265" s="25"/>
      <c r="Q265" s="25"/>
      <c r="R265" s="23"/>
      <c r="S265" s="145"/>
      <c r="T265" s="25"/>
      <c r="U265" s="25"/>
      <c r="V265" s="25"/>
      <c r="W265" s="25"/>
      <c r="X265" s="25"/>
    </row>
    <row r="266" spans="1:24" s="68" customFormat="1" ht="12.75" customHeight="1">
      <c r="A266" s="7"/>
      <c r="B266" s="23"/>
      <c r="C266" s="22"/>
      <c r="D266" s="22"/>
      <c r="E266" s="23"/>
      <c r="F266" s="22"/>
      <c r="G266" s="22"/>
      <c r="I266" s="25"/>
      <c r="J266" s="25"/>
      <c r="K266" s="25"/>
      <c r="L266" s="25"/>
      <c r="M266" s="25"/>
      <c r="N266" s="25"/>
      <c r="O266" s="25"/>
      <c r="P266" s="25"/>
      <c r="Q266" s="25"/>
      <c r="R266" s="23"/>
      <c r="S266" s="145"/>
      <c r="T266" s="25"/>
      <c r="U266" s="25"/>
      <c r="V266" s="25"/>
      <c r="W266" s="25"/>
      <c r="X266" s="25"/>
    </row>
    <row r="267" spans="1:24" s="68" customFormat="1" ht="12.75" customHeight="1">
      <c r="A267" s="7"/>
      <c r="B267" s="23"/>
      <c r="C267" s="22"/>
      <c r="D267" s="22"/>
      <c r="E267" s="23"/>
      <c r="F267" s="22"/>
      <c r="G267" s="22"/>
      <c r="I267" s="25"/>
      <c r="J267" s="25"/>
      <c r="K267" s="25"/>
      <c r="L267" s="25"/>
      <c r="M267" s="25"/>
      <c r="N267" s="25"/>
      <c r="O267" s="25"/>
      <c r="P267" s="25"/>
      <c r="Q267" s="25"/>
      <c r="R267" s="23"/>
      <c r="S267" s="145"/>
      <c r="T267" s="25"/>
      <c r="U267" s="25"/>
      <c r="V267" s="25"/>
      <c r="W267" s="25"/>
      <c r="X267" s="25"/>
    </row>
    <row r="268" spans="1:24" s="68" customFormat="1" ht="12.75" customHeight="1">
      <c r="A268" s="7"/>
      <c r="B268" s="23"/>
      <c r="C268" s="22"/>
      <c r="D268" s="22"/>
      <c r="E268" s="23"/>
      <c r="F268" s="22"/>
      <c r="G268" s="22"/>
      <c r="I268" s="25"/>
      <c r="J268" s="25"/>
      <c r="K268" s="25"/>
      <c r="L268" s="25"/>
      <c r="M268" s="25"/>
      <c r="N268" s="25"/>
      <c r="O268" s="25"/>
      <c r="P268" s="25"/>
      <c r="Q268" s="25"/>
      <c r="R268" s="23"/>
      <c r="S268" s="145"/>
      <c r="T268" s="25"/>
      <c r="U268" s="25"/>
      <c r="V268" s="25"/>
      <c r="W268" s="25"/>
      <c r="X268" s="25"/>
    </row>
    <row r="269" spans="1:24" s="68" customFormat="1" ht="12.75" customHeight="1">
      <c r="A269" s="7"/>
      <c r="B269" s="23"/>
      <c r="C269" s="22"/>
      <c r="D269" s="22"/>
      <c r="E269" s="23"/>
      <c r="F269" s="22"/>
      <c r="G269" s="22"/>
      <c r="I269" s="25"/>
      <c r="J269" s="25"/>
      <c r="K269" s="25"/>
      <c r="L269" s="25"/>
      <c r="M269" s="25"/>
      <c r="N269" s="25"/>
      <c r="O269" s="25"/>
      <c r="P269" s="25"/>
      <c r="Q269" s="25"/>
      <c r="R269" s="23"/>
      <c r="S269" s="145"/>
      <c r="T269" s="25"/>
      <c r="U269" s="25"/>
      <c r="V269" s="25"/>
      <c r="W269" s="25"/>
      <c r="X269" s="25"/>
    </row>
    <row r="270" spans="1:24" s="68" customFormat="1" ht="12.75" customHeight="1">
      <c r="A270" s="7"/>
      <c r="B270" s="23"/>
      <c r="C270" s="22"/>
      <c r="D270" s="22"/>
      <c r="E270" s="23"/>
      <c r="F270" s="22"/>
      <c r="G270" s="22"/>
      <c r="I270" s="25"/>
      <c r="J270" s="25"/>
      <c r="K270" s="25"/>
      <c r="L270" s="25"/>
      <c r="M270" s="25"/>
      <c r="N270" s="25"/>
      <c r="O270" s="25"/>
      <c r="P270" s="25"/>
      <c r="Q270" s="25"/>
      <c r="R270" s="23"/>
      <c r="S270" s="145"/>
      <c r="T270" s="25"/>
      <c r="U270" s="25"/>
      <c r="V270" s="25"/>
      <c r="W270" s="25"/>
      <c r="X270" s="25"/>
    </row>
    <row r="271" spans="1:24" s="68" customFormat="1" ht="12.75" customHeight="1">
      <c r="A271" s="7"/>
      <c r="B271" s="23"/>
      <c r="C271" s="22"/>
      <c r="D271" s="22"/>
      <c r="E271" s="23"/>
      <c r="F271" s="22"/>
      <c r="G271" s="22"/>
      <c r="I271" s="25"/>
      <c r="J271" s="25"/>
      <c r="K271" s="25"/>
      <c r="L271" s="25"/>
      <c r="M271" s="25"/>
      <c r="N271" s="25"/>
      <c r="O271" s="25"/>
      <c r="P271" s="25"/>
      <c r="Q271" s="25"/>
      <c r="R271" s="23"/>
      <c r="S271" s="145"/>
      <c r="T271" s="25"/>
      <c r="U271" s="25"/>
      <c r="V271" s="25"/>
      <c r="W271" s="25"/>
      <c r="X271" s="25"/>
    </row>
    <row r="272" spans="1:24" s="68" customFormat="1" ht="12.75" customHeight="1">
      <c r="A272" s="7"/>
      <c r="B272" s="23"/>
      <c r="C272" s="22"/>
      <c r="D272" s="22"/>
      <c r="E272" s="23"/>
      <c r="F272" s="22"/>
      <c r="G272" s="22"/>
      <c r="I272" s="25"/>
      <c r="J272" s="25"/>
      <c r="K272" s="25"/>
      <c r="L272" s="25"/>
      <c r="M272" s="25"/>
      <c r="N272" s="25"/>
      <c r="O272" s="25"/>
      <c r="P272" s="25"/>
      <c r="Q272" s="25"/>
      <c r="R272" s="23"/>
      <c r="S272" s="145"/>
      <c r="T272" s="25"/>
      <c r="U272" s="25"/>
      <c r="V272" s="25"/>
      <c r="W272" s="25"/>
      <c r="X272" s="25"/>
    </row>
    <row r="273" spans="1:24" s="68" customFormat="1" ht="12.75" customHeight="1">
      <c r="A273" s="7"/>
      <c r="B273" s="23"/>
      <c r="C273" s="22"/>
      <c r="D273" s="22"/>
      <c r="E273" s="23"/>
      <c r="F273" s="22"/>
      <c r="G273" s="22"/>
      <c r="I273" s="25"/>
      <c r="J273" s="25"/>
      <c r="K273" s="25"/>
      <c r="L273" s="25"/>
      <c r="M273" s="25"/>
      <c r="N273" s="25"/>
      <c r="O273" s="25"/>
      <c r="P273" s="25"/>
      <c r="Q273" s="25"/>
      <c r="R273" s="23"/>
      <c r="S273" s="145"/>
      <c r="T273" s="25"/>
      <c r="U273" s="25"/>
      <c r="V273" s="25"/>
      <c r="W273" s="25"/>
      <c r="X273" s="25"/>
    </row>
    <row r="274" spans="1:24" s="68" customFormat="1" ht="12.75" customHeight="1">
      <c r="A274" s="7"/>
      <c r="B274" s="23"/>
      <c r="C274" s="22"/>
      <c r="D274" s="22"/>
      <c r="E274" s="23"/>
      <c r="F274" s="22"/>
      <c r="G274" s="22"/>
      <c r="I274" s="25"/>
      <c r="J274" s="25"/>
      <c r="K274" s="25"/>
      <c r="L274" s="25"/>
      <c r="M274" s="25"/>
      <c r="N274" s="25"/>
      <c r="O274" s="25"/>
      <c r="P274" s="25"/>
      <c r="Q274" s="25"/>
      <c r="R274" s="23"/>
      <c r="S274" s="145"/>
      <c r="T274" s="25"/>
      <c r="U274" s="25"/>
      <c r="V274" s="25"/>
      <c r="W274" s="25"/>
      <c r="X274" s="25"/>
    </row>
    <row r="275" spans="1:24" s="68" customFormat="1" ht="12.75" customHeight="1">
      <c r="A275" s="7"/>
      <c r="B275" s="23"/>
      <c r="C275" s="22"/>
      <c r="D275" s="22"/>
      <c r="E275" s="23"/>
      <c r="F275" s="22"/>
      <c r="G275" s="22"/>
      <c r="I275" s="25"/>
      <c r="J275" s="25"/>
      <c r="K275" s="25"/>
      <c r="L275" s="25"/>
      <c r="M275" s="25"/>
      <c r="N275" s="25"/>
      <c r="O275" s="25"/>
      <c r="P275" s="25"/>
      <c r="Q275" s="25"/>
      <c r="R275" s="23"/>
      <c r="S275" s="145"/>
      <c r="T275" s="25"/>
      <c r="U275" s="25"/>
      <c r="V275" s="25"/>
      <c r="W275" s="25"/>
      <c r="X275" s="25"/>
    </row>
    <row r="276" spans="1:24" s="68" customFormat="1" ht="12.75" customHeight="1">
      <c r="A276" s="7"/>
      <c r="B276" s="23"/>
      <c r="C276" s="22"/>
      <c r="D276" s="22"/>
      <c r="E276" s="23"/>
      <c r="F276" s="22"/>
      <c r="G276" s="22"/>
      <c r="I276" s="25"/>
      <c r="J276" s="25"/>
      <c r="K276" s="25"/>
      <c r="L276" s="25"/>
      <c r="M276" s="25"/>
      <c r="N276" s="25"/>
      <c r="O276" s="25"/>
      <c r="P276" s="25"/>
      <c r="Q276" s="25"/>
      <c r="R276" s="23"/>
      <c r="S276" s="145"/>
      <c r="T276" s="25"/>
      <c r="U276" s="25"/>
      <c r="V276" s="25"/>
      <c r="W276" s="25"/>
      <c r="X276" s="25"/>
    </row>
    <row r="277" spans="1:24" s="68" customFormat="1" ht="12.75" customHeight="1">
      <c r="A277" s="7"/>
      <c r="B277" s="23"/>
      <c r="C277" s="22"/>
      <c r="D277" s="22"/>
      <c r="E277" s="23"/>
      <c r="F277" s="22"/>
      <c r="G277" s="22"/>
      <c r="I277" s="25"/>
      <c r="J277" s="25"/>
      <c r="K277" s="25"/>
      <c r="L277" s="25"/>
      <c r="M277" s="25"/>
      <c r="N277" s="25"/>
      <c r="O277" s="25"/>
      <c r="P277" s="25"/>
      <c r="Q277" s="25"/>
      <c r="R277" s="23"/>
      <c r="S277" s="145"/>
      <c r="T277" s="25"/>
      <c r="U277" s="25"/>
      <c r="V277" s="25"/>
      <c r="W277" s="25"/>
      <c r="X277" s="25"/>
    </row>
    <row r="278" spans="1:24" s="68" customFormat="1" ht="12.75" customHeight="1">
      <c r="A278" s="7"/>
      <c r="B278" s="23"/>
      <c r="C278" s="22"/>
      <c r="D278" s="22"/>
      <c r="E278" s="23"/>
      <c r="F278" s="22"/>
      <c r="G278" s="22"/>
      <c r="I278" s="25"/>
      <c r="J278" s="25"/>
      <c r="K278" s="25"/>
      <c r="L278" s="25"/>
      <c r="M278" s="25"/>
      <c r="N278" s="25"/>
      <c r="O278" s="25"/>
      <c r="P278" s="25"/>
      <c r="Q278" s="25"/>
      <c r="R278" s="23"/>
      <c r="S278" s="145"/>
      <c r="T278" s="25"/>
      <c r="U278" s="25"/>
      <c r="V278" s="25"/>
      <c r="W278" s="25"/>
      <c r="X278" s="25"/>
    </row>
    <row r="279" spans="1:24" s="68" customFormat="1" ht="12.75" customHeight="1">
      <c r="A279" s="7"/>
      <c r="B279" s="23"/>
      <c r="C279" s="22"/>
      <c r="D279" s="22"/>
      <c r="E279" s="23"/>
      <c r="F279" s="22"/>
      <c r="G279" s="22"/>
      <c r="I279" s="25"/>
      <c r="J279" s="25"/>
      <c r="K279" s="25"/>
      <c r="L279" s="25"/>
      <c r="M279" s="25"/>
      <c r="N279" s="25"/>
      <c r="O279" s="25"/>
      <c r="P279" s="25"/>
      <c r="Q279" s="25"/>
      <c r="R279" s="23"/>
      <c r="S279" s="145"/>
      <c r="T279" s="25"/>
      <c r="U279" s="25"/>
      <c r="V279" s="25"/>
      <c r="W279" s="25"/>
      <c r="X279" s="25"/>
    </row>
    <row r="280" spans="1:24" s="68" customFormat="1" ht="12.75" customHeight="1">
      <c r="A280" s="7"/>
      <c r="B280" s="23"/>
      <c r="C280" s="22"/>
      <c r="D280" s="22"/>
      <c r="E280" s="23"/>
      <c r="F280" s="22"/>
      <c r="G280" s="22"/>
      <c r="I280" s="25"/>
      <c r="J280" s="25"/>
      <c r="K280" s="25"/>
      <c r="L280" s="25"/>
      <c r="M280" s="25"/>
      <c r="N280" s="25"/>
      <c r="O280" s="25"/>
      <c r="P280" s="25"/>
      <c r="Q280" s="25"/>
      <c r="R280" s="23"/>
      <c r="S280" s="145"/>
      <c r="T280" s="25"/>
      <c r="U280" s="25"/>
      <c r="V280" s="25"/>
      <c r="W280" s="25"/>
      <c r="X280" s="25"/>
    </row>
    <row r="281" spans="1:24" s="68" customFormat="1" ht="12.75" customHeight="1">
      <c r="A281" s="7"/>
      <c r="B281" s="23"/>
      <c r="C281" s="22"/>
      <c r="D281" s="22"/>
      <c r="E281" s="23"/>
      <c r="F281" s="22"/>
      <c r="G281" s="22"/>
      <c r="I281" s="25"/>
      <c r="J281" s="25"/>
      <c r="K281" s="25"/>
      <c r="L281" s="25"/>
      <c r="M281" s="25"/>
      <c r="N281" s="25"/>
      <c r="O281" s="25"/>
      <c r="P281" s="25"/>
      <c r="Q281" s="25"/>
      <c r="R281" s="23"/>
      <c r="S281" s="145"/>
      <c r="T281" s="25"/>
      <c r="U281" s="25"/>
      <c r="V281" s="25"/>
      <c r="W281" s="25"/>
      <c r="X281" s="25"/>
    </row>
    <row r="282" spans="1:24" s="68" customFormat="1" ht="12.75" customHeight="1">
      <c r="A282" s="7"/>
      <c r="B282" s="23"/>
      <c r="C282" s="22"/>
      <c r="D282" s="22"/>
      <c r="E282" s="23"/>
      <c r="F282" s="22"/>
      <c r="G282" s="22"/>
      <c r="I282" s="25"/>
      <c r="J282" s="25"/>
      <c r="K282" s="25"/>
      <c r="L282" s="25"/>
      <c r="M282" s="25"/>
      <c r="N282" s="25"/>
      <c r="O282" s="25"/>
      <c r="P282" s="25"/>
      <c r="Q282" s="25"/>
      <c r="R282" s="23"/>
      <c r="S282" s="145"/>
      <c r="T282" s="25"/>
      <c r="U282" s="25"/>
      <c r="V282" s="25"/>
      <c r="W282" s="25"/>
      <c r="X282" s="25"/>
    </row>
    <row r="283" spans="1:24" s="68" customFormat="1" ht="12.75" customHeight="1">
      <c r="A283" s="7"/>
      <c r="B283" s="23"/>
      <c r="C283" s="22"/>
      <c r="D283" s="22"/>
      <c r="E283" s="23"/>
      <c r="F283" s="22"/>
      <c r="G283" s="22"/>
      <c r="I283" s="25"/>
      <c r="J283" s="25"/>
      <c r="K283" s="25"/>
      <c r="L283" s="25"/>
      <c r="M283" s="25"/>
      <c r="N283" s="25"/>
      <c r="O283" s="25"/>
      <c r="P283" s="25"/>
      <c r="Q283" s="25"/>
      <c r="R283" s="23"/>
      <c r="S283" s="145"/>
      <c r="T283" s="25"/>
      <c r="U283" s="25"/>
      <c r="V283" s="25"/>
      <c r="W283" s="25"/>
      <c r="X283" s="25"/>
    </row>
    <row r="284" spans="1:24" s="68" customFormat="1" ht="12.75" customHeight="1">
      <c r="A284" s="7"/>
      <c r="B284" s="23"/>
      <c r="C284" s="22"/>
      <c r="D284" s="22"/>
      <c r="E284" s="23"/>
      <c r="F284" s="22"/>
      <c r="G284" s="22"/>
      <c r="I284" s="25"/>
      <c r="J284" s="25"/>
      <c r="K284" s="25"/>
      <c r="L284" s="25"/>
      <c r="M284" s="25"/>
      <c r="N284" s="25"/>
      <c r="O284" s="25"/>
      <c r="P284" s="25"/>
      <c r="Q284" s="25"/>
      <c r="R284" s="23"/>
      <c r="S284" s="145"/>
      <c r="T284" s="25"/>
      <c r="U284" s="25"/>
      <c r="V284" s="25"/>
      <c r="W284" s="25"/>
      <c r="X284" s="25"/>
    </row>
    <row r="285" spans="1:24" s="68" customFormat="1" ht="12.75" customHeight="1">
      <c r="A285" s="7"/>
      <c r="B285" s="23"/>
      <c r="C285" s="22"/>
      <c r="D285" s="22"/>
      <c r="E285" s="23"/>
      <c r="F285" s="22"/>
      <c r="G285" s="22"/>
      <c r="I285" s="25"/>
      <c r="J285" s="25"/>
      <c r="K285" s="25"/>
      <c r="L285" s="25"/>
      <c r="M285" s="25"/>
      <c r="N285" s="25"/>
      <c r="O285" s="25"/>
      <c r="P285" s="25"/>
      <c r="Q285" s="25"/>
      <c r="R285" s="23"/>
      <c r="S285" s="145"/>
      <c r="T285" s="25"/>
      <c r="U285" s="25"/>
      <c r="V285" s="25"/>
      <c r="W285" s="25"/>
      <c r="X285" s="25"/>
    </row>
    <row r="286" spans="1:24" s="68" customFormat="1" ht="12.75" customHeight="1">
      <c r="A286" s="7"/>
      <c r="B286" s="23"/>
      <c r="C286" s="22"/>
      <c r="D286" s="22"/>
      <c r="E286" s="23"/>
      <c r="F286" s="22"/>
      <c r="G286" s="22"/>
      <c r="I286" s="25"/>
      <c r="J286" s="25"/>
      <c r="K286" s="25"/>
      <c r="L286" s="25"/>
      <c r="M286" s="25"/>
      <c r="N286" s="25"/>
      <c r="O286" s="25"/>
      <c r="P286" s="25"/>
      <c r="Q286" s="25"/>
      <c r="R286" s="23"/>
      <c r="S286" s="145"/>
      <c r="T286" s="25"/>
      <c r="U286" s="25"/>
      <c r="V286" s="25"/>
      <c r="W286" s="25"/>
      <c r="X286" s="25"/>
    </row>
    <row r="287" spans="1:24" s="68" customFormat="1" ht="12.75" customHeight="1">
      <c r="A287" s="7"/>
      <c r="B287" s="23"/>
      <c r="C287" s="22"/>
      <c r="D287" s="22"/>
      <c r="E287" s="23"/>
      <c r="F287" s="22"/>
      <c r="G287" s="22"/>
      <c r="I287" s="25"/>
      <c r="J287" s="25"/>
      <c r="K287" s="25"/>
      <c r="L287" s="25"/>
      <c r="M287" s="25"/>
      <c r="N287" s="25"/>
      <c r="O287" s="25"/>
      <c r="P287" s="25"/>
      <c r="Q287" s="25"/>
      <c r="R287" s="23"/>
      <c r="S287" s="145"/>
      <c r="T287" s="25"/>
      <c r="U287" s="25"/>
      <c r="V287" s="25"/>
      <c r="W287" s="25"/>
      <c r="X287" s="25"/>
    </row>
    <row r="288" spans="1:24" s="68" customFormat="1" ht="12.75" customHeight="1">
      <c r="A288" s="7"/>
      <c r="B288" s="23"/>
      <c r="C288" s="22"/>
      <c r="D288" s="22"/>
      <c r="E288" s="23"/>
      <c r="F288" s="22"/>
      <c r="G288" s="22"/>
      <c r="I288" s="25"/>
      <c r="J288" s="25"/>
      <c r="K288" s="25"/>
      <c r="L288" s="25"/>
      <c r="M288" s="25"/>
      <c r="N288" s="25"/>
      <c r="O288" s="25"/>
      <c r="P288" s="25"/>
      <c r="Q288" s="25"/>
      <c r="R288" s="23"/>
      <c r="S288" s="145"/>
      <c r="T288" s="25"/>
      <c r="U288" s="25"/>
      <c r="V288" s="25"/>
      <c r="W288" s="25"/>
      <c r="X288" s="25"/>
    </row>
    <row r="289" spans="1:24" s="68" customFormat="1" ht="12.75" customHeight="1">
      <c r="A289" s="7"/>
      <c r="B289" s="23"/>
      <c r="C289" s="22"/>
      <c r="D289" s="22"/>
      <c r="E289" s="23"/>
      <c r="F289" s="22"/>
      <c r="G289" s="22"/>
      <c r="I289" s="25"/>
      <c r="J289" s="25"/>
      <c r="K289" s="25"/>
      <c r="L289" s="25"/>
      <c r="M289" s="25"/>
      <c r="N289" s="25"/>
      <c r="O289" s="25"/>
      <c r="P289" s="25"/>
      <c r="Q289" s="25"/>
      <c r="R289" s="23"/>
      <c r="S289" s="145"/>
      <c r="T289" s="25"/>
      <c r="U289" s="25"/>
      <c r="V289" s="25"/>
      <c r="W289" s="25"/>
      <c r="X289" s="25"/>
    </row>
    <row r="290" spans="1:24" s="68" customFormat="1" ht="12.75" customHeight="1">
      <c r="A290" s="7"/>
      <c r="B290" s="23"/>
      <c r="C290" s="22"/>
      <c r="D290" s="22"/>
      <c r="E290" s="23"/>
      <c r="F290" s="22"/>
      <c r="G290" s="22"/>
      <c r="I290" s="25"/>
      <c r="J290" s="25"/>
      <c r="K290" s="25"/>
      <c r="L290" s="25"/>
      <c r="M290" s="25"/>
      <c r="N290" s="25"/>
      <c r="O290" s="25"/>
      <c r="P290" s="25"/>
      <c r="Q290" s="25"/>
      <c r="R290" s="23"/>
      <c r="S290" s="145"/>
      <c r="T290" s="25"/>
      <c r="U290" s="25"/>
      <c r="V290" s="25"/>
      <c r="W290" s="25"/>
      <c r="X290" s="25"/>
    </row>
    <row r="291" spans="1:24" s="68" customFormat="1" ht="12.75" customHeight="1">
      <c r="A291" s="7"/>
      <c r="B291" s="23"/>
      <c r="C291" s="22"/>
      <c r="D291" s="22"/>
      <c r="E291" s="23"/>
      <c r="F291" s="22"/>
      <c r="G291" s="22"/>
      <c r="I291" s="25"/>
      <c r="J291" s="25"/>
      <c r="K291" s="25"/>
      <c r="L291" s="25"/>
      <c r="M291" s="25"/>
      <c r="N291" s="25"/>
      <c r="O291" s="25"/>
      <c r="P291" s="25"/>
      <c r="Q291" s="25"/>
      <c r="R291" s="23"/>
      <c r="S291" s="145"/>
      <c r="T291" s="25"/>
      <c r="U291" s="25"/>
      <c r="V291" s="25"/>
      <c r="W291" s="25"/>
      <c r="X291" s="25"/>
    </row>
    <row r="292" spans="1:24" s="68" customFormat="1" ht="12.75" customHeight="1">
      <c r="A292" s="7"/>
      <c r="B292" s="23"/>
      <c r="C292" s="22"/>
      <c r="D292" s="22"/>
      <c r="E292" s="23"/>
      <c r="F292" s="22"/>
      <c r="G292" s="22"/>
      <c r="I292" s="25"/>
      <c r="J292" s="25"/>
      <c r="K292" s="25"/>
      <c r="L292" s="25"/>
      <c r="M292" s="25"/>
      <c r="N292" s="25"/>
      <c r="O292" s="25"/>
      <c r="P292" s="25"/>
      <c r="Q292" s="25"/>
      <c r="R292" s="23"/>
      <c r="S292" s="145"/>
      <c r="T292" s="25"/>
      <c r="U292" s="25"/>
      <c r="V292" s="25"/>
      <c r="W292" s="25"/>
      <c r="X292" s="25"/>
    </row>
    <row r="293" spans="1:24" s="68" customFormat="1" ht="12.75" customHeight="1">
      <c r="A293" s="7"/>
      <c r="B293" s="23"/>
      <c r="C293" s="22"/>
      <c r="D293" s="22"/>
      <c r="E293" s="23"/>
      <c r="F293" s="22"/>
      <c r="G293" s="22"/>
      <c r="I293" s="25"/>
      <c r="J293" s="25"/>
      <c r="K293" s="25"/>
      <c r="L293" s="25"/>
      <c r="M293" s="25"/>
      <c r="N293" s="25"/>
      <c r="O293" s="25"/>
      <c r="P293" s="25"/>
      <c r="Q293" s="25"/>
      <c r="R293" s="23"/>
      <c r="S293" s="145"/>
      <c r="T293" s="25"/>
      <c r="U293" s="25"/>
      <c r="V293" s="25"/>
      <c r="W293" s="25"/>
      <c r="X293" s="25"/>
    </row>
    <row r="294" spans="1:24" s="68" customFormat="1" ht="12.75" customHeight="1">
      <c r="A294" s="7"/>
      <c r="B294" s="23"/>
      <c r="C294" s="22"/>
      <c r="D294" s="22"/>
      <c r="E294" s="23"/>
      <c r="F294" s="22"/>
      <c r="G294" s="22"/>
      <c r="I294" s="25"/>
      <c r="J294" s="25"/>
      <c r="K294" s="25"/>
      <c r="L294" s="25"/>
      <c r="M294" s="25"/>
      <c r="N294" s="25"/>
      <c r="O294" s="25"/>
      <c r="P294" s="25"/>
      <c r="Q294" s="25"/>
      <c r="R294" s="23"/>
      <c r="S294" s="145"/>
      <c r="T294" s="25"/>
      <c r="U294" s="25"/>
      <c r="V294" s="25"/>
      <c r="W294" s="25"/>
      <c r="X294" s="25"/>
    </row>
    <row r="295" spans="1:24" s="68" customFormat="1" ht="12.75" customHeight="1">
      <c r="A295" s="7"/>
      <c r="B295" s="23"/>
      <c r="C295" s="22"/>
      <c r="D295" s="22"/>
      <c r="E295" s="23"/>
      <c r="F295" s="22"/>
      <c r="G295" s="22"/>
      <c r="I295" s="25"/>
      <c r="J295" s="25"/>
      <c r="K295" s="25"/>
      <c r="L295" s="25"/>
      <c r="M295" s="25"/>
      <c r="N295" s="25"/>
      <c r="O295" s="25"/>
      <c r="P295" s="25"/>
      <c r="Q295" s="25"/>
      <c r="R295" s="23"/>
      <c r="S295" s="145"/>
      <c r="T295" s="25"/>
      <c r="U295" s="25"/>
      <c r="V295" s="25"/>
      <c r="W295" s="25"/>
      <c r="X295" s="25"/>
    </row>
    <row r="296" spans="1:24" s="68" customFormat="1" ht="12.75" customHeight="1">
      <c r="A296" s="7"/>
      <c r="B296" s="23"/>
      <c r="C296" s="22"/>
      <c r="D296" s="22"/>
      <c r="E296" s="23"/>
      <c r="F296" s="22"/>
      <c r="G296" s="22"/>
      <c r="I296" s="25"/>
      <c r="J296" s="25"/>
      <c r="K296" s="25"/>
      <c r="L296" s="25"/>
      <c r="M296" s="25"/>
      <c r="N296" s="25"/>
      <c r="O296" s="25"/>
      <c r="P296" s="25"/>
      <c r="Q296" s="25"/>
      <c r="R296" s="23"/>
      <c r="S296" s="145"/>
      <c r="T296" s="25"/>
      <c r="U296" s="25"/>
      <c r="V296" s="25"/>
      <c r="W296" s="25"/>
      <c r="X296" s="25"/>
    </row>
    <row r="297" spans="1:24" s="68" customFormat="1" ht="12.75" customHeight="1">
      <c r="A297" s="7"/>
      <c r="B297" s="23"/>
      <c r="C297" s="22"/>
      <c r="D297" s="22"/>
      <c r="E297" s="23"/>
      <c r="F297" s="22"/>
      <c r="G297" s="22"/>
      <c r="I297" s="25"/>
      <c r="J297" s="25"/>
      <c r="K297" s="25"/>
      <c r="L297" s="25"/>
      <c r="M297" s="25"/>
      <c r="N297" s="25"/>
      <c r="O297" s="25"/>
      <c r="P297" s="25"/>
      <c r="Q297" s="25"/>
      <c r="R297" s="23"/>
      <c r="S297" s="145"/>
      <c r="T297" s="25"/>
      <c r="U297" s="25"/>
      <c r="V297" s="25"/>
      <c r="W297" s="25"/>
      <c r="X297" s="25"/>
    </row>
    <row r="298" spans="1:24" s="68" customFormat="1" ht="12.75" customHeight="1">
      <c r="A298" s="7"/>
      <c r="B298" s="23"/>
      <c r="C298" s="22"/>
      <c r="D298" s="22"/>
      <c r="E298" s="23"/>
      <c r="F298" s="22"/>
      <c r="G298" s="22"/>
      <c r="I298" s="25"/>
      <c r="J298" s="25"/>
      <c r="K298" s="25"/>
      <c r="L298" s="25"/>
      <c r="M298" s="25"/>
      <c r="N298" s="25"/>
      <c r="O298" s="25"/>
      <c r="P298" s="25"/>
      <c r="Q298" s="25"/>
      <c r="R298" s="23"/>
      <c r="S298" s="145"/>
      <c r="T298" s="25"/>
      <c r="U298" s="25"/>
      <c r="V298" s="25"/>
      <c r="W298" s="25"/>
      <c r="X298" s="25"/>
    </row>
    <row r="299" spans="1:24" s="68" customFormat="1" ht="12.75" customHeight="1">
      <c r="A299" s="7"/>
      <c r="B299" s="23"/>
      <c r="C299" s="22"/>
      <c r="D299" s="22"/>
      <c r="E299" s="23"/>
      <c r="F299" s="22"/>
      <c r="G299" s="22"/>
      <c r="I299" s="25"/>
      <c r="J299" s="25"/>
      <c r="K299" s="25"/>
      <c r="L299" s="25"/>
      <c r="M299" s="25"/>
      <c r="N299" s="25"/>
      <c r="O299" s="25"/>
      <c r="P299" s="25"/>
      <c r="Q299" s="25"/>
      <c r="R299" s="23"/>
      <c r="S299" s="145"/>
      <c r="T299" s="25"/>
      <c r="U299" s="25"/>
      <c r="V299" s="25"/>
      <c r="W299" s="25"/>
      <c r="X299" s="25"/>
    </row>
    <row r="300" spans="1:24" s="68" customFormat="1" ht="12.75" customHeight="1">
      <c r="A300" s="7"/>
      <c r="B300" s="23"/>
      <c r="C300" s="22"/>
      <c r="D300" s="22"/>
      <c r="E300" s="23"/>
      <c r="F300" s="22"/>
      <c r="G300" s="22"/>
      <c r="I300" s="25"/>
      <c r="J300" s="25"/>
      <c r="K300" s="25"/>
      <c r="L300" s="25"/>
      <c r="M300" s="25"/>
      <c r="N300" s="25"/>
      <c r="O300" s="25"/>
      <c r="P300" s="25"/>
      <c r="Q300" s="25"/>
      <c r="R300" s="23"/>
      <c r="S300" s="145"/>
      <c r="T300" s="25"/>
      <c r="U300" s="25"/>
      <c r="V300" s="25"/>
      <c r="W300" s="25"/>
      <c r="X300" s="25"/>
    </row>
    <row r="301" spans="1:24" s="68" customFormat="1" ht="12.75" customHeight="1">
      <c r="A301" s="7"/>
      <c r="B301" s="23"/>
      <c r="C301" s="22"/>
      <c r="D301" s="22"/>
      <c r="E301" s="23"/>
      <c r="F301" s="22"/>
      <c r="G301" s="22"/>
      <c r="I301" s="25"/>
      <c r="J301" s="25"/>
      <c r="K301" s="25"/>
      <c r="L301" s="25"/>
      <c r="M301" s="25"/>
      <c r="N301" s="25"/>
      <c r="O301" s="25"/>
      <c r="P301" s="25"/>
      <c r="Q301" s="25"/>
      <c r="R301" s="23"/>
      <c r="S301" s="145"/>
      <c r="T301" s="25"/>
      <c r="U301" s="25"/>
      <c r="V301" s="25"/>
      <c r="W301" s="25"/>
      <c r="X301" s="25"/>
    </row>
    <row r="302" spans="1:24" s="68" customFormat="1" ht="12.75" customHeight="1">
      <c r="A302" s="7"/>
      <c r="B302" s="23"/>
      <c r="C302" s="22"/>
      <c r="D302" s="22"/>
      <c r="E302" s="23"/>
      <c r="F302" s="22"/>
      <c r="G302" s="22"/>
      <c r="I302" s="25"/>
      <c r="J302" s="25"/>
      <c r="K302" s="25"/>
      <c r="L302" s="25"/>
      <c r="M302" s="25"/>
      <c r="N302" s="25"/>
      <c r="O302" s="25"/>
      <c r="P302" s="25"/>
      <c r="Q302" s="25"/>
      <c r="R302" s="23"/>
      <c r="S302" s="145"/>
      <c r="T302" s="25"/>
      <c r="U302" s="25"/>
      <c r="V302" s="25"/>
      <c r="W302" s="25"/>
      <c r="X302" s="25"/>
    </row>
    <row r="303" spans="1:24" s="68" customFormat="1" ht="12.75" customHeight="1">
      <c r="A303" s="7"/>
      <c r="B303" s="23"/>
      <c r="C303" s="22"/>
      <c r="D303" s="22"/>
      <c r="E303" s="23"/>
      <c r="F303" s="22"/>
      <c r="G303" s="22"/>
      <c r="I303" s="25"/>
      <c r="J303" s="25"/>
      <c r="K303" s="25"/>
      <c r="L303" s="25"/>
      <c r="M303" s="25"/>
      <c r="N303" s="25"/>
      <c r="O303" s="25"/>
      <c r="P303" s="25"/>
      <c r="Q303" s="25"/>
      <c r="R303" s="23"/>
      <c r="S303" s="145"/>
      <c r="T303" s="25"/>
      <c r="U303" s="25"/>
      <c r="V303" s="25"/>
      <c r="W303" s="25"/>
      <c r="X303" s="25"/>
    </row>
    <row r="304" spans="1:24" s="68" customFormat="1" ht="12.75" customHeight="1">
      <c r="A304" s="7"/>
      <c r="B304" s="23"/>
      <c r="C304" s="22"/>
      <c r="D304" s="22"/>
      <c r="E304" s="23"/>
      <c r="F304" s="22"/>
      <c r="G304" s="22"/>
      <c r="I304" s="25"/>
      <c r="J304" s="25"/>
      <c r="K304" s="25"/>
      <c r="L304" s="25"/>
      <c r="M304" s="25"/>
      <c r="N304" s="25"/>
      <c r="O304" s="25"/>
      <c r="P304" s="25"/>
      <c r="Q304" s="25"/>
      <c r="R304" s="23"/>
      <c r="S304" s="145"/>
      <c r="T304" s="25"/>
      <c r="U304" s="25"/>
      <c r="V304" s="25"/>
      <c r="W304" s="25"/>
      <c r="X304" s="25"/>
    </row>
    <row r="305" spans="1:24" s="68" customFormat="1" ht="12.75" customHeight="1">
      <c r="A305" s="7"/>
      <c r="B305" s="23"/>
      <c r="C305" s="22"/>
      <c r="D305" s="22"/>
      <c r="E305" s="23"/>
      <c r="F305" s="22"/>
      <c r="G305" s="22"/>
      <c r="I305" s="25"/>
      <c r="J305" s="25"/>
      <c r="K305" s="25"/>
      <c r="L305" s="25"/>
      <c r="M305" s="25"/>
      <c r="N305" s="25"/>
      <c r="O305" s="25"/>
      <c r="P305" s="25"/>
      <c r="Q305" s="25"/>
      <c r="R305" s="23"/>
      <c r="S305" s="145"/>
      <c r="T305" s="25"/>
      <c r="U305" s="25"/>
      <c r="V305" s="25"/>
      <c r="W305" s="25"/>
      <c r="X305" s="25"/>
    </row>
    <row r="306" spans="1:24" s="68" customFormat="1" ht="12.75" customHeight="1">
      <c r="A306" s="7"/>
      <c r="B306" s="23"/>
      <c r="C306" s="22"/>
      <c r="D306" s="22"/>
      <c r="E306" s="23"/>
      <c r="F306" s="22"/>
      <c r="G306" s="22"/>
      <c r="I306" s="25"/>
      <c r="J306" s="25"/>
      <c r="K306" s="25"/>
      <c r="L306" s="25"/>
      <c r="M306" s="25"/>
      <c r="N306" s="25"/>
      <c r="O306" s="25"/>
      <c r="P306" s="25"/>
      <c r="Q306" s="25"/>
      <c r="R306" s="23"/>
      <c r="S306" s="145"/>
      <c r="T306" s="25"/>
      <c r="U306" s="25"/>
      <c r="V306" s="25"/>
      <c r="W306" s="25"/>
      <c r="X306" s="25"/>
    </row>
    <row r="307" spans="1:24" s="68" customFormat="1" ht="12.75" customHeight="1">
      <c r="A307" s="7"/>
      <c r="B307" s="23"/>
      <c r="C307" s="22"/>
      <c r="D307" s="22"/>
      <c r="E307" s="23"/>
      <c r="F307" s="22"/>
      <c r="G307" s="22"/>
      <c r="I307" s="25"/>
      <c r="J307" s="25"/>
      <c r="K307" s="25"/>
      <c r="L307" s="25"/>
      <c r="M307" s="25"/>
      <c r="N307" s="25"/>
      <c r="O307" s="25"/>
      <c r="P307" s="25"/>
      <c r="Q307" s="25"/>
      <c r="R307" s="23"/>
      <c r="S307" s="145"/>
      <c r="T307" s="25"/>
      <c r="U307" s="25"/>
      <c r="V307" s="25"/>
      <c r="W307" s="25"/>
      <c r="X307" s="25"/>
    </row>
    <row r="308" spans="1:24" s="68" customFormat="1" ht="12.75" customHeight="1">
      <c r="A308" s="7"/>
      <c r="B308" s="23"/>
      <c r="C308" s="22"/>
      <c r="D308" s="22"/>
      <c r="E308" s="23"/>
      <c r="F308" s="22"/>
      <c r="G308" s="22"/>
      <c r="I308" s="25"/>
      <c r="J308" s="25"/>
      <c r="K308" s="25"/>
      <c r="L308" s="25"/>
      <c r="M308" s="25"/>
      <c r="N308" s="25"/>
      <c r="O308" s="25"/>
      <c r="P308" s="25"/>
      <c r="Q308" s="25"/>
      <c r="R308" s="23"/>
      <c r="S308" s="145"/>
      <c r="T308" s="25"/>
      <c r="U308" s="25"/>
      <c r="V308" s="25"/>
      <c r="W308" s="25"/>
      <c r="X308" s="25"/>
    </row>
    <row r="309" spans="1:24" s="68" customFormat="1" ht="12.75" customHeight="1">
      <c r="A309" s="7"/>
      <c r="B309" s="23"/>
      <c r="C309" s="22"/>
      <c r="D309" s="22"/>
      <c r="E309" s="23"/>
      <c r="F309" s="22"/>
      <c r="G309" s="22"/>
      <c r="I309" s="25"/>
      <c r="J309" s="25"/>
      <c r="K309" s="25"/>
      <c r="L309" s="25"/>
      <c r="M309" s="25"/>
      <c r="N309" s="25"/>
      <c r="O309" s="25"/>
      <c r="P309" s="25"/>
      <c r="Q309" s="25"/>
      <c r="R309" s="23"/>
      <c r="S309" s="145"/>
      <c r="T309" s="25"/>
      <c r="U309" s="25"/>
      <c r="V309" s="25"/>
      <c r="W309" s="25"/>
      <c r="X309" s="25"/>
    </row>
    <row r="310" spans="1:24" s="68" customFormat="1" ht="12.75" customHeight="1">
      <c r="A310" s="7"/>
      <c r="B310" s="23"/>
      <c r="C310" s="22"/>
      <c r="D310" s="22"/>
      <c r="E310" s="23"/>
      <c r="F310" s="22"/>
      <c r="G310" s="22"/>
      <c r="I310" s="25"/>
      <c r="J310" s="25"/>
      <c r="K310" s="25"/>
      <c r="L310" s="25"/>
      <c r="M310" s="25"/>
      <c r="N310" s="25"/>
      <c r="O310" s="25"/>
      <c r="P310" s="25"/>
      <c r="Q310" s="25"/>
      <c r="R310" s="23"/>
      <c r="S310" s="145"/>
      <c r="T310" s="25"/>
      <c r="U310" s="25"/>
      <c r="V310" s="25"/>
      <c r="W310" s="25"/>
      <c r="X310" s="25"/>
    </row>
    <row r="311" spans="1:24" s="68" customFormat="1" ht="12.75" customHeight="1">
      <c r="A311" s="7"/>
      <c r="B311" s="23"/>
      <c r="C311" s="22"/>
      <c r="D311" s="22"/>
      <c r="E311" s="23"/>
      <c r="F311" s="22"/>
      <c r="G311" s="22"/>
      <c r="I311" s="25"/>
      <c r="J311" s="25"/>
      <c r="K311" s="25"/>
      <c r="L311" s="25"/>
      <c r="M311" s="25"/>
      <c r="N311" s="25"/>
      <c r="O311" s="25"/>
      <c r="P311" s="25"/>
      <c r="Q311" s="25"/>
      <c r="R311" s="23"/>
      <c r="S311" s="145"/>
      <c r="T311" s="25"/>
      <c r="U311" s="25"/>
      <c r="V311" s="25"/>
      <c r="W311" s="25"/>
      <c r="X311" s="25"/>
    </row>
    <row r="312" spans="1:24" s="68" customFormat="1" ht="12.75" customHeight="1">
      <c r="A312" s="7"/>
      <c r="B312" s="23"/>
      <c r="C312" s="22"/>
      <c r="D312" s="22"/>
      <c r="E312" s="23"/>
      <c r="F312" s="22"/>
      <c r="G312" s="22"/>
      <c r="I312" s="25"/>
      <c r="J312" s="25"/>
      <c r="K312" s="25"/>
      <c r="L312" s="25"/>
      <c r="M312" s="25"/>
      <c r="N312" s="25"/>
      <c r="O312" s="25"/>
      <c r="P312" s="25"/>
      <c r="Q312" s="25"/>
      <c r="R312" s="23"/>
      <c r="S312" s="145"/>
      <c r="T312" s="25"/>
      <c r="U312" s="25"/>
      <c r="V312" s="25"/>
      <c r="W312" s="25"/>
      <c r="X312" s="25"/>
    </row>
    <row r="313" spans="1:24" s="68" customFormat="1" ht="12.75" customHeight="1">
      <c r="A313" s="7"/>
      <c r="B313" s="23"/>
      <c r="C313" s="22"/>
      <c r="D313" s="22"/>
      <c r="E313" s="23"/>
      <c r="F313" s="22"/>
      <c r="G313" s="22"/>
      <c r="I313" s="25"/>
      <c r="J313" s="25"/>
      <c r="K313" s="25"/>
      <c r="L313" s="25"/>
      <c r="M313" s="25"/>
      <c r="N313" s="25"/>
      <c r="O313" s="25"/>
      <c r="P313" s="25"/>
      <c r="Q313" s="25"/>
      <c r="R313" s="23"/>
      <c r="S313" s="145"/>
      <c r="T313" s="25"/>
      <c r="U313" s="25"/>
      <c r="V313" s="25"/>
      <c r="W313" s="25"/>
      <c r="X313" s="25"/>
    </row>
    <row r="314" spans="1:24" s="68" customFormat="1" ht="12.75" customHeight="1">
      <c r="A314" s="7"/>
      <c r="B314" s="23"/>
      <c r="C314" s="22"/>
      <c r="D314" s="22"/>
      <c r="E314" s="23"/>
      <c r="F314" s="22"/>
      <c r="G314" s="22"/>
      <c r="I314" s="25"/>
      <c r="J314" s="25"/>
      <c r="K314" s="25"/>
      <c r="L314" s="25"/>
      <c r="M314" s="25"/>
      <c r="N314" s="25"/>
      <c r="O314" s="25"/>
      <c r="P314" s="25"/>
      <c r="Q314" s="25"/>
      <c r="R314" s="23"/>
      <c r="S314" s="145"/>
      <c r="T314" s="25"/>
      <c r="U314" s="25"/>
      <c r="V314" s="25"/>
      <c r="W314" s="25"/>
      <c r="X314" s="25"/>
    </row>
    <row r="315" spans="1:24" s="68" customFormat="1" ht="12.75" customHeight="1">
      <c r="A315" s="7"/>
      <c r="B315" s="23"/>
      <c r="C315" s="22"/>
      <c r="D315" s="22"/>
      <c r="E315" s="23"/>
      <c r="F315" s="22"/>
      <c r="G315" s="22"/>
      <c r="I315" s="25"/>
      <c r="J315" s="25"/>
      <c r="K315" s="25"/>
      <c r="L315" s="25"/>
      <c r="M315" s="25"/>
      <c r="N315" s="25"/>
      <c r="O315" s="25"/>
      <c r="P315" s="25"/>
      <c r="Q315" s="25"/>
      <c r="R315" s="23"/>
      <c r="S315" s="145"/>
      <c r="T315" s="25"/>
      <c r="U315" s="25"/>
      <c r="V315" s="25"/>
      <c r="W315" s="25"/>
      <c r="X315" s="25"/>
    </row>
    <row r="316" spans="1:24" s="68" customFormat="1" ht="12.75" customHeight="1">
      <c r="A316" s="7"/>
      <c r="B316" s="23"/>
      <c r="C316" s="22"/>
      <c r="D316" s="22"/>
      <c r="E316" s="23"/>
      <c r="F316" s="22"/>
      <c r="G316" s="22"/>
      <c r="I316" s="25"/>
      <c r="J316" s="25"/>
      <c r="K316" s="25"/>
      <c r="L316" s="25"/>
      <c r="M316" s="25"/>
      <c r="N316" s="25"/>
      <c r="O316" s="25"/>
      <c r="P316" s="25"/>
      <c r="Q316" s="25"/>
      <c r="R316" s="23"/>
      <c r="S316" s="145"/>
      <c r="T316" s="25"/>
      <c r="U316" s="25"/>
      <c r="V316" s="25"/>
      <c r="W316" s="25"/>
      <c r="X316" s="25"/>
    </row>
    <row r="317" spans="1:24" s="68" customFormat="1" ht="12.75" customHeight="1">
      <c r="A317" s="7"/>
      <c r="B317" s="23"/>
      <c r="C317" s="22"/>
      <c r="D317" s="22"/>
      <c r="E317" s="23"/>
      <c r="F317" s="22"/>
      <c r="G317" s="22"/>
      <c r="I317" s="25"/>
      <c r="J317" s="25"/>
      <c r="K317" s="25"/>
      <c r="L317" s="25"/>
      <c r="M317" s="25"/>
      <c r="N317" s="25"/>
      <c r="O317" s="25"/>
      <c r="P317" s="25"/>
      <c r="Q317" s="25"/>
      <c r="R317" s="23"/>
      <c r="S317" s="145"/>
      <c r="T317" s="25"/>
      <c r="U317" s="25"/>
      <c r="V317" s="25"/>
      <c r="W317" s="25"/>
      <c r="X317" s="25"/>
    </row>
    <row r="318" spans="1:24" s="68" customFormat="1" ht="12.75" customHeight="1">
      <c r="A318" s="7"/>
      <c r="B318" s="23"/>
      <c r="C318" s="22"/>
      <c r="D318" s="22"/>
      <c r="E318" s="23"/>
      <c r="F318" s="22"/>
      <c r="G318" s="22"/>
      <c r="I318" s="25"/>
      <c r="J318" s="25"/>
      <c r="K318" s="25"/>
      <c r="L318" s="25"/>
      <c r="M318" s="25"/>
      <c r="N318" s="25"/>
      <c r="O318" s="25"/>
      <c r="P318" s="25"/>
      <c r="Q318" s="25"/>
      <c r="R318" s="23"/>
      <c r="S318" s="145"/>
      <c r="T318" s="25"/>
      <c r="U318" s="25"/>
      <c r="V318" s="25"/>
      <c r="W318" s="25"/>
      <c r="X318" s="25"/>
    </row>
    <row r="319" spans="1:24" s="68" customFormat="1" ht="12.75" customHeight="1">
      <c r="A319" s="7"/>
      <c r="B319" s="23"/>
      <c r="C319" s="22"/>
      <c r="D319" s="22"/>
      <c r="E319" s="23"/>
      <c r="F319" s="22"/>
      <c r="G319" s="22"/>
      <c r="I319" s="25"/>
      <c r="J319" s="25"/>
      <c r="K319" s="25"/>
      <c r="L319" s="25"/>
      <c r="M319" s="25"/>
      <c r="N319" s="25"/>
      <c r="O319" s="25"/>
      <c r="P319" s="25"/>
      <c r="Q319" s="25"/>
      <c r="R319" s="23"/>
      <c r="S319" s="145"/>
      <c r="T319" s="25"/>
      <c r="U319" s="25"/>
      <c r="V319" s="25"/>
      <c r="W319" s="25"/>
      <c r="X319" s="25"/>
    </row>
    <row r="320" spans="1:24" s="68" customFormat="1" ht="12.75" customHeight="1">
      <c r="A320" s="7"/>
      <c r="B320" s="23"/>
      <c r="C320" s="22"/>
      <c r="D320" s="22"/>
      <c r="E320" s="23"/>
      <c r="F320" s="22"/>
      <c r="G320" s="22"/>
      <c r="I320" s="25"/>
      <c r="J320" s="25"/>
      <c r="K320" s="25"/>
      <c r="L320" s="25"/>
      <c r="M320" s="25"/>
      <c r="N320" s="25"/>
      <c r="O320" s="25"/>
      <c r="P320" s="25"/>
      <c r="Q320" s="25"/>
      <c r="R320" s="23"/>
      <c r="S320" s="145"/>
      <c r="T320" s="25"/>
      <c r="U320" s="25"/>
      <c r="V320" s="25"/>
      <c r="W320" s="25"/>
      <c r="X320" s="25"/>
    </row>
    <row r="321" spans="1:24" s="68" customFormat="1" ht="12.75" customHeight="1">
      <c r="A321" s="7"/>
      <c r="B321" s="23"/>
      <c r="C321" s="22"/>
      <c r="D321" s="22"/>
      <c r="E321" s="23"/>
      <c r="F321" s="22"/>
      <c r="G321" s="22"/>
      <c r="I321" s="25"/>
      <c r="J321" s="25"/>
      <c r="K321" s="25"/>
      <c r="L321" s="25"/>
      <c r="M321" s="25"/>
      <c r="N321" s="25"/>
      <c r="O321" s="25"/>
      <c r="P321" s="25"/>
      <c r="Q321" s="25"/>
      <c r="R321" s="23"/>
      <c r="S321" s="145"/>
      <c r="T321" s="25"/>
      <c r="U321" s="25"/>
      <c r="V321" s="25"/>
      <c r="W321" s="25"/>
      <c r="X321" s="25"/>
    </row>
    <row r="322" spans="1:24" s="68" customFormat="1" ht="12.75" customHeight="1">
      <c r="A322" s="7"/>
      <c r="B322" s="23"/>
      <c r="C322" s="22"/>
      <c r="D322" s="22"/>
      <c r="E322" s="23"/>
      <c r="F322" s="22"/>
      <c r="G322" s="22"/>
      <c r="I322" s="25"/>
      <c r="J322" s="25"/>
      <c r="K322" s="25"/>
      <c r="L322" s="25"/>
      <c r="M322" s="25"/>
      <c r="N322" s="25"/>
      <c r="O322" s="25"/>
      <c r="P322" s="25"/>
      <c r="Q322" s="25"/>
      <c r="R322" s="23"/>
      <c r="S322" s="145"/>
      <c r="T322" s="25"/>
      <c r="U322" s="25"/>
      <c r="V322" s="25"/>
      <c r="W322" s="25"/>
      <c r="X322" s="25"/>
    </row>
    <row r="323" spans="1:24" s="68" customFormat="1" ht="12.75" customHeight="1">
      <c r="A323" s="7"/>
      <c r="B323" s="23"/>
      <c r="C323" s="22"/>
      <c r="D323" s="22"/>
      <c r="E323" s="23"/>
      <c r="F323" s="22"/>
      <c r="G323" s="22"/>
      <c r="I323" s="25"/>
      <c r="J323" s="25"/>
      <c r="K323" s="25"/>
      <c r="L323" s="25"/>
      <c r="M323" s="25"/>
      <c r="N323" s="25"/>
      <c r="O323" s="25"/>
      <c r="P323" s="25"/>
      <c r="Q323" s="25"/>
      <c r="R323" s="23"/>
      <c r="S323" s="145"/>
      <c r="T323" s="25"/>
      <c r="U323" s="25"/>
      <c r="V323" s="25"/>
      <c r="W323" s="25"/>
      <c r="X323" s="25"/>
    </row>
    <row r="324" spans="1:24" s="68" customFormat="1" ht="12.75" customHeight="1">
      <c r="A324" s="7"/>
      <c r="B324" s="23"/>
      <c r="C324" s="22"/>
      <c r="D324" s="22"/>
      <c r="E324" s="23"/>
      <c r="F324" s="22"/>
      <c r="G324" s="22"/>
      <c r="I324" s="25"/>
      <c r="J324" s="25"/>
      <c r="K324" s="25"/>
      <c r="L324" s="25"/>
      <c r="M324" s="25"/>
      <c r="N324" s="25"/>
      <c r="O324" s="25"/>
      <c r="P324" s="25"/>
      <c r="Q324" s="25"/>
      <c r="R324" s="23"/>
      <c r="S324" s="145"/>
      <c r="T324" s="25"/>
      <c r="U324" s="25"/>
      <c r="V324" s="25"/>
      <c r="W324" s="25"/>
      <c r="X324" s="25"/>
    </row>
    <row r="325" spans="1:24" s="68" customFormat="1" ht="12.75" customHeight="1">
      <c r="A325" s="7"/>
      <c r="B325" s="23"/>
      <c r="C325" s="22"/>
      <c r="D325" s="22"/>
      <c r="E325" s="23"/>
      <c r="F325" s="22"/>
      <c r="G325" s="22"/>
      <c r="I325" s="25"/>
      <c r="J325" s="25"/>
      <c r="K325" s="25"/>
      <c r="L325" s="25"/>
      <c r="M325" s="25"/>
      <c r="N325" s="25"/>
      <c r="O325" s="25"/>
      <c r="P325" s="25"/>
      <c r="Q325" s="25"/>
      <c r="R325" s="23"/>
      <c r="S325" s="145"/>
      <c r="T325" s="25"/>
      <c r="U325" s="25"/>
      <c r="V325" s="25"/>
      <c r="W325" s="25"/>
      <c r="X325" s="25"/>
    </row>
    <row r="326" spans="1:24" s="68" customFormat="1" ht="12.75" customHeight="1">
      <c r="A326" s="7"/>
      <c r="B326" s="23"/>
      <c r="C326" s="22"/>
      <c r="D326" s="22"/>
      <c r="E326" s="23"/>
      <c r="F326" s="22"/>
      <c r="G326" s="22"/>
      <c r="I326" s="25"/>
      <c r="J326" s="25"/>
      <c r="K326" s="25"/>
      <c r="L326" s="25"/>
      <c r="M326" s="25"/>
      <c r="N326" s="25"/>
      <c r="O326" s="25"/>
      <c r="P326" s="25"/>
      <c r="Q326" s="25"/>
      <c r="R326" s="23"/>
      <c r="S326" s="145"/>
      <c r="T326" s="25"/>
      <c r="U326" s="25"/>
      <c r="V326" s="25"/>
      <c r="W326" s="25"/>
      <c r="X326" s="25"/>
    </row>
    <row r="327" spans="1:24" s="68" customFormat="1" ht="12.75" customHeight="1">
      <c r="A327" s="7"/>
      <c r="B327" s="23"/>
      <c r="C327" s="22"/>
      <c r="D327" s="22"/>
      <c r="E327" s="23"/>
      <c r="F327" s="22"/>
      <c r="G327" s="22"/>
      <c r="I327" s="25"/>
      <c r="J327" s="25"/>
      <c r="K327" s="25"/>
      <c r="L327" s="25"/>
      <c r="M327" s="25"/>
      <c r="N327" s="25"/>
      <c r="O327" s="25"/>
      <c r="P327" s="25"/>
      <c r="Q327" s="25"/>
      <c r="R327" s="23"/>
      <c r="S327" s="145"/>
      <c r="T327" s="25"/>
      <c r="U327" s="25"/>
      <c r="V327" s="25"/>
      <c r="W327" s="25"/>
      <c r="X327" s="25"/>
    </row>
    <row r="328" spans="1:24" s="68" customFormat="1" ht="12.75" customHeight="1">
      <c r="A328" s="7"/>
      <c r="B328" s="23"/>
      <c r="C328" s="22"/>
      <c r="D328" s="22"/>
      <c r="E328" s="23"/>
      <c r="F328" s="22"/>
      <c r="G328" s="22"/>
      <c r="I328" s="25"/>
      <c r="J328" s="25"/>
      <c r="K328" s="25"/>
      <c r="L328" s="25"/>
      <c r="M328" s="25"/>
      <c r="N328" s="25"/>
      <c r="O328" s="25"/>
      <c r="P328" s="25"/>
      <c r="Q328" s="25"/>
      <c r="R328" s="23"/>
      <c r="S328" s="145"/>
      <c r="T328" s="25"/>
      <c r="U328" s="25"/>
      <c r="V328" s="25"/>
      <c r="W328" s="25"/>
      <c r="X328" s="25"/>
    </row>
    <row r="329" spans="1:24" s="68" customFormat="1" ht="12.75" customHeight="1">
      <c r="A329" s="7"/>
      <c r="B329" s="23"/>
      <c r="C329" s="22"/>
      <c r="D329" s="22"/>
      <c r="E329" s="23"/>
      <c r="F329" s="22"/>
      <c r="G329" s="22"/>
      <c r="I329" s="25"/>
      <c r="J329" s="25"/>
      <c r="K329" s="25"/>
      <c r="L329" s="25"/>
      <c r="M329" s="25"/>
      <c r="N329" s="25"/>
      <c r="O329" s="25"/>
      <c r="P329" s="25"/>
      <c r="Q329" s="25"/>
      <c r="R329" s="23"/>
      <c r="S329" s="145"/>
      <c r="T329" s="25"/>
      <c r="U329" s="25"/>
      <c r="V329" s="25"/>
      <c r="W329" s="25"/>
      <c r="X329" s="25"/>
    </row>
    <row r="330" spans="1:24" s="68" customFormat="1" ht="12.75" customHeight="1">
      <c r="A330" s="7"/>
      <c r="B330" s="23"/>
      <c r="C330" s="22"/>
      <c r="D330" s="22"/>
      <c r="E330" s="23"/>
      <c r="F330" s="22"/>
      <c r="G330" s="22"/>
      <c r="I330" s="25"/>
      <c r="J330" s="25"/>
      <c r="K330" s="25"/>
      <c r="L330" s="25"/>
      <c r="M330" s="25"/>
      <c r="N330" s="25"/>
      <c r="O330" s="25"/>
      <c r="P330" s="25"/>
      <c r="Q330" s="25"/>
      <c r="R330" s="23"/>
      <c r="S330" s="145"/>
      <c r="T330" s="25"/>
      <c r="U330" s="25"/>
      <c r="V330" s="25"/>
      <c r="W330" s="25"/>
      <c r="X330" s="25"/>
    </row>
    <row r="331" spans="1:24" s="68" customFormat="1" ht="12.75" customHeight="1">
      <c r="A331" s="7"/>
      <c r="B331" s="23"/>
      <c r="C331" s="22"/>
      <c r="D331" s="22"/>
      <c r="E331" s="23"/>
      <c r="F331" s="22"/>
      <c r="G331" s="22"/>
      <c r="I331" s="25"/>
      <c r="J331" s="25"/>
      <c r="K331" s="25"/>
      <c r="L331" s="25"/>
      <c r="M331" s="25"/>
      <c r="N331" s="25"/>
      <c r="O331" s="25"/>
      <c r="P331" s="25"/>
      <c r="Q331" s="25"/>
      <c r="R331" s="23"/>
      <c r="S331" s="145"/>
      <c r="T331" s="25"/>
      <c r="U331" s="25"/>
      <c r="V331" s="25"/>
      <c r="W331" s="25"/>
      <c r="X331" s="25"/>
    </row>
    <row r="332" spans="1:24" s="68" customFormat="1" ht="12.75" customHeight="1">
      <c r="A332" s="7"/>
      <c r="B332" s="23"/>
      <c r="C332" s="22"/>
      <c r="D332" s="22"/>
      <c r="E332" s="23"/>
      <c r="F332" s="22"/>
      <c r="G332" s="22"/>
      <c r="I332" s="25"/>
      <c r="J332" s="25"/>
      <c r="K332" s="25"/>
      <c r="L332" s="25"/>
      <c r="M332" s="25"/>
      <c r="N332" s="25"/>
      <c r="O332" s="25"/>
      <c r="P332" s="25"/>
      <c r="Q332" s="25"/>
      <c r="R332" s="23"/>
      <c r="S332" s="145"/>
      <c r="T332" s="25"/>
      <c r="U332" s="25"/>
      <c r="V332" s="25"/>
      <c r="W332" s="25"/>
      <c r="X332" s="25"/>
    </row>
    <row r="333" spans="1:24" s="68" customFormat="1" ht="12.75" customHeight="1">
      <c r="A333" s="7"/>
      <c r="B333" s="23"/>
      <c r="C333" s="22"/>
      <c r="D333" s="22"/>
      <c r="E333" s="23"/>
      <c r="F333" s="22"/>
      <c r="G333" s="22"/>
      <c r="I333" s="25"/>
      <c r="J333" s="25"/>
      <c r="K333" s="25"/>
      <c r="L333" s="25"/>
      <c r="M333" s="25"/>
      <c r="N333" s="25"/>
      <c r="O333" s="25"/>
      <c r="P333" s="25"/>
      <c r="Q333" s="25"/>
      <c r="R333" s="23"/>
      <c r="S333" s="145"/>
      <c r="T333" s="25"/>
      <c r="U333" s="25"/>
      <c r="V333" s="25"/>
      <c r="W333" s="25"/>
      <c r="X333" s="25"/>
    </row>
    <row r="334" spans="1:24" s="68" customFormat="1" ht="12.75" customHeight="1">
      <c r="A334" s="7"/>
      <c r="B334" s="23"/>
      <c r="C334" s="22"/>
      <c r="D334" s="22"/>
      <c r="E334" s="23"/>
      <c r="F334" s="22"/>
      <c r="G334" s="22"/>
      <c r="I334" s="25"/>
      <c r="J334" s="25"/>
      <c r="K334" s="25"/>
      <c r="L334" s="25"/>
      <c r="M334" s="25"/>
      <c r="N334" s="25"/>
      <c r="O334" s="25"/>
      <c r="P334" s="25"/>
      <c r="Q334" s="25"/>
      <c r="R334" s="23"/>
      <c r="S334" s="145"/>
      <c r="T334" s="25"/>
      <c r="U334" s="25"/>
      <c r="V334" s="25"/>
      <c r="W334" s="25"/>
      <c r="X334" s="25"/>
    </row>
    <row r="335" spans="1:24" s="68" customFormat="1" ht="12.75" customHeight="1">
      <c r="A335" s="7"/>
      <c r="B335" s="23"/>
      <c r="C335" s="22"/>
      <c r="D335" s="22"/>
      <c r="E335" s="23"/>
      <c r="F335" s="22"/>
      <c r="G335" s="22"/>
      <c r="I335" s="25"/>
      <c r="J335" s="25"/>
      <c r="K335" s="25"/>
      <c r="L335" s="25"/>
      <c r="M335" s="25"/>
      <c r="N335" s="25"/>
      <c r="O335" s="25"/>
      <c r="P335" s="25"/>
      <c r="Q335" s="25"/>
      <c r="R335" s="23"/>
      <c r="S335" s="145"/>
      <c r="T335" s="25"/>
      <c r="U335" s="25"/>
      <c r="V335" s="25"/>
      <c r="W335" s="25"/>
      <c r="X335" s="25"/>
    </row>
    <row r="336" spans="1:24" s="68" customFormat="1" ht="12.75" customHeight="1">
      <c r="A336" s="7"/>
      <c r="B336" s="23"/>
      <c r="C336" s="22"/>
      <c r="D336" s="22"/>
      <c r="E336" s="23"/>
      <c r="F336" s="22"/>
      <c r="G336" s="22"/>
      <c r="I336" s="25"/>
      <c r="J336" s="25"/>
      <c r="K336" s="25"/>
      <c r="L336" s="25"/>
      <c r="M336" s="25"/>
      <c r="N336" s="25"/>
      <c r="O336" s="25"/>
      <c r="P336" s="25"/>
      <c r="Q336" s="25"/>
      <c r="R336" s="23"/>
      <c r="S336" s="145"/>
      <c r="T336" s="25"/>
      <c r="U336" s="25"/>
      <c r="V336" s="25"/>
      <c r="W336" s="25"/>
      <c r="X336" s="25"/>
    </row>
    <row r="337" spans="1:24" s="68" customFormat="1" ht="12.75" customHeight="1">
      <c r="A337" s="7"/>
      <c r="B337" s="23"/>
      <c r="C337" s="22"/>
      <c r="D337" s="22"/>
      <c r="E337" s="23"/>
      <c r="F337" s="22"/>
      <c r="G337" s="22"/>
      <c r="I337" s="25"/>
      <c r="J337" s="25"/>
      <c r="K337" s="25"/>
      <c r="L337" s="25"/>
      <c r="M337" s="25"/>
      <c r="N337" s="25"/>
      <c r="O337" s="25"/>
      <c r="P337" s="25"/>
      <c r="Q337" s="25"/>
      <c r="R337" s="23"/>
      <c r="S337" s="145"/>
      <c r="T337" s="25"/>
      <c r="U337" s="25"/>
      <c r="V337" s="25"/>
      <c r="W337" s="25"/>
      <c r="X337" s="25"/>
    </row>
    <row r="338" spans="1:24" s="68" customFormat="1" ht="12.75" customHeight="1">
      <c r="A338" s="7"/>
      <c r="B338" s="23"/>
      <c r="C338" s="22"/>
      <c r="D338" s="22"/>
      <c r="E338" s="23"/>
      <c r="F338" s="22"/>
      <c r="G338" s="22"/>
      <c r="I338" s="25"/>
      <c r="J338" s="25"/>
      <c r="K338" s="25"/>
      <c r="L338" s="25"/>
      <c r="M338" s="25"/>
      <c r="N338" s="25"/>
      <c r="O338" s="25"/>
      <c r="P338" s="25"/>
      <c r="Q338" s="25"/>
      <c r="R338" s="23"/>
      <c r="S338" s="145"/>
      <c r="T338" s="25"/>
      <c r="U338" s="25"/>
      <c r="V338" s="25"/>
      <c r="W338" s="25"/>
      <c r="X338" s="25"/>
    </row>
    <row r="339" spans="1:24" s="68" customFormat="1" ht="12.75" customHeight="1">
      <c r="A339" s="7"/>
      <c r="B339" s="23"/>
      <c r="C339" s="22"/>
      <c r="D339" s="22"/>
      <c r="E339" s="23"/>
      <c r="F339" s="22"/>
      <c r="G339" s="22"/>
      <c r="I339" s="25"/>
      <c r="J339" s="25"/>
      <c r="K339" s="25"/>
      <c r="L339" s="25"/>
      <c r="M339" s="25"/>
      <c r="N339" s="25"/>
      <c r="O339" s="25"/>
      <c r="P339" s="25"/>
      <c r="Q339" s="25"/>
      <c r="R339" s="23"/>
      <c r="S339" s="145"/>
      <c r="T339" s="25"/>
      <c r="U339" s="25"/>
      <c r="V339" s="25"/>
      <c r="W339" s="25"/>
      <c r="X339" s="25"/>
    </row>
    <row r="340" spans="1:24" s="68" customFormat="1" ht="12.75" customHeight="1">
      <c r="A340" s="7"/>
      <c r="B340" s="23"/>
      <c r="C340" s="22"/>
      <c r="D340" s="22"/>
      <c r="E340" s="23"/>
      <c r="F340" s="22"/>
      <c r="G340" s="22"/>
      <c r="I340" s="25"/>
      <c r="J340" s="25"/>
      <c r="K340" s="25"/>
      <c r="L340" s="25"/>
      <c r="M340" s="25"/>
      <c r="N340" s="25"/>
      <c r="O340" s="25"/>
      <c r="P340" s="25"/>
      <c r="Q340" s="25"/>
      <c r="R340" s="23"/>
      <c r="S340" s="145"/>
      <c r="T340" s="25"/>
      <c r="U340" s="25"/>
      <c r="V340" s="25"/>
      <c r="W340" s="25"/>
      <c r="X340" s="25"/>
    </row>
    <row r="341" spans="1:24" s="68" customFormat="1" ht="12.75" customHeight="1">
      <c r="A341" s="7"/>
      <c r="B341" s="23"/>
      <c r="C341" s="22"/>
      <c r="D341" s="22"/>
      <c r="E341" s="23"/>
      <c r="F341" s="22"/>
      <c r="G341" s="22"/>
      <c r="I341" s="25"/>
      <c r="J341" s="25"/>
      <c r="K341" s="25"/>
      <c r="L341" s="25"/>
      <c r="M341" s="25"/>
      <c r="N341" s="25"/>
      <c r="O341" s="25"/>
      <c r="P341" s="25"/>
      <c r="Q341" s="25"/>
      <c r="R341" s="23"/>
      <c r="S341" s="145"/>
      <c r="T341" s="25"/>
      <c r="U341" s="25"/>
      <c r="V341" s="25"/>
      <c r="W341" s="25"/>
      <c r="X341" s="25"/>
    </row>
    <row r="342" spans="1:24" s="68" customFormat="1" ht="12.75" customHeight="1">
      <c r="A342" s="7"/>
      <c r="B342" s="23"/>
      <c r="C342" s="22"/>
      <c r="D342" s="22"/>
      <c r="E342" s="23"/>
      <c r="F342" s="22"/>
      <c r="G342" s="22"/>
      <c r="I342" s="25"/>
      <c r="J342" s="25"/>
      <c r="K342" s="25"/>
      <c r="L342" s="25"/>
      <c r="M342" s="25"/>
      <c r="N342" s="25"/>
      <c r="O342" s="25"/>
      <c r="P342" s="25"/>
      <c r="Q342" s="25"/>
      <c r="R342" s="23"/>
      <c r="S342" s="145"/>
      <c r="T342" s="25"/>
      <c r="U342" s="25"/>
      <c r="V342" s="25"/>
      <c r="W342" s="25"/>
      <c r="X342" s="25"/>
    </row>
    <row r="343" spans="1:24" s="68" customFormat="1" ht="12.75" customHeight="1">
      <c r="A343" s="7"/>
      <c r="B343" s="23"/>
      <c r="C343" s="22"/>
      <c r="D343" s="22"/>
      <c r="E343" s="23"/>
      <c r="F343" s="22"/>
      <c r="G343" s="22"/>
      <c r="I343" s="25"/>
      <c r="J343" s="25"/>
      <c r="K343" s="25"/>
      <c r="L343" s="25"/>
      <c r="M343" s="25"/>
      <c r="N343" s="25"/>
      <c r="O343" s="25"/>
      <c r="P343" s="25"/>
      <c r="Q343" s="25"/>
      <c r="R343" s="23"/>
      <c r="S343" s="145"/>
      <c r="T343" s="25"/>
      <c r="U343" s="25"/>
      <c r="V343" s="25"/>
      <c r="W343" s="25"/>
      <c r="X343" s="25"/>
    </row>
    <row r="344" spans="1:24" s="68" customFormat="1" ht="12.75" customHeight="1">
      <c r="A344" s="7"/>
      <c r="B344" s="23"/>
      <c r="C344" s="22"/>
      <c r="D344" s="22"/>
      <c r="E344" s="23"/>
      <c r="F344" s="22"/>
      <c r="G344" s="22"/>
      <c r="I344" s="25"/>
      <c r="J344" s="25"/>
      <c r="K344" s="25"/>
      <c r="L344" s="25"/>
      <c r="M344" s="25"/>
      <c r="N344" s="25"/>
      <c r="O344" s="25"/>
      <c r="P344" s="25"/>
      <c r="Q344" s="25"/>
      <c r="R344" s="23"/>
      <c r="S344" s="145"/>
      <c r="T344" s="25"/>
      <c r="U344" s="25"/>
      <c r="V344" s="25"/>
      <c r="W344" s="25"/>
      <c r="X344" s="25"/>
    </row>
    <row r="345" spans="1:24" s="68" customFormat="1" ht="12.75" customHeight="1">
      <c r="A345" s="7"/>
      <c r="B345" s="23"/>
      <c r="C345" s="22"/>
      <c r="D345" s="22"/>
      <c r="E345" s="23"/>
      <c r="F345" s="22"/>
      <c r="G345" s="22"/>
      <c r="I345" s="25"/>
      <c r="J345" s="25"/>
      <c r="K345" s="25"/>
      <c r="L345" s="25"/>
      <c r="M345" s="25"/>
      <c r="N345" s="25"/>
      <c r="O345" s="25"/>
      <c r="P345" s="25"/>
      <c r="Q345" s="25"/>
      <c r="R345" s="23"/>
      <c r="S345" s="145"/>
      <c r="T345" s="25"/>
      <c r="U345" s="25"/>
      <c r="V345" s="25"/>
      <c r="W345" s="25"/>
      <c r="X345" s="25"/>
    </row>
    <row r="346" spans="1:24" s="68" customFormat="1" ht="12.75" customHeight="1">
      <c r="A346" s="7"/>
      <c r="B346" s="23"/>
      <c r="C346" s="22"/>
      <c r="D346" s="22"/>
      <c r="E346" s="23"/>
      <c r="F346" s="22"/>
      <c r="G346" s="22"/>
      <c r="I346" s="25"/>
      <c r="J346" s="25"/>
      <c r="K346" s="25"/>
      <c r="L346" s="25"/>
      <c r="M346" s="25"/>
      <c r="N346" s="25"/>
      <c r="O346" s="25"/>
      <c r="P346" s="25"/>
      <c r="Q346" s="25"/>
      <c r="R346" s="23"/>
      <c r="S346" s="145"/>
      <c r="T346" s="25"/>
      <c r="U346" s="25"/>
      <c r="V346" s="25"/>
      <c r="W346" s="25"/>
      <c r="X346" s="25"/>
    </row>
    <row r="347" spans="1:24" s="68" customFormat="1" ht="12.75" customHeight="1">
      <c r="A347" s="7"/>
      <c r="B347" s="23"/>
      <c r="C347" s="22"/>
      <c r="D347" s="22"/>
      <c r="E347" s="23"/>
      <c r="F347" s="22"/>
      <c r="G347" s="22"/>
      <c r="I347" s="25"/>
      <c r="J347" s="25"/>
      <c r="K347" s="25"/>
      <c r="L347" s="25"/>
      <c r="M347" s="25"/>
      <c r="N347" s="25"/>
      <c r="O347" s="25"/>
      <c r="P347" s="25"/>
      <c r="Q347" s="25"/>
      <c r="R347" s="23"/>
      <c r="S347" s="145"/>
      <c r="T347" s="25"/>
      <c r="U347" s="25"/>
      <c r="V347" s="25"/>
      <c r="W347" s="25"/>
      <c r="X347" s="25"/>
    </row>
    <row r="348" spans="1:24" s="68" customFormat="1" ht="12.75" customHeight="1">
      <c r="A348" s="7"/>
      <c r="B348" s="23"/>
      <c r="C348" s="22"/>
      <c r="D348" s="22"/>
      <c r="E348" s="23"/>
      <c r="F348" s="22"/>
      <c r="G348" s="22"/>
      <c r="I348" s="25"/>
      <c r="J348" s="25"/>
      <c r="K348" s="25"/>
      <c r="L348" s="25"/>
      <c r="M348" s="25"/>
      <c r="N348" s="25"/>
      <c r="O348" s="25"/>
      <c r="P348" s="25"/>
      <c r="Q348" s="25"/>
      <c r="R348" s="23"/>
      <c r="S348" s="145"/>
      <c r="T348" s="25"/>
      <c r="U348" s="25"/>
      <c r="V348" s="25"/>
      <c r="W348" s="25"/>
      <c r="X348" s="25"/>
    </row>
    <row r="349" spans="1:24" s="68" customFormat="1" ht="12.75" customHeight="1">
      <c r="A349" s="7"/>
      <c r="B349" s="23"/>
      <c r="C349" s="22"/>
      <c r="D349" s="22"/>
      <c r="E349" s="23"/>
      <c r="F349" s="22"/>
      <c r="G349" s="22"/>
      <c r="I349" s="25"/>
      <c r="J349" s="25"/>
      <c r="K349" s="25"/>
      <c r="L349" s="25"/>
      <c r="M349" s="25"/>
      <c r="N349" s="25"/>
      <c r="O349" s="25"/>
      <c r="P349" s="25"/>
      <c r="Q349" s="25"/>
      <c r="R349" s="23"/>
      <c r="S349" s="145"/>
      <c r="T349" s="25"/>
      <c r="U349" s="25"/>
      <c r="V349" s="25"/>
      <c r="W349" s="25"/>
      <c r="X349" s="25"/>
    </row>
    <row r="350" spans="1:24" s="68" customFormat="1" ht="12.75" customHeight="1">
      <c r="A350" s="7"/>
      <c r="B350" s="23"/>
      <c r="C350" s="22"/>
      <c r="D350" s="22"/>
      <c r="E350" s="23"/>
      <c r="F350" s="22"/>
      <c r="G350" s="22"/>
      <c r="I350" s="25"/>
      <c r="J350" s="25"/>
      <c r="K350" s="25"/>
      <c r="L350" s="25"/>
      <c r="M350" s="25"/>
      <c r="N350" s="25"/>
      <c r="O350" s="25"/>
      <c r="P350" s="25"/>
      <c r="Q350" s="25"/>
      <c r="R350" s="23"/>
      <c r="S350" s="145"/>
      <c r="T350" s="25"/>
      <c r="U350" s="25"/>
      <c r="V350" s="25"/>
      <c r="W350" s="25"/>
      <c r="X350" s="25"/>
    </row>
    <row r="351" spans="1:24" s="68" customFormat="1" ht="12.75" customHeight="1">
      <c r="A351" s="7"/>
      <c r="B351" s="23"/>
      <c r="C351" s="22"/>
      <c r="D351" s="22"/>
      <c r="E351" s="23"/>
      <c r="F351" s="22"/>
      <c r="G351" s="22"/>
      <c r="I351" s="25"/>
      <c r="J351" s="25"/>
      <c r="K351" s="25"/>
      <c r="L351" s="25"/>
      <c r="M351" s="25"/>
      <c r="N351" s="25"/>
      <c r="O351" s="25"/>
      <c r="P351" s="25"/>
      <c r="Q351" s="25"/>
      <c r="R351" s="23"/>
      <c r="S351" s="145"/>
      <c r="T351" s="25"/>
      <c r="U351" s="25"/>
      <c r="V351" s="25"/>
      <c r="W351" s="25"/>
      <c r="X351" s="25"/>
    </row>
    <row r="352" spans="1:24" s="68" customFormat="1" ht="12.75" customHeight="1">
      <c r="A352" s="7"/>
      <c r="B352" s="23"/>
      <c r="C352" s="22"/>
      <c r="D352" s="22"/>
      <c r="E352" s="23"/>
      <c r="F352" s="22"/>
      <c r="G352" s="22"/>
      <c r="I352" s="25"/>
      <c r="J352" s="25"/>
      <c r="K352" s="25"/>
      <c r="L352" s="25"/>
      <c r="M352" s="25"/>
      <c r="N352" s="25"/>
      <c r="O352" s="25"/>
      <c r="P352" s="25"/>
      <c r="Q352" s="25"/>
      <c r="R352" s="23"/>
      <c r="S352" s="145"/>
      <c r="T352" s="25"/>
      <c r="U352" s="25"/>
      <c r="V352" s="25"/>
      <c r="W352" s="25"/>
      <c r="X352" s="25"/>
    </row>
    <row r="353" spans="1:24" s="68" customFormat="1" ht="12.75" customHeight="1">
      <c r="A353" s="7"/>
      <c r="B353" s="23"/>
      <c r="C353" s="22"/>
      <c r="D353" s="22"/>
      <c r="E353" s="23"/>
      <c r="F353" s="22"/>
      <c r="G353" s="22"/>
      <c r="I353" s="25"/>
      <c r="J353" s="25"/>
      <c r="K353" s="25"/>
      <c r="L353" s="25"/>
      <c r="M353" s="25"/>
      <c r="N353" s="25"/>
      <c r="O353" s="25"/>
      <c r="P353" s="25"/>
      <c r="Q353" s="25"/>
      <c r="R353" s="23"/>
      <c r="S353" s="145"/>
      <c r="T353" s="25"/>
      <c r="U353" s="25"/>
      <c r="V353" s="25"/>
      <c r="W353" s="25"/>
      <c r="X353" s="25"/>
    </row>
    <row r="354" spans="1:24" s="68" customFormat="1" ht="12.75" customHeight="1">
      <c r="A354" s="7"/>
      <c r="B354" s="23"/>
      <c r="C354" s="22"/>
      <c r="D354" s="22"/>
      <c r="E354" s="23"/>
      <c r="F354" s="22"/>
      <c r="G354" s="22"/>
      <c r="I354" s="25"/>
      <c r="J354" s="25"/>
      <c r="K354" s="25"/>
      <c r="L354" s="25"/>
      <c r="M354" s="25"/>
      <c r="N354" s="25"/>
      <c r="O354" s="25"/>
      <c r="P354" s="25"/>
      <c r="Q354" s="25"/>
      <c r="R354" s="23"/>
      <c r="S354" s="145"/>
      <c r="T354" s="25"/>
      <c r="U354" s="25"/>
      <c r="V354" s="25"/>
      <c r="W354" s="25"/>
      <c r="X354" s="25"/>
    </row>
    <row r="355" spans="1:24" s="68" customFormat="1" ht="12.75" customHeight="1">
      <c r="A355" s="7"/>
      <c r="B355" s="23"/>
      <c r="C355" s="22"/>
      <c r="D355" s="22"/>
      <c r="E355" s="23"/>
      <c r="F355" s="22"/>
      <c r="G355" s="22"/>
      <c r="I355" s="25"/>
      <c r="J355" s="25"/>
      <c r="K355" s="25"/>
      <c r="L355" s="25"/>
      <c r="M355" s="25"/>
      <c r="N355" s="25"/>
      <c r="O355" s="25"/>
      <c r="P355" s="25"/>
      <c r="Q355" s="25"/>
      <c r="R355" s="23"/>
      <c r="S355" s="145"/>
      <c r="T355" s="25"/>
      <c r="U355" s="25"/>
      <c r="V355" s="25"/>
      <c r="W355" s="25"/>
      <c r="X355" s="25"/>
    </row>
    <row r="356" spans="1:24" s="68" customFormat="1" ht="12.75" customHeight="1">
      <c r="A356" s="7"/>
      <c r="B356" s="23"/>
      <c r="C356" s="22"/>
      <c r="D356" s="22"/>
      <c r="E356" s="23"/>
      <c r="F356" s="22"/>
      <c r="G356" s="22"/>
      <c r="I356" s="25"/>
      <c r="J356" s="25"/>
      <c r="K356" s="25"/>
      <c r="L356" s="25"/>
      <c r="M356" s="25"/>
      <c r="N356" s="25"/>
      <c r="O356" s="25"/>
      <c r="P356" s="25"/>
      <c r="Q356" s="25"/>
      <c r="R356" s="23"/>
      <c r="S356" s="145"/>
      <c r="T356" s="25"/>
      <c r="U356" s="25"/>
      <c r="V356" s="25"/>
      <c r="W356" s="25"/>
      <c r="X356" s="25"/>
    </row>
    <row r="357" spans="1:24" s="68" customFormat="1" ht="12.75" customHeight="1">
      <c r="A357" s="7"/>
      <c r="B357" s="23"/>
      <c r="C357" s="22"/>
      <c r="D357" s="22"/>
      <c r="E357" s="23"/>
      <c r="F357" s="22"/>
      <c r="G357" s="22"/>
      <c r="I357" s="25"/>
      <c r="J357" s="25"/>
      <c r="K357" s="25"/>
      <c r="L357" s="25"/>
      <c r="M357" s="25"/>
      <c r="N357" s="25"/>
      <c r="O357" s="25"/>
      <c r="P357" s="25"/>
      <c r="Q357" s="25"/>
      <c r="R357" s="23"/>
      <c r="S357" s="145"/>
      <c r="T357" s="25"/>
      <c r="U357" s="25"/>
      <c r="V357" s="25"/>
      <c r="W357" s="25"/>
      <c r="X357" s="25"/>
    </row>
    <row r="358" spans="1:24" s="68" customFormat="1" ht="12.75" customHeight="1">
      <c r="A358" s="7"/>
      <c r="B358" s="23"/>
      <c r="C358" s="22"/>
      <c r="D358" s="22"/>
      <c r="E358" s="23"/>
      <c r="F358" s="22"/>
      <c r="G358" s="22"/>
      <c r="I358" s="25"/>
      <c r="J358" s="25"/>
      <c r="K358" s="25"/>
      <c r="L358" s="25"/>
      <c r="M358" s="25"/>
      <c r="N358" s="25"/>
      <c r="O358" s="25"/>
      <c r="P358" s="25"/>
      <c r="Q358" s="25"/>
      <c r="R358" s="23"/>
      <c r="S358" s="145"/>
      <c r="T358" s="25"/>
      <c r="U358" s="25"/>
      <c r="V358" s="25"/>
      <c r="W358" s="25"/>
      <c r="X358" s="25"/>
    </row>
    <row r="359" spans="1:24" s="68" customFormat="1" ht="12.75" customHeight="1">
      <c r="A359" s="7"/>
      <c r="B359" s="23"/>
      <c r="C359" s="22"/>
      <c r="D359" s="22"/>
      <c r="E359" s="23"/>
      <c r="F359" s="22"/>
      <c r="G359" s="22"/>
      <c r="I359" s="25"/>
      <c r="J359" s="25"/>
      <c r="K359" s="25"/>
      <c r="L359" s="25"/>
      <c r="M359" s="25"/>
      <c r="N359" s="25"/>
      <c r="O359" s="25"/>
      <c r="P359" s="25"/>
      <c r="Q359" s="25"/>
      <c r="R359" s="23"/>
      <c r="S359" s="145"/>
      <c r="T359" s="25"/>
      <c r="U359" s="25"/>
      <c r="V359" s="25"/>
      <c r="W359" s="25"/>
      <c r="X359" s="25"/>
    </row>
    <row r="360" spans="1:24" s="68" customFormat="1" ht="12.75" customHeight="1">
      <c r="A360" s="7"/>
      <c r="B360" s="23"/>
      <c r="C360" s="22"/>
      <c r="D360" s="22"/>
      <c r="E360" s="23"/>
      <c r="F360" s="22"/>
      <c r="G360" s="22"/>
      <c r="I360" s="25"/>
      <c r="J360" s="25"/>
      <c r="K360" s="25"/>
      <c r="L360" s="25"/>
      <c r="M360" s="25"/>
      <c r="N360" s="25"/>
      <c r="O360" s="25"/>
      <c r="P360" s="25"/>
      <c r="Q360" s="25"/>
      <c r="R360" s="23"/>
      <c r="S360" s="145"/>
      <c r="T360" s="25"/>
      <c r="U360" s="25"/>
      <c r="V360" s="25"/>
      <c r="W360" s="25"/>
      <c r="X360" s="25"/>
    </row>
    <row r="361" spans="1:24" s="68" customFormat="1" ht="12.75" customHeight="1">
      <c r="A361" s="7"/>
      <c r="B361" s="23"/>
      <c r="C361" s="22"/>
      <c r="D361" s="22"/>
      <c r="E361" s="23"/>
      <c r="F361" s="22"/>
      <c r="G361" s="22"/>
      <c r="I361" s="25"/>
      <c r="J361" s="25"/>
      <c r="K361" s="25"/>
      <c r="L361" s="25"/>
      <c r="M361" s="25"/>
      <c r="N361" s="25"/>
      <c r="O361" s="25"/>
      <c r="P361" s="25"/>
      <c r="Q361" s="25"/>
      <c r="R361" s="23"/>
      <c r="S361" s="145"/>
      <c r="T361" s="25"/>
      <c r="U361" s="25"/>
      <c r="V361" s="25"/>
      <c r="W361" s="25"/>
      <c r="X361" s="25"/>
    </row>
    <row r="362" spans="1:24" s="68" customFormat="1" ht="12.75" customHeight="1">
      <c r="A362" s="7"/>
      <c r="B362" s="23"/>
      <c r="C362" s="22"/>
      <c r="D362" s="22"/>
      <c r="E362" s="23"/>
      <c r="F362" s="22"/>
      <c r="G362" s="22"/>
      <c r="I362" s="25"/>
      <c r="J362" s="25"/>
      <c r="K362" s="25"/>
      <c r="L362" s="25"/>
      <c r="M362" s="25"/>
      <c r="N362" s="25"/>
      <c r="O362" s="25"/>
      <c r="P362" s="25"/>
      <c r="Q362" s="25"/>
      <c r="R362" s="23"/>
      <c r="S362" s="145"/>
      <c r="T362" s="25"/>
      <c r="U362" s="25"/>
      <c r="V362" s="25"/>
      <c r="W362" s="25"/>
      <c r="X362" s="25"/>
    </row>
    <row r="363" spans="1:24" s="68" customFormat="1" ht="12.75" customHeight="1">
      <c r="A363" s="7"/>
      <c r="B363" s="23"/>
      <c r="C363" s="22"/>
      <c r="D363" s="22"/>
      <c r="E363" s="23"/>
      <c r="F363" s="22"/>
      <c r="G363" s="22"/>
      <c r="I363" s="25"/>
      <c r="J363" s="25"/>
      <c r="K363" s="25"/>
      <c r="L363" s="25"/>
      <c r="M363" s="25"/>
      <c r="N363" s="25"/>
      <c r="O363" s="25"/>
      <c r="P363" s="25"/>
      <c r="Q363" s="25"/>
      <c r="R363" s="23"/>
      <c r="S363" s="145"/>
      <c r="T363" s="25"/>
      <c r="U363" s="25"/>
      <c r="V363" s="25"/>
      <c r="W363" s="25"/>
      <c r="X363" s="25"/>
    </row>
    <row r="364" spans="1:24" s="68" customFormat="1" ht="12.75" customHeight="1">
      <c r="A364" s="7"/>
      <c r="B364" s="23"/>
      <c r="C364" s="22"/>
      <c r="D364" s="22"/>
      <c r="E364" s="23"/>
      <c r="F364" s="22"/>
      <c r="G364" s="22"/>
      <c r="I364" s="25"/>
      <c r="J364" s="25"/>
      <c r="K364" s="25"/>
      <c r="L364" s="25"/>
      <c r="M364" s="25"/>
      <c r="N364" s="25"/>
      <c r="O364" s="25"/>
      <c r="P364" s="25"/>
      <c r="Q364" s="25"/>
      <c r="R364" s="23"/>
      <c r="S364" s="145"/>
      <c r="T364" s="25"/>
      <c r="U364" s="25"/>
      <c r="V364" s="25"/>
      <c r="W364" s="25"/>
      <c r="X364" s="25"/>
    </row>
    <row r="365" spans="1:24" s="68" customFormat="1" ht="12.75" customHeight="1">
      <c r="A365" s="7"/>
      <c r="B365" s="23"/>
      <c r="C365" s="22"/>
      <c r="D365" s="22"/>
      <c r="E365" s="23"/>
      <c r="F365" s="22"/>
      <c r="G365" s="22"/>
      <c r="I365" s="25"/>
      <c r="J365" s="25"/>
      <c r="K365" s="25"/>
      <c r="L365" s="25"/>
      <c r="M365" s="25"/>
      <c r="N365" s="25"/>
      <c r="O365" s="25"/>
      <c r="P365" s="25"/>
      <c r="Q365" s="25"/>
      <c r="R365" s="23"/>
      <c r="S365" s="145"/>
      <c r="T365" s="25"/>
      <c r="U365" s="25"/>
      <c r="V365" s="25"/>
      <c r="W365" s="25"/>
      <c r="X365" s="25"/>
    </row>
    <row r="366" spans="1:24" s="68" customFormat="1" ht="12.75" customHeight="1">
      <c r="A366" s="7"/>
      <c r="B366" s="23"/>
      <c r="C366" s="22"/>
      <c r="D366" s="22"/>
      <c r="E366" s="23"/>
      <c r="F366" s="22"/>
      <c r="G366" s="22"/>
      <c r="I366" s="25"/>
      <c r="J366" s="25"/>
      <c r="K366" s="25"/>
      <c r="L366" s="25"/>
      <c r="M366" s="25"/>
      <c r="N366" s="25"/>
      <c r="O366" s="25"/>
      <c r="P366" s="25"/>
      <c r="Q366" s="25"/>
      <c r="R366" s="23"/>
      <c r="S366" s="145"/>
      <c r="T366" s="25"/>
      <c r="U366" s="25"/>
      <c r="V366" s="25"/>
      <c r="W366" s="25"/>
      <c r="X366" s="25"/>
    </row>
    <row r="367" spans="1:24" s="68" customFormat="1" ht="12.75" customHeight="1">
      <c r="A367" s="7"/>
      <c r="B367" s="23"/>
      <c r="C367" s="22"/>
      <c r="D367" s="22"/>
      <c r="E367" s="23"/>
      <c r="F367" s="22"/>
      <c r="G367" s="22"/>
      <c r="I367" s="25"/>
      <c r="J367" s="25"/>
      <c r="K367" s="25"/>
      <c r="L367" s="25"/>
      <c r="M367" s="25"/>
      <c r="N367" s="25"/>
      <c r="O367" s="25"/>
      <c r="P367" s="25"/>
      <c r="Q367" s="25"/>
      <c r="R367" s="23"/>
      <c r="S367" s="145"/>
      <c r="T367" s="25"/>
      <c r="U367" s="25"/>
      <c r="V367" s="25"/>
      <c r="W367" s="25"/>
      <c r="X367" s="25"/>
    </row>
    <row r="368" spans="1:24" s="68" customFormat="1" ht="12.75" customHeight="1">
      <c r="A368" s="7"/>
      <c r="B368" s="23"/>
      <c r="C368" s="22"/>
      <c r="D368" s="22"/>
      <c r="E368" s="23"/>
      <c r="F368" s="22"/>
      <c r="G368" s="22"/>
      <c r="I368" s="25"/>
      <c r="J368" s="25"/>
      <c r="K368" s="25"/>
      <c r="L368" s="25"/>
      <c r="M368" s="25"/>
      <c r="N368" s="25"/>
      <c r="O368" s="25"/>
      <c r="P368" s="25"/>
      <c r="Q368" s="25"/>
      <c r="R368" s="23"/>
      <c r="S368" s="145"/>
      <c r="T368" s="25"/>
      <c r="U368" s="25"/>
      <c r="V368" s="25"/>
      <c r="W368" s="25"/>
      <c r="X368" s="25"/>
    </row>
    <row r="369" spans="1:24" s="68" customFormat="1" ht="12.75" customHeight="1">
      <c r="A369" s="7"/>
      <c r="B369" s="23"/>
      <c r="C369" s="22"/>
      <c r="D369" s="22"/>
      <c r="E369" s="23"/>
      <c r="F369" s="22"/>
      <c r="G369" s="22"/>
      <c r="I369" s="25"/>
      <c r="J369" s="25"/>
      <c r="K369" s="25"/>
      <c r="L369" s="25"/>
      <c r="M369" s="25"/>
      <c r="N369" s="25"/>
      <c r="O369" s="25"/>
      <c r="P369" s="25"/>
      <c r="Q369" s="25"/>
      <c r="R369" s="23"/>
      <c r="S369" s="145"/>
      <c r="T369" s="25"/>
      <c r="U369" s="25"/>
      <c r="V369" s="25"/>
      <c r="W369" s="25"/>
      <c r="X369" s="25"/>
    </row>
    <row r="370" spans="1:24" s="68" customFormat="1" ht="12.75" customHeight="1">
      <c r="A370" s="7"/>
      <c r="B370" s="23"/>
      <c r="C370" s="22"/>
      <c r="D370" s="22"/>
      <c r="E370" s="23"/>
      <c r="F370" s="22"/>
      <c r="G370" s="22"/>
      <c r="I370" s="25"/>
      <c r="J370" s="25"/>
      <c r="K370" s="25"/>
      <c r="L370" s="25"/>
      <c r="M370" s="25"/>
      <c r="N370" s="25"/>
      <c r="O370" s="25"/>
      <c r="P370" s="25"/>
      <c r="Q370" s="25"/>
      <c r="R370" s="23"/>
      <c r="S370" s="145"/>
      <c r="T370" s="25"/>
      <c r="U370" s="25"/>
      <c r="V370" s="25"/>
      <c r="W370" s="25"/>
      <c r="X370" s="25"/>
    </row>
    <row r="371" spans="1:24" s="68" customFormat="1" ht="12.75" customHeight="1">
      <c r="A371" s="7"/>
      <c r="B371" s="23"/>
      <c r="C371" s="22"/>
      <c r="D371" s="22"/>
      <c r="E371" s="23"/>
      <c r="F371" s="22"/>
      <c r="G371" s="22"/>
      <c r="I371" s="25"/>
      <c r="J371" s="25"/>
      <c r="K371" s="25"/>
      <c r="L371" s="25"/>
      <c r="M371" s="25"/>
      <c r="N371" s="25"/>
      <c r="O371" s="25"/>
      <c r="P371" s="25"/>
      <c r="Q371" s="25"/>
      <c r="R371" s="23"/>
      <c r="S371" s="145"/>
      <c r="T371" s="25"/>
      <c r="U371" s="25"/>
      <c r="V371" s="25"/>
      <c r="W371" s="25"/>
      <c r="X371" s="25"/>
    </row>
    <row r="372" spans="1:24" s="68" customFormat="1" ht="12.75" customHeight="1">
      <c r="A372" s="7"/>
      <c r="B372" s="23"/>
      <c r="C372" s="22"/>
      <c r="D372" s="22"/>
      <c r="E372" s="23"/>
      <c r="F372" s="22"/>
      <c r="G372" s="22"/>
      <c r="I372" s="25"/>
      <c r="J372" s="25"/>
      <c r="K372" s="25"/>
      <c r="L372" s="25"/>
      <c r="M372" s="25"/>
      <c r="N372" s="25"/>
      <c r="O372" s="25"/>
      <c r="P372" s="25"/>
      <c r="Q372" s="25"/>
      <c r="R372" s="23"/>
      <c r="S372" s="145"/>
      <c r="T372" s="25"/>
      <c r="U372" s="25"/>
      <c r="V372" s="25"/>
      <c r="W372" s="25"/>
      <c r="X372" s="25"/>
    </row>
    <row r="373" spans="1:24" s="68" customFormat="1" ht="12.75" customHeight="1">
      <c r="A373" s="7"/>
      <c r="B373" s="23"/>
      <c r="C373" s="22"/>
      <c r="D373" s="22"/>
      <c r="E373" s="23"/>
      <c r="F373" s="22"/>
      <c r="G373" s="22"/>
      <c r="I373" s="25"/>
      <c r="J373" s="25"/>
      <c r="K373" s="25"/>
      <c r="L373" s="25"/>
      <c r="M373" s="25"/>
      <c r="N373" s="25"/>
      <c r="O373" s="25"/>
      <c r="P373" s="25"/>
      <c r="Q373" s="25"/>
      <c r="R373" s="23"/>
      <c r="S373" s="145"/>
      <c r="T373" s="25"/>
      <c r="U373" s="25"/>
      <c r="V373" s="25"/>
      <c r="W373" s="25"/>
      <c r="X373" s="25"/>
    </row>
    <row r="374" spans="1:24" s="68" customFormat="1" ht="12.75" customHeight="1">
      <c r="A374" s="7"/>
      <c r="B374" s="23"/>
      <c r="C374" s="22"/>
      <c r="D374" s="22"/>
      <c r="E374" s="23"/>
      <c r="F374" s="22"/>
      <c r="G374" s="22"/>
      <c r="I374" s="25"/>
      <c r="J374" s="25"/>
      <c r="K374" s="25"/>
      <c r="L374" s="25"/>
      <c r="M374" s="25"/>
      <c r="N374" s="25"/>
      <c r="O374" s="25"/>
      <c r="P374" s="25"/>
      <c r="Q374" s="25"/>
      <c r="R374" s="23"/>
      <c r="S374" s="145"/>
      <c r="T374" s="25"/>
      <c r="U374" s="25"/>
      <c r="V374" s="25"/>
      <c r="W374" s="25"/>
      <c r="X374" s="25"/>
    </row>
    <row r="375" spans="1:24" s="68" customFormat="1" ht="12.75" customHeight="1">
      <c r="A375" s="7"/>
      <c r="B375" s="23"/>
      <c r="C375" s="22"/>
      <c r="D375" s="22"/>
      <c r="E375" s="23"/>
      <c r="F375" s="22"/>
      <c r="G375" s="22"/>
      <c r="I375" s="25"/>
      <c r="J375" s="25"/>
      <c r="K375" s="25"/>
      <c r="L375" s="25"/>
      <c r="M375" s="25"/>
      <c r="N375" s="25"/>
      <c r="O375" s="25"/>
      <c r="P375" s="25"/>
      <c r="Q375" s="25"/>
      <c r="R375" s="23"/>
      <c r="S375" s="145"/>
      <c r="T375" s="25"/>
      <c r="U375" s="25"/>
      <c r="V375" s="25"/>
      <c r="W375" s="25"/>
      <c r="X375" s="25"/>
    </row>
    <row r="376" spans="1:24" s="68" customFormat="1" ht="12.75" customHeight="1">
      <c r="A376" s="7"/>
      <c r="B376" s="23"/>
      <c r="C376" s="22"/>
      <c r="D376" s="22"/>
      <c r="E376" s="23"/>
      <c r="F376" s="22"/>
      <c r="G376" s="22"/>
      <c r="I376" s="25"/>
      <c r="J376" s="25"/>
      <c r="K376" s="25"/>
      <c r="L376" s="25"/>
      <c r="M376" s="25"/>
      <c r="N376" s="25"/>
      <c r="O376" s="25"/>
      <c r="P376" s="25"/>
      <c r="Q376" s="25"/>
      <c r="R376" s="23"/>
      <c r="S376" s="145"/>
      <c r="T376" s="25"/>
      <c r="U376" s="25"/>
      <c r="V376" s="25"/>
      <c r="W376" s="25"/>
      <c r="X376" s="25"/>
    </row>
    <row r="377" spans="1:24" s="68" customFormat="1" ht="12.75" customHeight="1">
      <c r="A377" s="7"/>
      <c r="B377" s="23"/>
      <c r="C377" s="22"/>
      <c r="D377" s="22"/>
      <c r="E377" s="23"/>
      <c r="F377" s="22"/>
      <c r="G377" s="22"/>
      <c r="I377" s="25"/>
      <c r="J377" s="25"/>
      <c r="K377" s="25"/>
      <c r="L377" s="25"/>
      <c r="M377" s="25"/>
      <c r="N377" s="25"/>
      <c r="O377" s="25"/>
      <c r="P377" s="25"/>
      <c r="Q377" s="25"/>
      <c r="R377" s="23"/>
      <c r="S377" s="145"/>
      <c r="T377" s="25"/>
      <c r="U377" s="25"/>
      <c r="V377" s="25"/>
      <c r="W377" s="25"/>
      <c r="X377" s="25"/>
    </row>
    <row r="378" spans="1:24" s="68" customFormat="1" ht="12.75" customHeight="1">
      <c r="A378" s="7"/>
      <c r="B378" s="23"/>
      <c r="C378" s="22"/>
      <c r="D378" s="22"/>
      <c r="E378" s="23"/>
      <c r="F378" s="22"/>
      <c r="G378" s="22"/>
      <c r="I378" s="25"/>
      <c r="J378" s="25"/>
      <c r="K378" s="25"/>
      <c r="L378" s="25"/>
      <c r="M378" s="25"/>
      <c r="N378" s="25"/>
      <c r="O378" s="25"/>
      <c r="P378" s="25"/>
      <c r="Q378" s="25"/>
      <c r="R378" s="23"/>
      <c r="S378" s="145"/>
      <c r="T378" s="25"/>
      <c r="U378" s="25"/>
      <c r="V378" s="25"/>
      <c r="W378" s="25"/>
      <c r="X378" s="25"/>
    </row>
    <row r="379" spans="1:24" s="68" customFormat="1" ht="12.75" customHeight="1">
      <c r="A379" s="7"/>
      <c r="B379" s="23"/>
      <c r="C379" s="22"/>
      <c r="D379" s="22"/>
      <c r="E379" s="23"/>
      <c r="F379" s="22"/>
      <c r="G379" s="22"/>
      <c r="I379" s="25"/>
      <c r="J379" s="25"/>
      <c r="K379" s="25"/>
      <c r="L379" s="25"/>
      <c r="M379" s="25"/>
      <c r="N379" s="25"/>
      <c r="O379" s="25"/>
      <c r="P379" s="25"/>
      <c r="Q379" s="25"/>
      <c r="R379" s="23"/>
      <c r="S379" s="145"/>
      <c r="T379" s="25"/>
      <c r="U379" s="25"/>
      <c r="V379" s="25"/>
      <c r="W379" s="25"/>
      <c r="X379" s="25"/>
    </row>
    <row r="380" spans="1:24" s="68" customFormat="1" ht="12.75" customHeight="1">
      <c r="A380" s="7"/>
      <c r="B380" s="23"/>
      <c r="C380" s="22"/>
      <c r="D380" s="22"/>
      <c r="E380" s="23"/>
      <c r="F380" s="22"/>
      <c r="G380" s="22"/>
      <c r="I380" s="25"/>
      <c r="J380" s="25"/>
      <c r="K380" s="25"/>
      <c r="L380" s="25"/>
      <c r="M380" s="25"/>
      <c r="N380" s="25"/>
      <c r="O380" s="25"/>
      <c r="P380" s="25"/>
      <c r="Q380" s="25"/>
      <c r="R380" s="23"/>
      <c r="S380" s="145"/>
      <c r="T380" s="25"/>
      <c r="U380" s="25"/>
      <c r="V380" s="25"/>
      <c r="W380" s="25"/>
      <c r="X380" s="25"/>
    </row>
    <row r="381" spans="1:24" s="68" customFormat="1" ht="12.75" customHeight="1">
      <c r="A381" s="7"/>
      <c r="B381" s="23"/>
      <c r="C381" s="22"/>
      <c r="D381" s="22"/>
      <c r="E381" s="23"/>
      <c r="F381" s="22"/>
      <c r="G381" s="22"/>
      <c r="I381" s="25"/>
      <c r="J381" s="25"/>
      <c r="K381" s="25"/>
      <c r="L381" s="25"/>
      <c r="M381" s="25"/>
      <c r="N381" s="25"/>
      <c r="O381" s="25"/>
      <c r="P381" s="25"/>
      <c r="Q381" s="25"/>
      <c r="R381" s="23"/>
      <c r="S381" s="145"/>
      <c r="T381" s="25"/>
      <c r="U381" s="25"/>
      <c r="V381" s="25"/>
      <c r="W381" s="25"/>
      <c r="X381" s="25"/>
    </row>
    <row r="382" spans="1:24" s="68" customFormat="1" ht="12.75" customHeight="1">
      <c r="A382" s="7"/>
      <c r="B382" s="23"/>
      <c r="C382" s="22"/>
      <c r="D382" s="22"/>
      <c r="E382" s="23"/>
      <c r="F382" s="22"/>
      <c r="G382" s="22"/>
      <c r="I382" s="25"/>
      <c r="J382" s="25"/>
      <c r="K382" s="25"/>
      <c r="L382" s="25"/>
      <c r="M382" s="25"/>
      <c r="N382" s="25"/>
      <c r="O382" s="25"/>
      <c r="P382" s="25"/>
      <c r="Q382" s="25"/>
      <c r="R382" s="23"/>
      <c r="S382" s="145"/>
      <c r="T382" s="25"/>
      <c r="U382" s="25"/>
      <c r="V382" s="25"/>
      <c r="W382" s="25"/>
      <c r="X382" s="25"/>
    </row>
    <row r="383" spans="1:24" s="68" customFormat="1" ht="12.75" customHeight="1">
      <c r="A383" s="7"/>
      <c r="B383" s="23"/>
      <c r="C383" s="22"/>
      <c r="D383" s="22"/>
      <c r="E383" s="23"/>
      <c r="F383" s="22"/>
      <c r="G383" s="22"/>
      <c r="I383" s="25"/>
      <c r="J383" s="25"/>
      <c r="K383" s="25"/>
      <c r="L383" s="25"/>
      <c r="M383" s="25"/>
      <c r="N383" s="25"/>
      <c r="O383" s="25"/>
      <c r="P383" s="25"/>
      <c r="Q383" s="25"/>
      <c r="R383" s="23"/>
      <c r="S383" s="145"/>
      <c r="T383" s="25"/>
      <c r="U383" s="25"/>
      <c r="V383" s="25"/>
      <c r="W383" s="25"/>
      <c r="X383" s="25"/>
    </row>
    <row r="384" spans="1:24" s="68" customFormat="1" ht="12.75" customHeight="1">
      <c r="A384" s="7"/>
      <c r="B384" s="23"/>
      <c r="C384" s="22"/>
      <c r="D384" s="22"/>
      <c r="E384" s="23"/>
      <c r="F384" s="22"/>
      <c r="G384" s="22"/>
      <c r="I384" s="25"/>
      <c r="J384" s="25"/>
      <c r="K384" s="25"/>
      <c r="L384" s="25"/>
      <c r="M384" s="25"/>
      <c r="N384" s="25"/>
      <c r="O384" s="25"/>
      <c r="P384" s="25"/>
      <c r="Q384" s="25"/>
      <c r="R384" s="23"/>
      <c r="S384" s="145"/>
      <c r="T384" s="25"/>
      <c r="U384" s="25"/>
      <c r="V384" s="25"/>
      <c r="W384" s="25"/>
      <c r="X384" s="25"/>
    </row>
    <row r="385" spans="1:24" s="68" customFormat="1" ht="12.75" customHeight="1">
      <c r="A385" s="7"/>
      <c r="B385" s="23"/>
      <c r="C385" s="22"/>
      <c r="D385" s="22"/>
      <c r="E385" s="23"/>
      <c r="F385" s="22"/>
      <c r="G385" s="22"/>
      <c r="I385" s="25"/>
      <c r="J385" s="25"/>
      <c r="K385" s="25"/>
      <c r="L385" s="25"/>
      <c r="M385" s="25"/>
      <c r="N385" s="25"/>
      <c r="O385" s="25"/>
      <c r="P385" s="25"/>
      <c r="Q385" s="25"/>
      <c r="R385" s="23"/>
      <c r="S385" s="145"/>
      <c r="T385" s="25"/>
      <c r="U385" s="25"/>
      <c r="V385" s="25"/>
      <c r="W385" s="25"/>
      <c r="X385" s="25"/>
    </row>
    <row r="386" spans="1:24" s="68" customFormat="1" ht="12.75" customHeight="1">
      <c r="A386" s="7"/>
      <c r="B386" s="23"/>
      <c r="C386" s="22"/>
      <c r="D386" s="22"/>
      <c r="E386" s="23"/>
      <c r="F386" s="22"/>
      <c r="G386" s="22"/>
      <c r="I386" s="25"/>
      <c r="J386" s="25"/>
      <c r="K386" s="25"/>
      <c r="L386" s="25"/>
      <c r="M386" s="25"/>
      <c r="N386" s="25"/>
      <c r="O386" s="25"/>
      <c r="P386" s="25"/>
      <c r="Q386" s="25"/>
      <c r="R386" s="23"/>
      <c r="S386" s="145"/>
      <c r="T386" s="25"/>
      <c r="U386" s="25"/>
      <c r="V386" s="25"/>
      <c r="W386" s="25"/>
      <c r="X386" s="25"/>
    </row>
    <row r="387" spans="1:24" s="68" customFormat="1" ht="12.75" customHeight="1">
      <c r="A387" s="7"/>
      <c r="B387" s="23"/>
      <c r="C387" s="22"/>
      <c r="D387" s="22"/>
      <c r="E387" s="23"/>
      <c r="F387" s="22"/>
      <c r="G387" s="22"/>
      <c r="I387" s="25"/>
      <c r="J387" s="25"/>
      <c r="K387" s="25"/>
      <c r="L387" s="25"/>
      <c r="M387" s="25"/>
      <c r="N387" s="25"/>
      <c r="O387" s="25"/>
      <c r="P387" s="25"/>
      <c r="Q387" s="25"/>
      <c r="R387" s="23"/>
      <c r="S387" s="145"/>
      <c r="T387" s="25"/>
      <c r="U387" s="25"/>
      <c r="V387" s="25"/>
      <c r="W387" s="25"/>
      <c r="X387" s="25"/>
    </row>
    <row r="388" spans="1:24" s="68" customFormat="1" ht="12.75" customHeight="1">
      <c r="A388" s="7"/>
      <c r="B388" s="23"/>
      <c r="C388" s="22"/>
      <c r="D388" s="22"/>
      <c r="E388" s="23"/>
      <c r="F388" s="22"/>
      <c r="G388" s="22"/>
      <c r="I388" s="25"/>
      <c r="J388" s="25"/>
      <c r="K388" s="25"/>
      <c r="L388" s="25"/>
      <c r="M388" s="25"/>
      <c r="N388" s="25"/>
      <c r="O388" s="25"/>
      <c r="P388" s="25"/>
      <c r="Q388" s="25"/>
      <c r="R388" s="23"/>
      <c r="S388" s="145"/>
      <c r="T388" s="25"/>
      <c r="U388" s="25"/>
      <c r="V388" s="25"/>
      <c r="W388" s="25"/>
      <c r="X388" s="25"/>
    </row>
    <row r="389" spans="1:24" s="68" customFormat="1" ht="12.75" customHeight="1">
      <c r="A389" s="7"/>
      <c r="B389" s="23"/>
      <c r="C389" s="22"/>
      <c r="D389" s="22"/>
      <c r="E389" s="23"/>
      <c r="F389" s="22"/>
      <c r="G389" s="22"/>
      <c r="I389" s="25"/>
      <c r="J389" s="25"/>
      <c r="K389" s="25"/>
      <c r="L389" s="25"/>
      <c r="M389" s="25"/>
      <c r="N389" s="25"/>
      <c r="O389" s="25"/>
      <c r="P389" s="25"/>
      <c r="Q389" s="25"/>
      <c r="R389" s="23"/>
      <c r="S389" s="145"/>
      <c r="T389" s="25"/>
      <c r="U389" s="25"/>
      <c r="V389" s="25"/>
      <c r="W389" s="25"/>
      <c r="X389" s="25"/>
    </row>
    <row r="390" spans="1:24" s="68" customFormat="1" ht="12.75" customHeight="1">
      <c r="A390" s="7"/>
      <c r="B390" s="23"/>
      <c r="C390" s="22"/>
      <c r="D390" s="22"/>
      <c r="E390" s="23"/>
      <c r="F390" s="22"/>
      <c r="G390" s="22"/>
      <c r="I390" s="25"/>
      <c r="J390" s="25"/>
      <c r="K390" s="25"/>
      <c r="L390" s="25"/>
      <c r="M390" s="25"/>
      <c r="N390" s="25"/>
      <c r="O390" s="25"/>
      <c r="P390" s="25"/>
      <c r="Q390" s="25"/>
      <c r="R390" s="23"/>
      <c r="S390" s="145"/>
      <c r="T390" s="25"/>
      <c r="U390" s="25"/>
      <c r="V390" s="25"/>
      <c r="W390" s="25"/>
      <c r="X390" s="25"/>
    </row>
    <row r="391" spans="1:24" s="68" customFormat="1" ht="12.75" customHeight="1">
      <c r="A391" s="7"/>
      <c r="B391" s="23"/>
      <c r="C391" s="22"/>
      <c r="D391" s="22"/>
      <c r="E391" s="23"/>
      <c r="F391" s="22"/>
      <c r="G391" s="22"/>
      <c r="I391" s="25"/>
      <c r="J391" s="25"/>
      <c r="K391" s="25"/>
      <c r="L391" s="25"/>
      <c r="M391" s="25"/>
      <c r="N391" s="25"/>
      <c r="O391" s="25"/>
      <c r="P391" s="25"/>
      <c r="Q391" s="25"/>
      <c r="R391" s="23"/>
      <c r="S391" s="145"/>
      <c r="T391" s="25"/>
      <c r="U391" s="25"/>
      <c r="V391" s="25"/>
      <c r="W391" s="25"/>
      <c r="X391" s="25"/>
    </row>
    <row r="392" spans="1:24" s="68" customFormat="1" ht="12.75" customHeight="1">
      <c r="A392" s="7"/>
      <c r="B392" s="23"/>
      <c r="C392" s="22"/>
      <c r="D392" s="22"/>
      <c r="E392" s="23"/>
      <c r="F392" s="22"/>
      <c r="G392" s="22"/>
      <c r="I392" s="25"/>
      <c r="J392" s="25"/>
      <c r="K392" s="25"/>
      <c r="L392" s="25"/>
      <c r="M392" s="25"/>
      <c r="N392" s="25"/>
      <c r="O392" s="25"/>
      <c r="P392" s="25"/>
      <c r="Q392" s="25"/>
      <c r="R392" s="23"/>
      <c r="S392" s="145"/>
      <c r="T392" s="25"/>
      <c r="U392" s="25"/>
      <c r="V392" s="25"/>
      <c r="W392" s="25"/>
      <c r="X392" s="25"/>
    </row>
    <row r="393" spans="1:24" s="68" customFormat="1" ht="12.75" customHeight="1">
      <c r="A393" s="7"/>
      <c r="B393" s="23"/>
      <c r="C393" s="22"/>
      <c r="D393" s="22"/>
      <c r="E393" s="23"/>
      <c r="F393" s="22"/>
      <c r="G393" s="22"/>
      <c r="I393" s="25"/>
      <c r="J393" s="25"/>
      <c r="K393" s="25"/>
      <c r="L393" s="25"/>
      <c r="M393" s="25"/>
      <c r="N393" s="25"/>
      <c r="O393" s="25"/>
      <c r="P393" s="25"/>
      <c r="Q393" s="25"/>
      <c r="R393" s="23"/>
      <c r="S393" s="145"/>
      <c r="T393" s="25"/>
      <c r="U393" s="25"/>
      <c r="V393" s="25"/>
      <c r="W393" s="25"/>
      <c r="X393" s="25"/>
    </row>
    <row r="394" spans="1:24" s="68" customFormat="1" ht="12.75" customHeight="1">
      <c r="A394" s="7"/>
      <c r="B394" s="23"/>
      <c r="C394" s="22"/>
      <c r="D394" s="22"/>
      <c r="E394" s="23"/>
      <c r="F394" s="22"/>
      <c r="G394" s="22"/>
      <c r="I394" s="25"/>
      <c r="J394" s="25"/>
      <c r="K394" s="25"/>
      <c r="L394" s="25"/>
      <c r="M394" s="25"/>
      <c r="N394" s="25"/>
      <c r="O394" s="25"/>
      <c r="P394" s="25"/>
      <c r="Q394" s="25"/>
      <c r="R394" s="23"/>
      <c r="S394" s="145"/>
      <c r="T394" s="25"/>
      <c r="U394" s="25"/>
      <c r="V394" s="25"/>
      <c r="W394" s="25"/>
      <c r="X394" s="25"/>
    </row>
    <row r="395" spans="1:24" s="68" customFormat="1" ht="12.75" customHeight="1">
      <c r="A395" s="7"/>
      <c r="B395" s="23"/>
      <c r="C395" s="22"/>
      <c r="D395" s="22"/>
      <c r="E395" s="23"/>
      <c r="F395" s="22"/>
      <c r="G395" s="22"/>
      <c r="I395" s="25"/>
      <c r="J395" s="25"/>
      <c r="K395" s="25"/>
      <c r="L395" s="25"/>
      <c r="M395" s="25"/>
      <c r="N395" s="25"/>
      <c r="O395" s="25"/>
      <c r="P395" s="25"/>
      <c r="Q395" s="25"/>
      <c r="R395" s="23"/>
      <c r="S395" s="145"/>
      <c r="T395" s="25"/>
      <c r="U395" s="25"/>
      <c r="V395" s="25"/>
      <c r="W395" s="25"/>
      <c r="X395" s="25"/>
    </row>
    <row r="396" spans="1:24" s="68" customFormat="1" ht="12.75" customHeight="1">
      <c r="A396" s="7"/>
      <c r="B396" s="23"/>
      <c r="C396" s="22"/>
      <c r="D396" s="22"/>
      <c r="E396" s="23"/>
      <c r="F396" s="22"/>
      <c r="G396" s="22"/>
      <c r="I396" s="25"/>
      <c r="J396" s="25"/>
      <c r="K396" s="25"/>
      <c r="L396" s="25"/>
      <c r="M396" s="25"/>
      <c r="N396" s="25"/>
      <c r="O396" s="25"/>
      <c r="P396" s="25"/>
      <c r="Q396" s="25"/>
      <c r="R396" s="23"/>
      <c r="S396" s="145"/>
      <c r="T396" s="25"/>
      <c r="U396" s="25"/>
      <c r="V396" s="25"/>
      <c r="W396" s="25"/>
      <c r="X396" s="25"/>
    </row>
    <row r="397" spans="1:24" s="68" customFormat="1" ht="12.75" customHeight="1">
      <c r="A397" s="7"/>
      <c r="B397" s="23"/>
      <c r="C397" s="22"/>
      <c r="D397" s="22"/>
      <c r="E397" s="23"/>
      <c r="F397" s="22"/>
      <c r="G397" s="22"/>
      <c r="I397" s="25"/>
      <c r="J397" s="25"/>
      <c r="K397" s="25"/>
      <c r="L397" s="25"/>
      <c r="M397" s="25"/>
      <c r="N397" s="25"/>
      <c r="O397" s="25"/>
      <c r="P397" s="25"/>
      <c r="Q397" s="25"/>
      <c r="R397" s="23"/>
      <c r="S397" s="145"/>
      <c r="T397" s="25"/>
      <c r="U397" s="25"/>
      <c r="V397" s="25"/>
      <c r="W397" s="25"/>
      <c r="X397" s="25"/>
    </row>
    <row r="398" spans="1:24" s="68" customFormat="1" ht="12.75" customHeight="1">
      <c r="A398" s="7"/>
      <c r="B398" s="23"/>
      <c r="C398" s="22"/>
      <c r="D398" s="22"/>
      <c r="E398" s="23"/>
      <c r="F398" s="22"/>
      <c r="G398" s="22"/>
      <c r="I398" s="25"/>
      <c r="J398" s="25"/>
      <c r="K398" s="25"/>
      <c r="L398" s="25"/>
      <c r="M398" s="25"/>
      <c r="N398" s="25"/>
      <c r="O398" s="25"/>
      <c r="P398" s="25"/>
      <c r="Q398" s="25"/>
      <c r="R398" s="23"/>
      <c r="S398" s="145"/>
      <c r="T398" s="25"/>
      <c r="U398" s="25"/>
      <c r="V398" s="25"/>
      <c r="W398" s="25"/>
      <c r="X398" s="25"/>
    </row>
    <row r="399" spans="1:24" s="68" customFormat="1" ht="12.75" customHeight="1">
      <c r="A399" s="7"/>
      <c r="B399" s="23"/>
      <c r="C399" s="22"/>
      <c r="D399" s="22"/>
      <c r="E399" s="23"/>
      <c r="F399" s="22"/>
      <c r="G399" s="22"/>
      <c r="I399" s="25"/>
      <c r="J399" s="25"/>
      <c r="K399" s="25"/>
      <c r="L399" s="25"/>
      <c r="M399" s="25"/>
      <c r="N399" s="25"/>
      <c r="O399" s="25"/>
      <c r="P399" s="25"/>
      <c r="Q399" s="25"/>
      <c r="R399" s="23"/>
      <c r="S399" s="145"/>
      <c r="T399" s="25"/>
      <c r="U399" s="25"/>
      <c r="V399" s="25"/>
      <c r="W399" s="25"/>
      <c r="X399" s="25"/>
    </row>
    <row r="400" spans="1:24" s="68" customFormat="1" ht="12.75" customHeight="1">
      <c r="A400" s="7"/>
      <c r="B400" s="23"/>
      <c r="C400" s="22"/>
      <c r="D400" s="22"/>
      <c r="E400" s="23"/>
      <c r="F400" s="22"/>
      <c r="G400" s="22"/>
      <c r="I400" s="25"/>
      <c r="J400" s="25"/>
      <c r="K400" s="25"/>
      <c r="L400" s="25"/>
      <c r="M400" s="25"/>
      <c r="N400" s="25"/>
      <c r="O400" s="25"/>
      <c r="P400" s="25"/>
      <c r="Q400" s="25"/>
      <c r="R400" s="23"/>
      <c r="S400" s="145"/>
      <c r="T400" s="25"/>
      <c r="U400" s="25"/>
      <c r="V400" s="25"/>
      <c r="W400" s="25"/>
      <c r="X400" s="25"/>
    </row>
    <row r="401" spans="1:24" s="68" customFormat="1" ht="12.75" customHeight="1">
      <c r="A401" s="7"/>
      <c r="B401" s="23"/>
      <c r="C401" s="22"/>
      <c r="D401" s="22"/>
      <c r="E401" s="23"/>
      <c r="F401" s="22"/>
      <c r="G401" s="22"/>
      <c r="I401" s="25"/>
      <c r="J401" s="25"/>
      <c r="K401" s="25"/>
      <c r="L401" s="25"/>
      <c r="M401" s="25"/>
      <c r="N401" s="25"/>
      <c r="O401" s="25"/>
      <c r="P401" s="25"/>
      <c r="Q401" s="25"/>
      <c r="R401" s="23"/>
      <c r="S401" s="145"/>
      <c r="T401" s="25"/>
      <c r="U401" s="25"/>
      <c r="V401" s="25"/>
      <c r="W401" s="25"/>
      <c r="X401" s="25"/>
    </row>
    <row r="402" spans="1:24" s="68" customFormat="1" ht="12.75" customHeight="1">
      <c r="A402" s="7"/>
      <c r="B402" s="23"/>
      <c r="C402" s="22"/>
      <c r="D402" s="22"/>
      <c r="E402" s="23"/>
      <c r="F402" s="22"/>
      <c r="G402" s="22"/>
      <c r="I402" s="25"/>
      <c r="J402" s="25"/>
      <c r="K402" s="25"/>
      <c r="L402" s="25"/>
      <c r="M402" s="25"/>
      <c r="N402" s="25"/>
      <c r="O402" s="25"/>
      <c r="P402" s="25"/>
      <c r="Q402" s="25"/>
      <c r="R402" s="23"/>
      <c r="S402" s="145"/>
      <c r="T402" s="25"/>
      <c r="U402" s="25"/>
      <c r="V402" s="25"/>
      <c r="W402" s="25"/>
      <c r="X402" s="25"/>
    </row>
    <row r="403" spans="1:24" s="68" customFormat="1" ht="12.75" customHeight="1">
      <c r="A403" s="7"/>
      <c r="B403" s="23"/>
      <c r="C403" s="22"/>
      <c r="D403" s="22"/>
      <c r="E403" s="23"/>
      <c r="F403" s="22"/>
      <c r="G403" s="22"/>
      <c r="I403" s="25"/>
      <c r="J403" s="25"/>
      <c r="K403" s="25"/>
      <c r="L403" s="25"/>
      <c r="M403" s="25"/>
      <c r="N403" s="25"/>
      <c r="O403" s="25"/>
      <c r="P403" s="25"/>
      <c r="Q403" s="25"/>
      <c r="R403" s="23"/>
      <c r="S403" s="145"/>
      <c r="T403" s="25"/>
      <c r="U403" s="25"/>
      <c r="V403" s="25"/>
      <c r="W403" s="25"/>
      <c r="X403" s="25"/>
    </row>
    <row r="404" spans="1:24" s="68" customFormat="1" ht="12.75" customHeight="1">
      <c r="A404" s="7"/>
      <c r="B404" s="23"/>
      <c r="C404" s="22"/>
      <c r="D404" s="22"/>
      <c r="E404" s="23"/>
      <c r="F404" s="22"/>
      <c r="G404" s="22"/>
      <c r="I404" s="25"/>
      <c r="J404" s="25"/>
      <c r="K404" s="25"/>
      <c r="L404" s="25"/>
      <c r="M404" s="25"/>
      <c r="N404" s="25"/>
      <c r="O404" s="25"/>
      <c r="P404" s="25"/>
      <c r="Q404" s="25"/>
      <c r="R404" s="23"/>
      <c r="S404" s="145"/>
      <c r="T404" s="25"/>
      <c r="U404" s="25"/>
      <c r="V404" s="25"/>
      <c r="W404" s="25"/>
      <c r="X404" s="25"/>
    </row>
    <row r="405" spans="1:24" s="68" customFormat="1" ht="12.75" customHeight="1">
      <c r="A405" s="7"/>
      <c r="B405" s="23"/>
      <c r="C405" s="22"/>
      <c r="D405" s="22"/>
      <c r="E405" s="23"/>
      <c r="F405" s="22"/>
      <c r="G405" s="22"/>
      <c r="I405" s="25"/>
      <c r="J405" s="25"/>
      <c r="K405" s="25"/>
      <c r="L405" s="25"/>
      <c r="M405" s="25"/>
      <c r="N405" s="25"/>
      <c r="O405" s="25"/>
      <c r="P405" s="25"/>
      <c r="Q405" s="25"/>
      <c r="R405" s="23"/>
      <c r="S405" s="145"/>
      <c r="T405" s="25"/>
      <c r="U405" s="25"/>
      <c r="V405" s="25"/>
      <c r="W405" s="25"/>
      <c r="X405" s="25"/>
    </row>
    <row r="406" spans="1:24" s="68" customFormat="1" ht="12.75" customHeight="1">
      <c r="A406" s="7"/>
      <c r="B406" s="23"/>
      <c r="C406" s="22"/>
      <c r="D406" s="22"/>
      <c r="E406" s="23"/>
      <c r="F406" s="22"/>
      <c r="G406" s="22"/>
      <c r="I406" s="25"/>
      <c r="J406" s="25"/>
      <c r="K406" s="25"/>
      <c r="L406" s="25"/>
      <c r="M406" s="25"/>
      <c r="N406" s="25"/>
      <c r="O406" s="25"/>
      <c r="P406" s="25"/>
      <c r="Q406" s="25"/>
      <c r="R406" s="23"/>
      <c r="S406" s="145"/>
      <c r="T406" s="25"/>
      <c r="U406" s="25"/>
      <c r="V406" s="25"/>
      <c r="W406" s="25"/>
      <c r="X406" s="25"/>
    </row>
    <row r="407" spans="1:24" s="68" customFormat="1" ht="12.75" customHeight="1">
      <c r="A407" s="7"/>
      <c r="B407" s="23"/>
      <c r="C407" s="22"/>
      <c r="D407" s="22"/>
      <c r="E407" s="23"/>
      <c r="F407" s="22"/>
      <c r="G407" s="22"/>
      <c r="I407" s="25"/>
      <c r="J407" s="25"/>
      <c r="K407" s="25"/>
      <c r="L407" s="25"/>
      <c r="M407" s="25"/>
      <c r="N407" s="25"/>
      <c r="O407" s="25"/>
      <c r="P407" s="25"/>
      <c r="Q407" s="25"/>
      <c r="R407" s="23"/>
      <c r="S407" s="145"/>
      <c r="T407" s="25"/>
      <c r="U407" s="25"/>
      <c r="V407" s="25"/>
      <c r="W407" s="25"/>
      <c r="X407" s="25"/>
    </row>
    <row r="408" spans="1:24" s="68" customFormat="1" ht="12.75" customHeight="1">
      <c r="A408" s="7"/>
      <c r="B408" s="23"/>
      <c r="C408" s="22"/>
      <c r="D408" s="22"/>
      <c r="E408" s="23"/>
      <c r="F408" s="22"/>
      <c r="G408" s="22"/>
      <c r="I408" s="25"/>
      <c r="J408" s="25"/>
      <c r="K408" s="25"/>
      <c r="L408" s="25"/>
      <c r="M408" s="25"/>
      <c r="N408" s="25"/>
      <c r="O408" s="25"/>
      <c r="P408" s="25"/>
      <c r="Q408" s="25"/>
      <c r="R408" s="23"/>
      <c r="S408" s="145"/>
      <c r="T408" s="25"/>
      <c r="U408" s="25"/>
      <c r="V408" s="25"/>
      <c r="W408" s="25"/>
      <c r="X408" s="25"/>
    </row>
    <row r="409" spans="1:24" s="68" customFormat="1" ht="12.75" customHeight="1">
      <c r="A409" s="7"/>
      <c r="B409" s="23"/>
      <c r="C409" s="22"/>
      <c r="D409" s="22"/>
      <c r="E409" s="23"/>
      <c r="F409" s="22"/>
      <c r="G409" s="22"/>
      <c r="I409" s="25"/>
      <c r="J409" s="25"/>
      <c r="K409" s="25"/>
      <c r="L409" s="25"/>
      <c r="M409" s="25"/>
      <c r="N409" s="25"/>
      <c r="O409" s="25"/>
      <c r="P409" s="25"/>
      <c r="Q409" s="25"/>
      <c r="R409" s="23"/>
      <c r="S409" s="145"/>
      <c r="T409" s="25"/>
      <c r="U409" s="25"/>
      <c r="V409" s="25"/>
      <c r="W409" s="25"/>
      <c r="X409" s="25"/>
    </row>
    <row r="410" spans="1:24" s="68" customFormat="1" ht="12.75" customHeight="1">
      <c r="A410" s="7"/>
      <c r="B410" s="23"/>
      <c r="C410" s="22"/>
      <c r="D410" s="22"/>
      <c r="E410" s="23"/>
      <c r="F410" s="22"/>
      <c r="G410" s="22"/>
      <c r="I410" s="25"/>
      <c r="J410" s="25"/>
      <c r="K410" s="25"/>
      <c r="L410" s="25"/>
      <c r="M410" s="25"/>
      <c r="N410" s="25"/>
      <c r="O410" s="25"/>
      <c r="P410" s="25"/>
      <c r="Q410" s="25"/>
      <c r="R410" s="23"/>
      <c r="S410" s="145"/>
      <c r="T410" s="25"/>
      <c r="U410" s="25"/>
      <c r="V410" s="25"/>
      <c r="W410" s="25"/>
      <c r="X410" s="25"/>
    </row>
    <row r="411" spans="1:24" s="68" customFormat="1" ht="12.75" customHeight="1">
      <c r="A411" s="7"/>
      <c r="B411" s="23"/>
      <c r="C411" s="22"/>
      <c r="D411" s="22"/>
      <c r="E411" s="23"/>
      <c r="F411" s="22"/>
      <c r="G411" s="22"/>
      <c r="I411" s="25"/>
      <c r="J411" s="25"/>
      <c r="K411" s="25"/>
      <c r="L411" s="25"/>
      <c r="M411" s="25"/>
      <c r="N411" s="25"/>
      <c r="O411" s="25"/>
      <c r="P411" s="25"/>
      <c r="Q411" s="25"/>
      <c r="R411" s="23"/>
      <c r="S411" s="145"/>
      <c r="T411" s="25"/>
      <c r="U411" s="25"/>
      <c r="V411" s="25"/>
      <c r="W411" s="25"/>
      <c r="X411" s="25"/>
    </row>
    <row r="412" spans="1:24" s="68" customFormat="1" ht="12.75" customHeight="1">
      <c r="A412" s="7"/>
      <c r="B412" s="23"/>
      <c r="C412" s="22"/>
      <c r="D412" s="22"/>
      <c r="E412" s="23"/>
      <c r="F412" s="22"/>
      <c r="G412" s="22"/>
      <c r="I412" s="25"/>
      <c r="J412" s="25"/>
      <c r="K412" s="25"/>
      <c r="L412" s="25"/>
      <c r="M412" s="25"/>
      <c r="N412" s="25"/>
      <c r="O412" s="25"/>
      <c r="P412" s="25"/>
      <c r="Q412" s="25"/>
      <c r="R412" s="23"/>
      <c r="S412" s="145"/>
      <c r="T412" s="25"/>
      <c r="U412" s="25"/>
      <c r="V412" s="25"/>
      <c r="W412" s="25"/>
      <c r="X412" s="25"/>
    </row>
    <row r="413" spans="1:24" s="68" customFormat="1" ht="12.75" customHeight="1">
      <c r="A413" s="7"/>
      <c r="B413" s="23"/>
      <c r="C413" s="22"/>
      <c r="D413" s="22"/>
      <c r="E413" s="23"/>
      <c r="F413" s="22"/>
      <c r="G413" s="22"/>
      <c r="I413" s="25"/>
      <c r="J413" s="25"/>
      <c r="K413" s="25"/>
      <c r="L413" s="25"/>
      <c r="M413" s="25"/>
      <c r="N413" s="25"/>
      <c r="O413" s="25"/>
      <c r="P413" s="25"/>
      <c r="Q413" s="25"/>
      <c r="R413" s="23"/>
      <c r="S413" s="145"/>
      <c r="T413" s="25"/>
      <c r="U413" s="25"/>
      <c r="V413" s="25"/>
      <c r="W413" s="25"/>
      <c r="X413" s="25"/>
    </row>
    <row r="414" spans="1:24" s="68" customFormat="1" ht="12.75" customHeight="1">
      <c r="A414" s="7"/>
      <c r="B414" s="23"/>
      <c r="C414" s="22"/>
      <c r="D414" s="22"/>
      <c r="E414" s="23"/>
      <c r="F414" s="22"/>
      <c r="G414" s="22"/>
      <c r="I414" s="25"/>
      <c r="J414" s="25"/>
      <c r="K414" s="25"/>
      <c r="L414" s="25"/>
      <c r="M414" s="25"/>
      <c r="N414" s="25"/>
      <c r="O414" s="25"/>
      <c r="P414" s="25"/>
      <c r="Q414" s="25"/>
      <c r="R414" s="23"/>
      <c r="S414" s="145"/>
      <c r="T414" s="25"/>
      <c r="U414" s="25"/>
      <c r="V414" s="25"/>
      <c r="W414" s="25"/>
      <c r="X414" s="25"/>
    </row>
    <row r="415" spans="1:24" s="68" customFormat="1" ht="12.75" customHeight="1">
      <c r="A415" s="7"/>
      <c r="B415" s="23"/>
      <c r="C415" s="22"/>
      <c r="D415" s="22"/>
      <c r="E415" s="23"/>
      <c r="F415" s="22"/>
      <c r="G415" s="22"/>
      <c r="I415" s="25"/>
      <c r="J415" s="25"/>
      <c r="K415" s="25"/>
      <c r="L415" s="25"/>
      <c r="M415" s="25"/>
      <c r="N415" s="25"/>
      <c r="O415" s="25"/>
      <c r="P415" s="25"/>
      <c r="Q415" s="25"/>
      <c r="R415" s="23"/>
      <c r="S415" s="145"/>
      <c r="T415" s="25"/>
      <c r="U415" s="25"/>
      <c r="V415" s="25"/>
      <c r="W415" s="25"/>
      <c r="X415" s="25"/>
    </row>
    <row r="416" spans="1:24" s="68" customFormat="1" ht="12.75" customHeight="1">
      <c r="A416" s="7"/>
      <c r="B416" s="23"/>
      <c r="C416" s="22"/>
      <c r="D416" s="22"/>
      <c r="E416" s="23"/>
      <c r="F416" s="22"/>
      <c r="G416" s="22"/>
      <c r="I416" s="25"/>
      <c r="J416" s="25"/>
      <c r="K416" s="25"/>
      <c r="L416" s="25"/>
      <c r="M416" s="25"/>
      <c r="N416" s="25"/>
      <c r="O416" s="25"/>
      <c r="P416" s="25"/>
      <c r="Q416" s="25"/>
      <c r="R416" s="23"/>
      <c r="S416" s="145"/>
      <c r="T416" s="25"/>
      <c r="U416" s="25"/>
      <c r="V416" s="25"/>
      <c r="W416" s="25"/>
      <c r="X416" s="25"/>
    </row>
    <row r="417" spans="1:24" s="68" customFormat="1" ht="12.75" customHeight="1">
      <c r="A417" s="7"/>
      <c r="B417" s="23"/>
      <c r="C417" s="22"/>
      <c r="D417" s="22"/>
      <c r="E417" s="23"/>
      <c r="F417" s="22"/>
      <c r="G417" s="22"/>
      <c r="I417" s="25"/>
      <c r="J417" s="25"/>
      <c r="K417" s="25"/>
      <c r="L417" s="25"/>
      <c r="M417" s="25"/>
      <c r="N417" s="25"/>
      <c r="O417" s="25"/>
      <c r="P417" s="25"/>
      <c r="Q417" s="25"/>
      <c r="R417" s="23"/>
      <c r="S417" s="145"/>
      <c r="T417" s="25"/>
      <c r="U417" s="25"/>
      <c r="V417" s="25"/>
      <c r="W417" s="25"/>
      <c r="X417" s="25"/>
    </row>
    <row r="418" spans="1:24" s="68" customFormat="1" ht="12.75" customHeight="1">
      <c r="A418" s="7"/>
      <c r="B418" s="23"/>
      <c r="C418" s="22"/>
      <c r="D418" s="22"/>
      <c r="E418" s="23"/>
      <c r="F418" s="22"/>
      <c r="G418" s="22"/>
      <c r="I418" s="25"/>
      <c r="J418" s="25"/>
      <c r="K418" s="25"/>
      <c r="L418" s="25"/>
      <c r="M418" s="25"/>
      <c r="N418" s="25"/>
      <c r="O418" s="25"/>
      <c r="P418" s="25"/>
      <c r="Q418" s="25"/>
      <c r="R418" s="23"/>
      <c r="S418" s="145"/>
      <c r="T418" s="25"/>
      <c r="U418" s="25"/>
      <c r="V418" s="25"/>
      <c r="W418" s="25"/>
      <c r="X418" s="25"/>
    </row>
    <row r="419" spans="1:24" s="68" customFormat="1" ht="12.75" customHeight="1">
      <c r="A419" s="7"/>
      <c r="B419" s="23"/>
      <c r="C419" s="22"/>
      <c r="D419" s="22"/>
      <c r="E419" s="23"/>
      <c r="F419" s="22"/>
      <c r="G419" s="22"/>
      <c r="I419" s="25"/>
      <c r="J419" s="25"/>
      <c r="K419" s="25"/>
      <c r="L419" s="25"/>
      <c r="M419" s="25"/>
      <c r="N419" s="25"/>
      <c r="O419" s="25"/>
      <c r="P419" s="25"/>
      <c r="Q419" s="25"/>
      <c r="R419" s="23"/>
      <c r="S419" s="145"/>
      <c r="T419" s="25"/>
      <c r="U419" s="25"/>
      <c r="V419" s="25"/>
      <c r="W419" s="25"/>
      <c r="X419" s="25"/>
    </row>
    <row r="420" spans="1:24" s="68" customFormat="1" ht="12.75" customHeight="1">
      <c r="A420" s="7"/>
      <c r="B420" s="23"/>
      <c r="C420" s="22"/>
      <c r="D420" s="22"/>
      <c r="E420" s="23"/>
      <c r="F420" s="22"/>
      <c r="G420" s="22"/>
      <c r="I420" s="25"/>
      <c r="J420" s="25"/>
      <c r="K420" s="25"/>
      <c r="L420" s="25"/>
      <c r="M420" s="25"/>
      <c r="N420" s="25"/>
      <c r="O420" s="25"/>
      <c r="P420" s="25"/>
      <c r="Q420" s="25"/>
      <c r="R420" s="23"/>
      <c r="S420" s="145"/>
      <c r="T420" s="25"/>
      <c r="U420" s="25"/>
      <c r="V420" s="25"/>
      <c r="W420" s="25"/>
      <c r="X420" s="25"/>
    </row>
    <row r="421" spans="1:24" s="68" customFormat="1" ht="12.75" customHeight="1">
      <c r="A421" s="7"/>
      <c r="B421" s="23"/>
      <c r="C421" s="22"/>
      <c r="D421" s="22"/>
      <c r="E421" s="23"/>
      <c r="F421" s="22"/>
      <c r="G421" s="22"/>
      <c r="I421" s="25"/>
      <c r="J421" s="25"/>
      <c r="K421" s="25"/>
      <c r="L421" s="25"/>
      <c r="M421" s="25"/>
      <c r="N421" s="25"/>
      <c r="O421" s="25"/>
      <c r="P421" s="25"/>
      <c r="Q421" s="25"/>
      <c r="R421" s="23"/>
      <c r="S421" s="145"/>
      <c r="T421" s="25"/>
      <c r="U421" s="25"/>
      <c r="V421" s="25"/>
      <c r="W421" s="25"/>
      <c r="X421" s="25"/>
    </row>
    <row r="422" spans="1:24" s="68" customFormat="1" ht="12.75" customHeight="1">
      <c r="A422" s="7"/>
      <c r="B422" s="23"/>
      <c r="C422" s="22"/>
      <c r="D422" s="22"/>
      <c r="E422" s="23"/>
      <c r="F422" s="22"/>
      <c r="G422" s="22"/>
      <c r="I422" s="25"/>
      <c r="J422" s="25"/>
      <c r="K422" s="25"/>
      <c r="L422" s="25"/>
      <c r="M422" s="25"/>
      <c r="N422" s="25"/>
      <c r="O422" s="25"/>
      <c r="P422" s="25"/>
      <c r="Q422" s="25"/>
      <c r="R422" s="23"/>
      <c r="S422" s="145"/>
      <c r="T422" s="25"/>
      <c r="U422" s="25"/>
      <c r="V422" s="25"/>
      <c r="W422" s="25"/>
      <c r="X422" s="25"/>
    </row>
    <row r="423" spans="1:24" s="68" customFormat="1" ht="12.75" customHeight="1">
      <c r="A423" s="7"/>
      <c r="B423" s="23"/>
      <c r="C423" s="22"/>
      <c r="D423" s="22"/>
      <c r="E423" s="23"/>
      <c r="F423" s="22"/>
      <c r="G423" s="22"/>
      <c r="I423" s="25"/>
      <c r="J423" s="25"/>
      <c r="K423" s="25"/>
      <c r="L423" s="25"/>
      <c r="M423" s="25"/>
      <c r="N423" s="25"/>
      <c r="O423" s="25"/>
      <c r="P423" s="25"/>
      <c r="Q423" s="25"/>
      <c r="R423" s="23"/>
      <c r="S423" s="145"/>
      <c r="T423" s="25"/>
      <c r="U423" s="25"/>
      <c r="V423" s="25"/>
      <c r="W423" s="25"/>
      <c r="X423" s="25"/>
    </row>
    <row r="424" spans="1:24" s="68" customFormat="1" ht="12.75" customHeight="1">
      <c r="A424" s="7"/>
      <c r="B424" s="23"/>
      <c r="C424" s="22"/>
      <c r="D424" s="22"/>
      <c r="E424" s="23"/>
      <c r="F424" s="22"/>
      <c r="G424" s="22"/>
      <c r="I424" s="25"/>
      <c r="J424" s="25"/>
      <c r="K424" s="25"/>
      <c r="L424" s="25"/>
      <c r="M424" s="25"/>
      <c r="N424" s="25"/>
      <c r="O424" s="25"/>
      <c r="P424" s="25"/>
      <c r="Q424" s="25"/>
      <c r="R424" s="23"/>
      <c r="S424" s="145"/>
      <c r="T424" s="25"/>
      <c r="U424" s="25"/>
      <c r="V424" s="25"/>
      <c r="W424" s="25"/>
      <c r="X424" s="25"/>
    </row>
    <row r="425" spans="1:24" s="68" customFormat="1" ht="12.75" customHeight="1">
      <c r="A425" s="7"/>
      <c r="B425" s="23"/>
      <c r="C425" s="22"/>
      <c r="D425" s="22"/>
      <c r="E425" s="23"/>
      <c r="F425" s="22"/>
      <c r="G425" s="22"/>
      <c r="I425" s="25"/>
      <c r="J425" s="25"/>
      <c r="K425" s="25"/>
      <c r="L425" s="25"/>
      <c r="M425" s="25"/>
      <c r="N425" s="25"/>
      <c r="O425" s="25"/>
      <c r="P425" s="25"/>
      <c r="Q425" s="25"/>
      <c r="R425" s="23"/>
      <c r="S425" s="145"/>
      <c r="T425" s="25"/>
      <c r="U425" s="25"/>
      <c r="V425" s="25"/>
      <c r="W425" s="25"/>
      <c r="X425" s="25"/>
    </row>
    <row r="426" spans="1:24" s="68" customFormat="1" ht="12.75" customHeight="1">
      <c r="A426" s="7"/>
      <c r="B426" s="23"/>
      <c r="C426" s="22"/>
      <c r="D426" s="22"/>
      <c r="E426" s="23"/>
      <c r="F426" s="22"/>
      <c r="G426" s="22"/>
      <c r="I426" s="25"/>
      <c r="J426" s="25"/>
      <c r="K426" s="25"/>
      <c r="L426" s="25"/>
      <c r="M426" s="25"/>
      <c r="N426" s="25"/>
      <c r="O426" s="25"/>
      <c r="P426" s="25"/>
      <c r="Q426" s="25"/>
      <c r="R426" s="23"/>
      <c r="S426" s="145"/>
      <c r="T426" s="25"/>
      <c r="U426" s="25"/>
      <c r="V426" s="25"/>
      <c r="W426" s="25"/>
      <c r="X426" s="25"/>
    </row>
    <row r="427" spans="1:24" s="68" customFormat="1" ht="12.75" customHeight="1">
      <c r="A427" s="7"/>
      <c r="B427" s="23"/>
      <c r="C427" s="22"/>
      <c r="D427" s="22"/>
      <c r="E427" s="23"/>
      <c r="F427" s="22"/>
      <c r="G427" s="22"/>
      <c r="I427" s="25"/>
      <c r="J427" s="25"/>
      <c r="K427" s="25"/>
      <c r="L427" s="25"/>
      <c r="M427" s="25"/>
      <c r="N427" s="25"/>
      <c r="O427" s="25"/>
      <c r="P427" s="25"/>
      <c r="Q427" s="25"/>
      <c r="R427" s="23"/>
      <c r="S427" s="145"/>
      <c r="T427" s="25"/>
      <c r="U427" s="25"/>
      <c r="V427" s="25"/>
      <c r="W427" s="25"/>
      <c r="X427" s="25"/>
    </row>
    <row r="428" spans="1:24" s="68" customFormat="1" ht="12.75" customHeight="1">
      <c r="A428" s="7"/>
      <c r="B428" s="23"/>
      <c r="C428" s="22"/>
      <c r="D428" s="22"/>
      <c r="E428" s="23"/>
      <c r="F428" s="22"/>
      <c r="G428" s="22"/>
      <c r="I428" s="25"/>
      <c r="J428" s="25"/>
      <c r="K428" s="25"/>
      <c r="L428" s="25"/>
      <c r="M428" s="25"/>
      <c r="N428" s="25"/>
      <c r="O428" s="25"/>
      <c r="P428" s="25"/>
      <c r="Q428" s="25"/>
      <c r="R428" s="23"/>
      <c r="S428" s="145"/>
      <c r="T428" s="25"/>
      <c r="U428" s="25"/>
      <c r="V428" s="25"/>
      <c r="W428" s="25"/>
      <c r="X428" s="25"/>
    </row>
    <row r="429" spans="1:24" s="68" customFormat="1" ht="12.75" customHeight="1">
      <c r="A429" s="7"/>
      <c r="B429" s="23"/>
      <c r="C429" s="22"/>
      <c r="D429" s="22"/>
      <c r="E429" s="23"/>
      <c r="F429" s="22"/>
      <c r="G429" s="22"/>
      <c r="I429" s="25"/>
      <c r="J429" s="25"/>
      <c r="K429" s="25"/>
      <c r="L429" s="25"/>
      <c r="M429" s="25"/>
      <c r="N429" s="25"/>
      <c r="O429" s="25"/>
      <c r="P429" s="25"/>
      <c r="Q429" s="25"/>
      <c r="R429" s="23"/>
      <c r="S429" s="145"/>
      <c r="T429" s="25"/>
      <c r="U429" s="25"/>
      <c r="V429" s="25"/>
      <c r="W429" s="25"/>
      <c r="X429" s="25"/>
    </row>
    <row r="430" spans="1:24" s="68" customFormat="1" ht="12.75" customHeight="1">
      <c r="A430" s="7"/>
      <c r="B430" s="23"/>
      <c r="C430" s="22"/>
      <c r="D430" s="22"/>
      <c r="E430" s="23"/>
      <c r="F430" s="22"/>
      <c r="G430" s="22"/>
      <c r="I430" s="25"/>
      <c r="J430" s="25"/>
      <c r="K430" s="25"/>
      <c r="L430" s="25"/>
      <c r="M430" s="25"/>
      <c r="N430" s="25"/>
      <c r="O430" s="25"/>
      <c r="P430" s="25"/>
      <c r="Q430" s="25"/>
      <c r="R430" s="23"/>
      <c r="S430" s="145"/>
      <c r="T430" s="25"/>
      <c r="U430" s="25"/>
      <c r="V430" s="25"/>
      <c r="W430" s="25"/>
      <c r="X430" s="25"/>
    </row>
    <row r="431" spans="1:24" s="68" customFormat="1" ht="12.75" customHeight="1">
      <c r="A431" s="7"/>
      <c r="B431" s="23"/>
      <c r="C431" s="22"/>
      <c r="D431" s="22"/>
      <c r="E431" s="23"/>
      <c r="F431" s="22"/>
      <c r="G431" s="22"/>
      <c r="I431" s="25"/>
      <c r="J431" s="25"/>
      <c r="K431" s="25"/>
      <c r="L431" s="25"/>
      <c r="M431" s="25"/>
      <c r="N431" s="25"/>
      <c r="O431" s="25"/>
      <c r="P431" s="25"/>
      <c r="Q431" s="25"/>
      <c r="R431" s="23"/>
      <c r="S431" s="145"/>
      <c r="T431" s="25"/>
      <c r="U431" s="25"/>
      <c r="V431" s="25"/>
      <c r="W431" s="25"/>
      <c r="X431" s="25"/>
    </row>
    <row r="432" spans="1:24" s="68" customFormat="1" ht="12.75" customHeight="1">
      <c r="A432" s="7"/>
      <c r="B432" s="23"/>
      <c r="C432" s="22"/>
      <c r="D432" s="22"/>
      <c r="E432" s="23"/>
      <c r="F432" s="22"/>
      <c r="G432" s="22"/>
      <c r="I432" s="25"/>
      <c r="J432" s="25"/>
      <c r="K432" s="25"/>
      <c r="L432" s="25"/>
      <c r="M432" s="25"/>
      <c r="N432" s="25"/>
      <c r="O432" s="25"/>
      <c r="P432" s="25"/>
      <c r="Q432" s="25"/>
      <c r="R432" s="23"/>
      <c r="S432" s="145"/>
      <c r="T432" s="25"/>
      <c r="U432" s="25"/>
      <c r="V432" s="25"/>
      <c r="W432" s="25"/>
      <c r="X432" s="25"/>
    </row>
    <row r="433" spans="1:24" s="68" customFormat="1" ht="12.75" customHeight="1">
      <c r="A433" s="7"/>
      <c r="B433" s="23"/>
      <c r="C433" s="22"/>
      <c r="D433" s="22"/>
      <c r="E433" s="23"/>
      <c r="F433" s="22"/>
      <c r="G433" s="22"/>
      <c r="I433" s="25"/>
      <c r="J433" s="25"/>
      <c r="K433" s="25"/>
      <c r="L433" s="25"/>
      <c r="M433" s="25"/>
      <c r="N433" s="25"/>
      <c r="O433" s="25"/>
      <c r="P433" s="25"/>
      <c r="Q433" s="25"/>
      <c r="R433" s="23"/>
      <c r="S433" s="145"/>
      <c r="T433" s="25"/>
      <c r="U433" s="25"/>
      <c r="V433" s="25"/>
      <c r="W433" s="25"/>
      <c r="X433" s="25"/>
    </row>
    <row r="434" spans="1:24" s="68" customFormat="1" ht="12.75" customHeight="1">
      <c r="A434" s="7"/>
      <c r="B434" s="23"/>
      <c r="C434" s="22"/>
      <c r="D434" s="22"/>
      <c r="E434" s="23"/>
      <c r="F434" s="22"/>
      <c r="G434" s="22"/>
      <c r="I434" s="25"/>
      <c r="J434" s="25"/>
      <c r="K434" s="25"/>
      <c r="L434" s="25"/>
      <c r="M434" s="25"/>
      <c r="N434" s="25"/>
      <c r="O434" s="25"/>
      <c r="P434" s="25"/>
      <c r="Q434" s="25"/>
      <c r="R434" s="23"/>
      <c r="S434" s="145"/>
      <c r="T434" s="25"/>
      <c r="U434" s="25"/>
      <c r="V434" s="25"/>
      <c r="W434" s="25"/>
      <c r="X434" s="25"/>
    </row>
    <row r="435" spans="1:24" s="68" customFormat="1" ht="12.75" customHeight="1">
      <c r="A435" s="7"/>
      <c r="B435" s="23"/>
      <c r="C435" s="22"/>
      <c r="D435" s="22"/>
      <c r="E435" s="23"/>
      <c r="F435" s="22"/>
      <c r="G435" s="22"/>
      <c r="I435" s="25"/>
      <c r="J435" s="25"/>
      <c r="K435" s="25"/>
      <c r="L435" s="25"/>
      <c r="M435" s="25"/>
      <c r="N435" s="25"/>
      <c r="O435" s="25"/>
      <c r="P435" s="25"/>
      <c r="Q435" s="25"/>
      <c r="R435" s="23"/>
      <c r="S435" s="145"/>
      <c r="T435" s="25"/>
      <c r="U435" s="25"/>
      <c r="V435" s="25"/>
      <c r="W435" s="25"/>
      <c r="X435" s="25"/>
    </row>
    <row r="436" spans="1:24" s="68" customFormat="1" ht="12.75" customHeight="1">
      <c r="A436" s="7"/>
      <c r="B436" s="23"/>
      <c r="C436" s="22"/>
      <c r="D436" s="22"/>
      <c r="E436" s="23"/>
      <c r="F436" s="22"/>
      <c r="G436" s="22"/>
      <c r="I436" s="25"/>
      <c r="J436" s="25"/>
      <c r="K436" s="25"/>
      <c r="L436" s="25"/>
      <c r="M436" s="25"/>
      <c r="N436" s="25"/>
      <c r="O436" s="25"/>
      <c r="P436" s="25"/>
      <c r="Q436" s="25"/>
      <c r="R436" s="23"/>
      <c r="S436" s="145"/>
      <c r="T436" s="25"/>
      <c r="U436" s="25"/>
      <c r="V436" s="25"/>
      <c r="W436" s="25"/>
      <c r="X436" s="25"/>
    </row>
    <row r="437" spans="1:24" s="68" customFormat="1" ht="12.75" customHeight="1">
      <c r="A437" s="7"/>
      <c r="B437" s="23"/>
      <c r="C437" s="22"/>
      <c r="D437" s="22"/>
      <c r="E437" s="23"/>
      <c r="F437" s="22"/>
      <c r="G437" s="22"/>
      <c r="I437" s="25"/>
      <c r="J437" s="25"/>
      <c r="K437" s="25"/>
      <c r="L437" s="25"/>
      <c r="M437" s="25"/>
      <c r="N437" s="25"/>
      <c r="O437" s="25"/>
      <c r="P437" s="25"/>
      <c r="Q437" s="25"/>
      <c r="R437" s="23"/>
      <c r="S437" s="145"/>
      <c r="T437" s="25"/>
      <c r="U437" s="25"/>
      <c r="V437" s="25"/>
      <c r="W437" s="25"/>
      <c r="X437" s="25"/>
    </row>
    <row r="438" spans="1:24" s="68" customFormat="1" ht="12.75" customHeight="1">
      <c r="A438" s="7"/>
      <c r="B438" s="23"/>
      <c r="C438" s="22"/>
      <c r="D438" s="22"/>
      <c r="E438" s="23"/>
      <c r="F438" s="22"/>
      <c r="G438" s="22"/>
      <c r="I438" s="25"/>
      <c r="J438" s="25"/>
      <c r="K438" s="25"/>
      <c r="L438" s="25"/>
      <c r="M438" s="25"/>
      <c r="N438" s="25"/>
      <c r="O438" s="25"/>
      <c r="P438" s="25"/>
      <c r="Q438" s="25"/>
      <c r="R438" s="23"/>
      <c r="S438" s="145"/>
      <c r="T438" s="25"/>
      <c r="U438" s="25"/>
      <c r="V438" s="25"/>
      <c r="W438" s="25"/>
      <c r="X438" s="25"/>
    </row>
    <row r="439" spans="1:24" s="68" customFormat="1" ht="12.75" customHeight="1">
      <c r="A439" s="7"/>
      <c r="B439" s="23"/>
      <c r="C439" s="22"/>
      <c r="D439" s="22"/>
      <c r="E439" s="23"/>
      <c r="F439" s="22"/>
      <c r="G439" s="22"/>
      <c r="I439" s="25"/>
      <c r="J439" s="25"/>
      <c r="K439" s="25"/>
      <c r="L439" s="25"/>
      <c r="M439" s="25"/>
      <c r="N439" s="25"/>
      <c r="O439" s="25"/>
      <c r="P439" s="25"/>
      <c r="Q439" s="25"/>
      <c r="R439" s="23"/>
      <c r="S439" s="145"/>
      <c r="T439" s="25"/>
      <c r="U439" s="25"/>
      <c r="V439" s="25"/>
      <c r="W439" s="25"/>
      <c r="X439" s="25"/>
    </row>
    <row r="440" spans="1:24" s="68" customFormat="1" ht="12.75" customHeight="1">
      <c r="A440" s="7"/>
      <c r="B440" s="23"/>
      <c r="C440" s="22"/>
      <c r="D440" s="22"/>
      <c r="E440" s="23"/>
      <c r="F440" s="22"/>
      <c r="G440" s="22"/>
      <c r="I440" s="25"/>
      <c r="J440" s="25"/>
      <c r="K440" s="25"/>
      <c r="L440" s="25"/>
      <c r="M440" s="25"/>
      <c r="N440" s="25"/>
      <c r="O440" s="25"/>
      <c r="P440" s="25"/>
      <c r="Q440" s="25"/>
      <c r="R440" s="23"/>
      <c r="S440" s="145"/>
      <c r="T440" s="25"/>
      <c r="U440" s="25"/>
      <c r="V440" s="25"/>
      <c r="W440" s="25"/>
      <c r="X440" s="25"/>
    </row>
    <row r="441" spans="1:24" s="68" customFormat="1" ht="12.75" customHeight="1">
      <c r="A441" s="7"/>
      <c r="B441" s="23"/>
      <c r="C441" s="22"/>
      <c r="D441" s="22"/>
      <c r="E441" s="23"/>
      <c r="F441" s="22"/>
      <c r="G441" s="22"/>
      <c r="I441" s="25"/>
      <c r="J441" s="25"/>
      <c r="K441" s="25"/>
      <c r="L441" s="25"/>
      <c r="M441" s="25"/>
      <c r="N441" s="25"/>
      <c r="O441" s="25"/>
      <c r="P441" s="25"/>
      <c r="Q441" s="25"/>
      <c r="R441" s="23"/>
      <c r="S441" s="145"/>
      <c r="T441" s="25"/>
      <c r="U441" s="25"/>
      <c r="V441" s="25"/>
      <c r="W441" s="25"/>
      <c r="X441" s="25"/>
    </row>
    <row r="442" spans="1:24" s="68" customFormat="1" ht="12.75" customHeight="1">
      <c r="A442" s="7"/>
      <c r="B442" s="23"/>
      <c r="C442" s="22"/>
      <c r="D442" s="22"/>
      <c r="E442" s="23"/>
      <c r="F442" s="22"/>
      <c r="G442" s="22"/>
      <c r="I442" s="25"/>
      <c r="J442" s="25"/>
      <c r="K442" s="25"/>
      <c r="L442" s="25"/>
      <c r="M442" s="25"/>
      <c r="N442" s="25"/>
      <c r="O442" s="25"/>
      <c r="P442" s="25"/>
      <c r="Q442" s="25"/>
      <c r="R442" s="23"/>
      <c r="S442" s="145"/>
      <c r="T442" s="25"/>
      <c r="U442" s="25"/>
      <c r="V442" s="25"/>
      <c r="W442" s="25"/>
      <c r="X442" s="25"/>
    </row>
    <row r="443" spans="1:24" s="68" customFormat="1" ht="12.75" customHeight="1">
      <c r="A443" s="7"/>
      <c r="B443" s="23"/>
      <c r="C443" s="22"/>
      <c r="D443" s="22"/>
      <c r="E443" s="23"/>
      <c r="F443" s="22"/>
      <c r="G443" s="22"/>
      <c r="I443" s="25"/>
      <c r="J443" s="25"/>
      <c r="K443" s="25"/>
      <c r="L443" s="25"/>
      <c r="M443" s="25"/>
      <c r="N443" s="25"/>
      <c r="O443" s="25"/>
      <c r="P443" s="25"/>
      <c r="Q443" s="25"/>
      <c r="R443" s="23"/>
      <c r="S443" s="145"/>
      <c r="T443" s="25"/>
      <c r="U443" s="25"/>
      <c r="V443" s="25"/>
      <c r="W443" s="25"/>
      <c r="X443" s="25"/>
    </row>
    <row r="444" spans="1:24" s="68" customFormat="1" ht="12.75" customHeight="1">
      <c r="A444" s="7"/>
      <c r="B444" s="23"/>
      <c r="C444" s="22"/>
      <c r="D444" s="22"/>
      <c r="E444" s="23"/>
      <c r="F444" s="22"/>
      <c r="G444" s="22"/>
      <c r="I444" s="25"/>
      <c r="J444" s="25"/>
      <c r="K444" s="25"/>
      <c r="L444" s="25"/>
      <c r="M444" s="25"/>
      <c r="N444" s="25"/>
      <c r="O444" s="25"/>
      <c r="P444" s="25"/>
      <c r="Q444" s="25"/>
      <c r="R444" s="23"/>
      <c r="S444" s="145"/>
      <c r="T444" s="25"/>
      <c r="U444" s="25"/>
      <c r="V444" s="25"/>
      <c r="W444" s="25"/>
      <c r="X444" s="25"/>
    </row>
    <row r="445" spans="1:24" s="68" customFormat="1" ht="12.75" customHeight="1">
      <c r="A445" s="7"/>
      <c r="B445" s="23"/>
      <c r="C445" s="22"/>
      <c r="D445" s="22"/>
      <c r="E445" s="23"/>
      <c r="F445" s="22"/>
      <c r="G445" s="22"/>
      <c r="I445" s="25"/>
      <c r="J445" s="25"/>
      <c r="K445" s="25"/>
      <c r="L445" s="25"/>
      <c r="M445" s="25"/>
      <c r="N445" s="25"/>
      <c r="O445" s="25"/>
      <c r="P445" s="25"/>
      <c r="Q445" s="25"/>
      <c r="R445" s="23"/>
      <c r="S445" s="145"/>
      <c r="T445" s="25"/>
      <c r="U445" s="25"/>
      <c r="V445" s="25"/>
      <c r="W445" s="25"/>
      <c r="X445" s="25"/>
    </row>
    <row r="446" spans="1:24" s="68" customFormat="1" ht="12.75" customHeight="1">
      <c r="A446" s="7"/>
      <c r="B446" s="23"/>
      <c r="C446" s="22"/>
      <c r="D446" s="22"/>
      <c r="E446" s="23"/>
      <c r="F446" s="22"/>
      <c r="G446" s="22"/>
      <c r="I446" s="25"/>
      <c r="J446" s="25"/>
      <c r="K446" s="25"/>
      <c r="L446" s="25"/>
      <c r="M446" s="25"/>
      <c r="N446" s="25"/>
      <c r="O446" s="25"/>
      <c r="P446" s="25"/>
      <c r="Q446" s="25"/>
      <c r="R446" s="23"/>
      <c r="S446" s="145"/>
      <c r="T446" s="25"/>
      <c r="U446" s="25"/>
      <c r="V446" s="25"/>
      <c r="W446" s="25"/>
      <c r="X446" s="25"/>
    </row>
    <row r="447" spans="1:24" s="68" customFormat="1" ht="12.75" customHeight="1">
      <c r="A447" s="7"/>
      <c r="B447" s="23"/>
      <c r="C447" s="22"/>
      <c r="D447" s="22"/>
      <c r="E447" s="23"/>
      <c r="F447" s="22"/>
      <c r="G447" s="22"/>
      <c r="I447" s="25"/>
      <c r="J447" s="25"/>
      <c r="K447" s="25"/>
      <c r="L447" s="25"/>
      <c r="M447" s="25"/>
      <c r="N447" s="25"/>
      <c r="O447" s="25"/>
      <c r="P447" s="25"/>
      <c r="Q447" s="25"/>
      <c r="R447" s="23"/>
      <c r="S447" s="145"/>
      <c r="T447" s="25"/>
      <c r="U447" s="25"/>
      <c r="V447" s="25"/>
      <c r="W447" s="25"/>
      <c r="X447" s="25"/>
    </row>
    <row r="448" spans="1:24" s="68" customFormat="1" ht="12.75" customHeight="1">
      <c r="A448" s="7"/>
      <c r="B448" s="23"/>
      <c r="C448" s="22"/>
      <c r="D448" s="22"/>
      <c r="E448" s="23"/>
      <c r="F448" s="22"/>
      <c r="G448" s="22"/>
      <c r="I448" s="25"/>
      <c r="J448" s="25"/>
      <c r="K448" s="25"/>
      <c r="L448" s="25"/>
      <c r="M448" s="25"/>
      <c r="N448" s="25"/>
      <c r="O448" s="25"/>
      <c r="P448" s="25"/>
      <c r="Q448" s="25"/>
      <c r="R448" s="23"/>
      <c r="S448" s="145"/>
      <c r="T448" s="25"/>
      <c r="U448" s="25"/>
      <c r="V448" s="25"/>
      <c r="W448" s="25"/>
      <c r="X448" s="25"/>
    </row>
    <row r="449" spans="1:24" s="68" customFormat="1" ht="12.75" customHeight="1">
      <c r="A449" s="7"/>
      <c r="B449" s="23"/>
      <c r="C449" s="22"/>
      <c r="D449" s="22"/>
      <c r="E449" s="23"/>
      <c r="F449" s="22"/>
      <c r="G449" s="22"/>
      <c r="I449" s="25"/>
      <c r="J449" s="25"/>
      <c r="K449" s="25"/>
      <c r="L449" s="25"/>
      <c r="M449" s="25"/>
      <c r="N449" s="25"/>
      <c r="O449" s="25"/>
      <c r="P449" s="25"/>
      <c r="Q449" s="25"/>
      <c r="R449" s="23"/>
      <c r="S449" s="145"/>
      <c r="T449" s="25"/>
      <c r="U449" s="25"/>
      <c r="V449" s="25"/>
      <c r="W449" s="25"/>
      <c r="X449" s="25"/>
    </row>
    <row r="450" spans="1:24" s="68" customFormat="1" ht="12.75" customHeight="1">
      <c r="A450" s="7"/>
      <c r="B450" s="23"/>
      <c r="C450" s="22"/>
      <c r="D450" s="22"/>
      <c r="E450" s="23"/>
      <c r="F450" s="22"/>
      <c r="G450" s="22"/>
      <c r="I450" s="25"/>
      <c r="J450" s="25"/>
      <c r="K450" s="25"/>
      <c r="L450" s="25"/>
      <c r="M450" s="25"/>
      <c r="N450" s="25"/>
      <c r="O450" s="25"/>
      <c r="P450" s="25"/>
      <c r="Q450" s="25"/>
      <c r="R450" s="23"/>
      <c r="S450" s="145"/>
      <c r="T450" s="25"/>
      <c r="U450" s="25"/>
      <c r="V450" s="25"/>
      <c r="W450" s="25"/>
      <c r="X450" s="25"/>
    </row>
    <row r="451" spans="1:24" s="68" customFormat="1" ht="12.75" customHeight="1">
      <c r="A451" s="7"/>
      <c r="B451" s="23"/>
      <c r="C451" s="22"/>
      <c r="D451" s="22"/>
      <c r="E451" s="23"/>
      <c r="F451" s="22"/>
      <c r="G451" s="22"/>
      <c r="I451" s="25"/>
      <c r="J451" s="25"/>
      <c r="K451" s="25"/>
      <c r="L451" s="25"/>
      <c r="M451" s="25"/>
      <c r="N451" s="25"/>
      <c r="O451" s="25"/>
      <c r="P451" s="25"/>
      <c r="Q451" s="25"/>
      <c r="R451" s="23"/>
      <c r="S451" s="145"/>
      <c r="T451" s="25"/>
      <c r="U451" s="25"/>
      <c r="V451" s="25"/>
      <c r="W451" s="25"/>
      <c r="X451" s="25"/>
    </row>
    <row r="452" spans="1:24" s="68" customFormat="1" ht="12.75" customHeight="1">
      <c r="A452" s="7"/>
      <c r="B452" s="23"/>
      <c r="C452" s="22"/>
      <c r="D452" s="22"/>
      <c r="E452" s="23"/>
      <c r="F452" s="22"/>
      <c r="G452" s="22"/>
      <c r="I452" s="25"/>
      <c r="J452" s="25"/>
      <c r="K452" s="25"/>
      <c r="L452" s="25"/>
      <c r="M452" s="25"/>
      <c r="N452" s="25"/>
      <c r="O452" s="25"/>
      <c r="P452" s="25"/>
      <c r="Q452" s="25"/>
      <c r="R452" s="23"/>
      <c r="S452" s="145"/>
      <c r="T452" s="25"/>
      <c r="U452" s="25"/>
      <c r="V452" s="25"/>
      <c r="W452" s="25"/>
      <c r="X452" s="25"/>
    </row>
    <row r="453" spans="1:24" s="68" customFormat="1" ht="12.75" customHeight="1">
      <c r="A453" s="7"/>
      <c r="B453" s="23"/>
      <c r="C453" s="22"/>
      <c r="D453" s="22"/>
      <c r="E453" s="23"/>
      <c r="F453" s="22"/>
      <c r="G453" s="22"/>
      <c r="I453" s="25"/>
      <c r="J453" s="25"/>
      <c r="K453" s="25"/>
      <c r="L453" s="25"/>
      <c r="M453" s="25"/>
      <c r="N453" s="25"/>
      <c r="O453" s="25"/>
      <c r="P453" s="25"/>
      <c r="Q453" s="25"/>
      <c r="R453" s="23"/>
      <c r="S453" s="145"/>
      <c r="T453" s="25"/>
      <c r="U453" s="25"/>
      <c r="V453" s="25"/>
      <c r="W453" s="25"/>
      <c r="X453" s="25"/>
    </row>
    <row r="454" spans="1:24" s="68" customFormat="1" ht="12.75" customHeight="1">
      <c r="A454" s="7"/>
      <c r="B454" s="23"/>
      <c r="C454" s="22"/>
      <c r="D454" s="22"/>
      <c r="E454" s="23"/>
      <c r="F454" s="22"/>
      <c r="G454" s="22"/>
      <c r="I454" s="25"/>
      <c r="J454" s="25"/>
      <c r="K454" s="25"/>
      <c r="L454" s="25"/>
      <c r="M454" s="25"/>
      <c r="N454" s="25"/>
      <c r="O454" s="25"/>
      <c r="P454" s="25"/>
      <c r="Q454" s="25"/>
      <c r="R454" s="23"/>
      <c r="S454" s="145"/>
      <c r="T454" s="25"/>
      <c r="U454" s="25"/>
      <c r="V454" s="25"/>
      <c r="W454" s="25"/>
      <c r="X454" s="25"/>
    </row>
    <row r="455" spans="1:24" s="68" customFormat="1" ht="12.75" customHeight="1">
      <c r="A455" s="7"/>
      <c r="B455" s="23"/>
      <c r="C455" s="22"/>
      <c r="D455" s="22"/>
      <c r="E455" s="23"/>
      <c r="F455" s="22"/>
      <c r="G455" s="22"/>
      <c r="I455" s="25"/>
      <c r="J455" s="25"/>
      <c r="K455" s="25"/>
      <c r="L455" s="25"/>
      <c r="M455" s="25"/>
      <c r="N455" s="25"/>
      <c r="O455" s="25"/>
      <c r="P455" s="25"/>
      <c r="Q455" s="25"/>
      <c r="R455" s="23"/>
      <c r="S455" s="145"/>
      <c r="T455" s="25"/>
      <c r="U455" s="25"/>
      <c r="V455" s="25"/>
      <c r="W455" s="25"/>
      <c r="X455" s="25"/>
    </row>
    <row r="456" spans="1:24" s="68" customFormat="1" ht="12.75" customHeight="1">
      <c r="A456" s="7"/>
      <c r="B456" s="23"/>
      <c r="C456" s="22"/>
      <c r="D456" s="22"/>
      <c r="E456" s="23"/>
      <c r="F456" s="22"/>
      <c r="G456" s="22"/>
      <c r="I456" s="25"/>
      <c r="J456" s="25"/>
      <c r="K456" s="25"/>
      <c r="L456" s="25"/>
      <c r="M456" s="25"/>
      <c r="N456" s="25"/>
      <c r="O456" s="25"/>
      <c r="P456" s="25"/>
      <c r="Q456" s="25"/>
      <c r="R456" s="23"/>
      <c r="S456" s="145"/>
      <c r="T456" s="25"/>
      <c r="U456" s="25"/>
      <c r="V456" s="25"/>
      <c r="W456" s="25"/>
      <c r="X456" s="25"/>
    </row>
    <row r="457" spans="1:24" s="68" customFormat="1" ht="12.75" customHeight="1">
      <c r="A457" s="7"/>
      <c r="B457" s="23"/>
      <c r="C457" s="22"/>
      <c r="D457" s="22"/>
      <c r="E457" s="23"/>
      <c r="F457" s="22"/>
      <c r="G457" s="22"/>
      <c r="I457" s="25"/>
      <c r="J457" s="25"/>
      <c r="K457" s="25"/>
      <c r="L457" s="25"/>
      <c r="M457" s="25"/>
      <c r="N457" s="25"/>
      <c r="O457" s="25"/>
      <c r="P457" s="25"/>
      <c r="Q457" s="25"/>
      <c r="R457" s="23"/>
      <c r="S457" s="145"/>
      <c r="T457" s="25"/>
      <c r="U457" s="25"/>
      <c r="V457" s="25"/>
      <c r="W457" s="25"/>
      <c r="X457" s="25"/>
    </row>
    <row r="458" spans="1:24" s="68" customFormat="1" ht="12.75" customHeight="1">
      <c r="A458" s="7"/>
      <c r="B458" s="23"/>
      <c r="C458" s="22"/>
      <c r="D458" s="22"/>
      <c r="E458" s="23"/>
      <c r="F458" s="22"/>
      <c r="G458" s="22"/>
      <c r="I458" s="25"/>
      <c r="J458" s="25"/>
      <c r="K458" s="25"/>
      <c r="L458" s="25"/>
      <c r="M458" s="25"/>
      <c r="N458" s="25"/>
      <c r="O458" s="25"/>
      <c r="P458" s="25"/>
      <c r="Q458" s="25"/>
      <c r="R458" s="23"/>
      <c r="S458" s="145"/>
      <c r="T458" s="25"/>
      <c r="U458" s="25"/>
      <c r="V458" s="25"/>
      <c r="W458" s="25"/>
      <c r="X458" s="25"/>
    </row>
    <row r="459" spans="1:24" s="68" customFormat="1" ht="12.75" customHeight="1">
      <c r="A459" s="7"/>
      <c r="B459" s="23"/>
      <c r="C459" s="22"/>
      <c r="D459" s="22"/>
      <c r="E459" s="23"/>
      <c r="F459" s="22"/>
      <c r="G459" s="22"/>
      <c r="I459" s="25"/>
      <c r="J459" s="25"/>
      <c r="K459" s="25"/>
      <c r="L459" s="25"/>
      <c r="M459" s="25"/>
      <c r="N459" s="25"/>
      <c r="O459" s="25"/>
      <c r="P459" s="25"/>
      <c r="Q459" s="25"/>
      <c r="R459" s="23"/>
      <c r="S459" s="145"/>
      <c r="T459" s="25"/>
      <c r="U459" s="25"/>
      <c r="V459" s="25"/>
      <c r="W459" s="25"/>
      <c r="X459" s="25"/>
    </row>
    <row r="460" spans="1:24" s="68" customFormat="1" ht="12.75" customHeight="1">
      <c r="A460" s="7"/>
      <c r="B460" s="23"/>
      <c r="C460" s="22"/>
      <c r="D460" s="22"/>
      <c r="E460" s="23"/>
      <c r="F460" s="22"/>
      <c r="G460" s="22"/>
      <c r="I460" s="25"/>
      <c r="J460" s="25"/>
      <c r="K460" s="25"/>
      <c r="L460" s="25"/>
      <c r="M460" s="25"/>
      <c r="N460" s="25"/>
      <c r="O460" s="25"/>
      <c r="P460" s="25"/>
      <c r="Q460" s="25"/>
      <c r="R460" s="23"/>
      <c r="S460" s="145"/>
      <c r="T460" s="25"/>
      <c r="U460" s="25"/>
      <c r="V460" s="25"/>
      <c r="W460" s="25"/>
      <c r="X460" s="25"/>
    </row>
    <row r="461" spans="1:24" s="68" customFormat="1" ht="12.75" customHeight="1">
      <c r="A461" s="7"/>
      <c r="B461" s="23"/>
      <c r="C461" s="22"/>
      <c r="D461" s="22"/>
      <c r="E461" s="23"/>
      <c r="F461" s="22"/>
      <c r="G461" s="22"/>
      <c r="I461" s="25"/>
      <c r="J461" s="25"/>
      <c r="K461" s="25"/>
      <c r="L461" s="25"/>
      <c r="M461" s="25"/>
      <c r="N461" s="25"/>
      <c r="O461" s="25"/>
      <c r="P461" s="25"/>
      <c r="Q461" s="25"/>
      <c r="R461" s="23"/>
      <c r="S461" s="145"/>
      <c r="T461" s="25"/>
      <c r="U461" s="25"/>
      <c r="V461" s="25"/>
      <c r="W461" s="25"/>
      <c r="X461" s="25"/>
    </row>
    <row r="462" spans="1:24" s="68" customFormat="1" ht="12.75" customHeight="1">
      <c r="A462" s="7"/>
      <c r="B462" s="23"/>
      <c r="C462" s="22"/>
      <c r="D462" s="22"/>
      <c r="E462" s="23"/>
      <c r="F462" s="22"/>
      <c r="G462" s="22"/>
      <c r="I462" s="25"/>
      <c r="J462" s="25"/>
      <c r="K462" s="25"/>
      <c r="L462" s="25"/>
      <c r="M462" s="25"/>
      <c r="N462" s="25"/>
      <c r="O462" s="25"/>
      <c r="P462" s="25"/>
      <c r="Q462" s="25"/>
      <c r="R462" s="23"/>
      <c r="S462" s="145"/>
      <c r="T462" s="25"/>
      <c r="U462" s="25"/>
      <c r="V462" s="25"/>
      <c r="W462" s="25"/>
      <c r="X462" s="25"/>
    </row>
    <row r="463" spans="1:24" s="68" customFormat="1" ht="12.75" customHeight="1">
      <c r="A463" s="7"/>
      <c r="B463" s="23"/>
      <c r="C463" s="22"/>
      <c r="D463" s="22"/>
      <c r="E463" s="23"/>
      <c r="F463" s="22"/>
      <c r="G463" s="22"/>
      <c r="I463" s="25"/>
      <c r="J463" s="25"/>
      <c r="K463" s="25"/>
      <c r="L463" s="25"/>
      <c r="M463" s="25"/>
      <c r="N463" s="25"/>
      <c r="O463" s="25"/>
      <c r="P463" s="25"/>
      <c r="Q463" s="25"/>
      <c r="R463" s="23"/>
      <c r="S463" s="145"/>
      <c r="T463" s="25"/>
      <c r="U463" s="25"/>
      <c r="V463" s="25"/>
      <c r="W463" s="25"/>
      <c r="X463" s="25"/>
    </row>
    <row r="464" spans="1:24" s="68" customFormat="1" ht="12.75" customHeight="1">
      <c r="A464" s="7"/>
      <c r="B464" s="23"/>
      <c r="C464" s="22"/>
      <c r="D464" s="22"/>
      <c r="E464" s="23"/>
      <c r="F464" s="22"/>
      <c r="G464" s="22"/>
      <c r="I464" s="25"/>
      <c r="J464" s="25"/>
      <c r="K464" s="25"/>
      <c r="L464" s="25"/>
      <c r="M464" s="25"/>
      <c r="N464" s="25"/>
      <c r="O464" s="25"/>
      <c r="P464" s="25"/>
      <c r="Q464" s="25"/>
      <c r="R464" s="23"/>
      <c r="S464" s="145"/>
      <c r="T464" s="25"/>
      <c r="U464" s="25"/>
      <c r="V464" s="25"/>
      <c r="W464" s="25"/>
      <c r="X464" s="25"/>
    </row>
    <row r="465" spans="1:24" s="68" customFormat="1" ht="12.75" customHeight="1">
      <c r="A465" s="7"/>
      <c r="B465" s="23"/>
      <c r="C465" s="22"/>
      <c r="D465" s="22"/>
      <c r="E465" s="23"/>
      <c r="F465" s="22"/>
      <c r="G465" s="22"/>
      <c r="I465" s="25"/>
      <c r="J465" s="25"/>
      <c r="K465" s="25"/>
      <c r="L465" s="25"/>
      <c r="M465" s="25"/>
      <c r="N465" s="25"/>
      <c r="O465" s="25"/>
      <c r="P465" s="25"/>
      <c r="Q465" s="25"/>
      <c r="R465" s="23"/>
      <c r="S465" s="145"/>
      <c r="T465" s="25"/>
      <c r="U465" s="25"/>
      <c r="V465" s="25"/>
      <c r="W465" s="25"/>
      <c r="X465" s="25"/>
    </row>
    <row r="466" spans="1:24" s="68" customFormat="1" ht="12.75" customHeight="1">
      <c r="A466" s="7"/>
      <c r="B466" s="23"/>
      <c r="C466" s="22"/>
      <c r="D466" s="22"/>
      <c r="E466" s="23"/>
      <c r="F466" s="22"/>
      <c r="G466" s="22"/>
      <c r="I466" s="25"/>
      <c r="J466" s="25"/>
      <c r="K466" s="25"/>
      <c r="L466" s="25"/>
      <c r="M466" s="25"/>
      <c r="N466" s="25"/>
      <c r="O466" s="25"/>
      <c r="P466" s="25"/>
      <c r="Q466" s="25"/>
      <c r="R466" s="23"/>
      <c r="S466" s="145"/>
      <c r="T466" s="25"/>
      <c r="U466" s="25"/>
      <c r="V466" s="25"/>
      <c r="W466" s="25"/>
      <c r="X466" s="25"/>
    </row>
    <row r="467" spans="1:24" s="68" customFormat="1" ht="12.75" customHeight="1">
      <c r="A467" s="7"/>
      <c r="B467" s="23"/>
      <c r="C467" s="22"/>
      <c r="D467" s="22"/>
      <c r="E467" s="23"/>
      <c r="F467" s="22"/>
      <c r="G467" s="22"/>
      <c r="I467" s="25"/>
      <c r="J467" s="25"/>
      <c r="K467" s="25"/>
      <c r="L467" s="25"/>
      <c r="M467" s="25"/>
      <c r="N467" s="25"/>
      <c r="O467" s="25"/>
      <c r="P467" s="25"/>
      <c r="Q467" s="25"/>
      <c r="R467" s="23"/>
      <c r="S467" s="145"/>
      <c r="T467" s="25"/>
      <c r="U467" s="25"/>
      <c r="V467" s="25"/>
      <c r="W467" s="25"/>
      <c r="X467" s="25"/>
    </row>
    <row r="468" spans="1:24" s="68" customFormat="1" ht="12.75" customHeight="1">
      <c r="A468" s="7"/>
      <c r="B468" s="23"/>
      <c r="C468" s="22"/>
      <c r="D468" s="22"/>
      <c r="E468" s="23"/>
      <c r="F468" s="22"/>
      <c r="G468" s="22"/>
      <c r="I468" s="25"/>
      <c r="J468" s="25"/>
      <c r="K468" s="25"/>
      <c r="L468" s="25"/>
      <c r="M468" s="25"/>
      <c r="N468" s="25"/>
      <c r="O468" s="25"/>
      <c r="P468" s="25"/>
      <c r="Q468" s="25"/>
      <c r="R468" s="23"/>
      <c r="S468" s="145"/>
      <c r="T468" s="25"/>
      <c r="U468" s="25"/>
      <c r="V468" s="25"/>
      <c r="W468" s="25"/>
      <c r="X468" s="25"/>
    </row>
    <row r="469" spans="1:24" s="68" customFormat="1" ht="12.75" customHeight="1">
      <c r="A469" s="7"/>
      <c r="B469" s="23"/>
      <c r="C469" s="22"/>
      <c r="D469" s="22"/>
      <c r="E469" s="23"/>
      <c r="F469" s="22"/>
      <c r="G469" s="22"/>
      <c r="I469" s="25"/>
      <c r="J469" s="25"/>
      <c r="K469" s="25"/>
      <c r="L469" s="25"/>
      <c r="M469" s="25"/>
      <c r="N469" s="25"/>
      <c r="O469" s="25"/>
      <c r="P469" s="25"/>
      <c r="Q469" s="25"/>
      <c r="R469" s="23"/>
      <c r="S469" s="145"/>
      <c r="T469" s="25"/>
      <c r="U469" s="25"/>
      <c r="V469" s="25"/>
      <c r="W469" s="25"/>
      <c r="X469" s="25"/>
    </row>
    <row r="470" spans="1:24" s="68" customFormat="1" ht="12.75" customHeight="1">
      <c r="A470" s="7"/>
      <c r="B470" s="23"/>
      <c r="C470" s="22"/>
      <c r="D470" s="22"/>
      <c r="E470" s="23"/>
      <c r="F470" s="22"/>
      <c r="G470" s="22"/>
      <c r="I470" s="25"/>
      <c r="J470" s="25"/>
      <c r="K470" s="25"/>
      <c r="L470" s="25"/>
      <c r="M470" s="25"/>
      <c r="N470" s="25"/>
      <c r="O470" s="25"/>
      <c r="P470" s="25"/>
      <c r="Q470" s="25"/>
      <c r="R470" s="23"/>
      <c r="S470" s="145"/>
      <c r="T470" s="25"/>
      <c r="U470" s="25"/>
      <c r="V470" s="25"/>
      <c r="W470" s="25"/>
      <c r="X470" s="25"/>
    </row>
    <row r="471" spans="1:24" s="68" customFormat="1" ht="12.75" customHeight="1">
      <c r="A471" s="7"/>
      <c r="B471" s="23"/>
      <c r="C471" s="22"/>
      <c r="D471" s="22"/>
      <c r="E471" s="23"/>
      <c r="F471" s="22"/>
      <c r="G471" s="22"/>
      <c r="I471" s="25"/>
      <c r="J471" s="25"/>
      <c r="K471" s="25"/>
      <c r="L471" s="25"/>
      <c r="M471" s="25"/>
      <c r="N471" s="25"/>
      <c r="O471" s="25"/>
      <c r="P471" s="25"/>
      <c r="Q471" s="25"/>
      <c r="R471" s="23"/>
      <c r="S471" s="145"/>
      <c r="T471" s="25"/>
      <c r="U471" s="25"/>
      <c r="V471" s="25"/>
      <c r="W471" s="25"/>
      <c r="X471" s="25"/>
    </row>
    <row r="472" spans="1:24" s="68" customFormat="1" ht="12.75" customHeight="1">
      <c r="A472" s="7"/>
      <c r="B472" s="23"/>
      <c r="C472" s="22"/>
      <c r="D472" s="22"/>
      <c r="E472" s="23"/>
      <c r="F472" s="22"/>
      <c r="G472" s="22"/>
      <c r="I472" s="25"/>
      <c r="J472" s="25"/>
      <c r="K472" s="25"/>
      <c r="L472" s="25"/>
      <c r="M472" s="25"/>
      <c r="N472" s="25"/>
      <c r="O472" s="25"/>
      <c r="P472" s="25"/>
      <c r="Q472" s="25"/>
      <c r="R472" s="23"/>
      <c r="S472" s="145"/>
      <c r="T472" s="25"/>
      <c r="U472" s="25"/>
      <c r="V472" s="25"/>
      <c r="W472" s="25"/>
      <c r="X472" s="25"/>
    </row>
    <row r="473" spans="1:24" s="68" customFormat="1" ht="12.75" customHeight="1">
      <c r="A473" s="7"/>
      <c r="B473" s="23"/>
      <c r="C473" s="22"/>
      <c r="D473" s="22"/>
      <c r="E473" s="23"/>
      <c r="F473" s="22"/>
      <c r="G473" s="22"/>
      <c r="I473" s="25"/>
      <c r="J473" s="25"/>
      <c r="K473" s="25"/>
      <c r="L473" s="25"/>
      <c r="M473" s="25"/>
      <c r="N473" s="25"/>
      <c r="O473" s="25"/>
      <c r="P473" s="25"/>
      <c r="Q473" s="25"/>
      <c r="R473" s="23"/>
      <c r="S473" s="145"/>
      <c r="T473" s="25"/>
      <c r="U473" s="25"/>
      <c r="V473" s="25"/>
      <c r="W473" s="25"/>
      <c r="X473" s="25"/>
    </row>
    <row r="474" spans="1:24" s="68" customFormat="1" ht="12.75" customHeight="1">
      <c r="A474" s="7"/>
      <c r="B474" s="23"/>
      <c r="C474" s="22"/>
      <c r="D474" s="22"/>
      <c r="E474" s="23"/>
      <c r="F474" s="22"/>
      <c r="G474" s="22"/>
      <c r="I474" s="25"/>
      <c r="J474" s="25"/>
      <c r="K474" s="25"/>
      <c r="L474" s="25"/>
      <c r="M474" s="25"/>
      <c r="N474" s="25"/>
      <c r="O474" s="25"/>
      <c r="P474" s="25"/>
      <c r="Q474" s="25"/>
      <c r="R474" s="23"/>
      <c r="S474" s="145"/>
      <c r="T474" s="25"/>
      <c r="U474" s="25"/>
      <c r="V474" s="25"/>
      <c r="W474" s="25"/>
      <c r="X474" s="25"/>
    </row>
    <row r="475" spans="1:24" s="68" customFormat="1" ht="12.75" customHeight="1">
      <c r="A475" s="7"/>
      <c r="B475" s="23"/>
      <c r="C475" s="22"/>
      <c r="D475" s="22"/>
      <c r="E475" s="23"/>
      <c r="F475" s="22"/>
      <c r="G475" s="22"/>
      <c r="I475" s="25"/>
      <c r="J475" s="25"/>
      <c r="K475" s="25"/>
      <c r="L475" s="25"/>
      <c r="M475" s="25"/>
      <c r="N475" s="25"/>
      <c r="O475" s="25"/>
      <c r="P475" s="25"/>
      <c r="Q475" s="25"/>
      <c r="R475" s="23"/>
      <c r="S475" s="145"/>
      <c r="T475" s="25"/>
      <c r="U475" s="25"/>
      <c r="V475" s="25"/>
      <c r="W475" s="25"/>
      <c r="X475" s="25"/>
    </row>
    <row r="476" spans="1:24" s="68" customFormat="1" ht="12.75" customHeight="1">
      <c r="A476" s="7"/>
      <c r="B476" s="23"/>
      <c r="C476" s="22"/>
      <c r="D476" s="22"/>
      <c r="E476" s="23"/>
      <c r="F476" s="22"/>
      <c r="G476" s="22"/>
      <c r="I476" s="25"/>
      <c r="J476" s="25"/>
      <c r="K476" s="25"/>
      <c r="L476" s="25"/>
      <c r="M476" s="25"/>
      <c r="N476" s="25"/>
      <c r="O476" s="25"/>
      <c r="P476" s="25"/>
      <c r="Q476" s="25"/>
      <c r="R476" s="23"/>
      <c r="S476" s="145"/>
      <c r="T476" s="25"/>
      <c r="U476" s="25"/>
      <c r="V476" s="25"/>
      <c r="W476" s="25"/>
      <c r="X476" s="25"/>
    </row>
    <row r="477" spans="1:24" s="68" customFormat="1" ht="12.75" customHeight="1">
      <c r="A477" s="7"/>
      <c r="B477" s="23"/>
      <c r="C477" s="22"/>
      <c r="D477" s="22"/>
      <c r="E477" s="23"/>
      <c r="F477" s="22"/>
      <c r="G477" s="22"/>
      <c r="I477" s="25"/>
      <c r="J477" s="25"/>
      <c r="K477" s="25"/>
      <c r="L477" s="25"/>
      <c r="M477" s="25"/>
      <c r="N477" s="25"/>
      <c r="O477" s="25"/>
      <c r="P477" s="25"/>
      <c r="Q477" s="25"/>
      <c r="R477" s="23"/>
      <c r="S477" s="145"/>
      <c r="T477" s="25"/>
      <c r="U477" s="25"/>
      <c r="V477" s="25"/>
      <c r="W477" s="25"/>
      <c r="X477" s="25"/>
    </row>
    <row r="478" spans="1:24" s="68" customFormat="1" ht="12.75" customHeight="1">
      <c r="A478" s="7"/>
      <c r="B478" s="23"/>
      <c r="C478" s="22"/>
      <c r="D478" s="22"/>
      <c r="E478" s="23"/>
      <c r="F478" s="22"/>
      <c r="G478" s="22"/>
      <c r="I478" s="25"/>
      <c r="J478" s="25"/>
      <c r="K478" s="25"/>
      <c r="L478" s="25"/>
      <c r="M478" s="25"/>
      <c r="N478" s="25"/>
      <c r="O478" s="25"/>
      <c r="P478" s="25"/>
      <c r="Q478" s="25"/>
      <c r="R478" s="23"/>
      <c r="S478" s="145"/>
      <c r="T478" s="25"/>
      <c r="U478" s="25"/>
      <c r="V478" s="25"/>
      <c r="W478" s="25"/>
      <c r="X478" s="25"/>
    </row>
    <row r="479" spans="1:24" s="68" customFormat="1" ht="12.75" customHeight="1">
      <c r="A479" s="7"/>
      <c r="B479" s="23"/>
      <c r="C479" s="22"/>
      <c r="D479" s="22"/>
      <c r="E479" s="23"/>
      <c r="F479" s="22"/>
      <c r="G479" s="22"/>
      <c r="I479" s="25"/>
      <c r="J479" s="25"/>
      <c r="K479" s="25"/>
      <c r="L479" s="25"/>
      <c r="M479" s="25"/>
      <c r="N479" s="25"/>
      <c r="O479" s="25"/>
      <c r="P479" s="25"/>
      <c r="Q479" s="25"/>
      <c r="R479" s="23"/>
      <c r="S479" s="145"/>
      <c r="T479" s="25"/>
      <c r="U479" s="25"/>
      <c r="V479" s="25"/>
      <c r="W479" s="25"/>
      <c r="X479" s="25"/>
    </row>
    <row r="480" spans="1:24" s="68" customFormat="1" ht="12.75" customHeight="1">
      <c r="A480" s="7"/>
      <c r="B480" s="23"/>
      <c r="C480" s="22"/>
      <c r="D480" s="22"/>
      <c r="E480" s="23"/>
      <c r="F480" s="22"/>
      <c r="G480" s="22"/>
      <c r="I480" s="25"/>
      <c r="J480" s="25"/>
      <c r="K480" s="25"/>
      <c r="L480" s="25"/>
      <c r="M480" s="25"/>
      <c r="N480" s="25"/>
      <c r="O480" s="25"/>
      <c r="P480" s="25"/>
      <c r="Q480" s="25"/>
      <c r="R480" s="23"/>
      <c r="S480" s="145"/>
      <c r="T480" s="25"/>
      <c r="U480" s="25"/>
      <c r="V480" s="25"/>
      <c r="W480" s="25"/>
      <c r="X480" s="25"/>
    </row>
    <row r="481" spans="1:24" s="68" customFormat="1" ht="12.75" customHeight="1">
      <c r="A481" s="7"/>
      <c r="B481" s="23"/>
      <c r="C481" s="22"/>
      <c r="D481" s="22"/>
      <c r="E481" s="23"/>
      <c r="F481" s="22"/>
      <c r="G481" s="22"/>
      <c r="I481" s="25"/>
      <c r="J481" s="25"/>
      <c r="K481" s="25"/>
      <c r="L481" s="25"/>
      <c r="M481" s="25"/>
      <c r="N481" s="25"/>
      <c r="O481" s="25"/>
      <c r="P481" s="25"/>
      <c r="Q481" s="25"/>
      <c r="R481" s="23"/>
      <c r="S481" s="145"/>
      <c r="T481" s="25"/>
      <c r="U481" s="25"/>
      <c r="V481" s="25"/>
      <c r="W481" s="25"/>
      <c r="X481" s="25"/>
    </row>
    <row r="482" spans="1:24" s="68" customFormat="1" ht="12.75" customHeight="1">
      <c r="A482" s="7"/>
      <c r="B482" s="23"/>
      <c r="C482" s="22"/>
      <c r="D482" s="22"/>
      <c r="E482" s="23"/>
      <c r="F482" s="22"/>
      <c r="G482" s="22"/>
      <c r="I482" s="25"/>
      <c r="J482" s="25"/>
      <c r="K482" s="25"/>
      <c r="L482" s="25"/>
      <c r="M482" s="25"/>
      <c r="N482" s="25"/>
      <c r="O482" s="25"/>
      <c r="P482" s="25"/>
      <c r="Q482" s="25"/>
      <c r="R482" s="23"/>
      <c r="S482" s="145"/>
      <c r="T482" s="25"/>
      <c r="U482" s="25"/>
      <c r="V482" s="25"/>
      <c r="W482" s="25"/>
      <c r="X482" s="25"/>
    </row>
    <row r="483" spans="1:24" s="68" customFormat="1" ht="12.75" customHeight="1">
      <c r="A483" s="7"/>
      <c r="B483" s="23"/>
      <c r="C483" s="22"/>
      <c r="D483" s="22"/>
      <c r="E483" s="23"/>
      <c r="F483" s="22"/>
      <c r="G483" s="22"/>
      <c r="I483" s="25"/>
      <c r="J483" s="25"/>
      <c r="K483" s="25"/>
      <c r="L483" s="25"/>
      <c r="M483" s="25"/>
      <c r="N483" s="25"/>
      <c r="O483" s="25"/>
      <c r="P483" s="25"/>
      <c r="Q483" s="25"/>
      <c r="R483" s="23"/>
      <c r="S483" s="145"/>
      <c r="T483" s="25"/>
      <c r="U483" s="25"/>
      <c r="V483" s="25"/>
      <c r="W483" s="25"/>
      <c r="X483" s="25"/>
    </row>
    <row r="484" spans="1:24" s="68" customFormat="1" ht="12.75" customHeight="1">
      <c r="A484" s="7"/>
      <c r="B484" s="23"/>
      <c r="C484" s="22"/>
      <c r="D484" s="22"/>
      <c r="E484" s="23"/>
      <c r="F484" s="22"/>
      <c r="G484" s="22"/>
      <c r="I484" s="25"/>
      <c r="J484" s="25"/>
      <c r="K484" s="25"/>
      <c r="L484" s="25"/>
      <c r="M484" s="25"/>
      <c r="N484" s="25"/>
      <c r="O484" s="25"/>
      <c r="P484" s="25"/>
      <c r="Q484" s="25"/>
      <c r="R484" s="23"/>
      <c r="S484" s="145"/>
      <c r="T484" s="25"/>
      <c r="U484" s="25"/>
      <c r="V484" s="25"/>
      <c r="W484" s="25"/>
      <c r="X484" s="25"/>
    </row>
    <row r="485" spans="1:24" s="68" customFormat="1" ht="12.75" customHeight="1">
      <c r="A485" s="7"/>
      <c r="B485" s="23"/>
      <c r="C485" s="22"/>
      <c r="D485" s="22"/>
      <c r="E485" s="23"/>
      <c r="F485" s="22"/>
      <c r="G485" s="22"/>
      <c r="I485" s="25"/>
      <c r="J485" s="25"/>
      <c r="K485" s="25"/>
      <c r="L485" s="25"/>
      <c r="M485" s="25"/>
      <c r="N485" s="25"/>
      <c r="O485" s="25"/>
      <c r="P485" s="25"/>
      <c r="Q485" s="25"/>
      <c r="R485" s="23"/>
      <c r="S485" s="145"/>
      <c r="T485" s="25"/>
      <c r="U485" s="25"/>
      <c r="V485" s="25"/>
      <c r="W485" s="25"/>
      <c r="X485" s="25"/>
    </row>
    <row r="486" spans="1:24" s="68" customFormat="1" ht="12.75" customHeight="1">
      <c r="A486" s="7"/>
      <c r="B486" s="23"/>
      <c r="C486" s="22"/>
      <c r="D486" s="22"/>
      <c r="E486" s="23"/>
      <c r="F486" s="22"/>
      <c r="G486" s="22"/>
      <c r="I486" s="25"/>
      <c r="J486" s="25"/>
      <c r="K486" s="25"/>
      <c r="L486" s="25"/>
      <c r="M486" s="25"/>
      <c r="N486" s="25"/>
      <c r="O486" s="25"/>
      <c r="P486" s="25"/>
      <c r="Q486" s="25"/>
      <c r="R486" s="23"/>
      <c r="S486" s="145"/>
      <c r="T486" s="25"/>
      <c r="U486" s="25"/>
      <c r="V486" s="25"/>
      <c r="W486" s="25"/>
      <c r="X486" s="25"/>
    </row>
    <row r="487" spans="1:24" s="68" customFormat="1" ht="12.75" customHeight="1">
      <c r="A487" s="7"/>
      <c r="B487" s="23"/>
      <c r="C487" s="22"/>
      <c r="D487" s="22"/>
      <c r="E487" s="23"/>
      <c r="F487" s="22"/>
      <c r="G487" s="22"/>
      <c r="I487" s="25"/>
      <c r="J487" s="25"/>
      <c r="K487" s="25"/>
      <c r="L487" s="25"/>
      <c r="M487" s="25"/>
      <c r="N487" s="25"/>
      <c r="O487" s="25"/>
      <c r="P487" s="25"/>
      <c r="Q487" s="25"/>
      <c r="R487" s="23"/>
      <c r="S487" s="145"/>
      <c r="T487" s="25"/>
      <c r="U487" s="25"/>
      <c r="V487" s="25"/>
      <c r="W487" s="25"/>
      <c r="X487" s="25"/>
    </row>
    <row r="488" spans="1:24" s="68" customFormat="1" ht="12.75" customHeight="1">
      <c r="A488" s="7"/>
      <c r="B488" s="23"/>
      <c r="C488" s="22"/>
      <c r="D488" s="22"/>
      <c r="E488" s="23"/>
      <c r="F488" s="22"/>
      <c r="G488" s="22"/>
      <c r="I488" s="25"/>
      <c r="J488" s="25"/>
      <c r="K488" s="25"/>
      <c r="L488" s="25"/>
      <c r="M488" s="25"/>
      <c r="N488" s="25"/>
      <c r="O488" s="25"/>
      <c r="P488" s="25"/>
      <c r="Q488" s="25"/>
      <c r="R488" s="23"/>
      <c r="S488" s="145"/>
      <c r="T488" s="25"/>
      <c r="U488" s="25"/>
      <c r="V488" s="25"/>
      <c r="W488" s="25"/>
      <c r="X488" s="25"/>
    </row>
    <row r="489" spans="1:24" s="68" customFormat="1" ht="12.75" customHeight="1">
      <c r="A489" s="7"/>
      <c r="B489" s="23"/>
      <c r="C489" s="22"/>
      <c r="D489" s="22"/>
      <c r="E489" s="23"/>
      <c r="F489" s="22"/>
      <c r="G489" s="22"/>
      <c r="I489" s="25"/>
      <c r="J489" s="25"/>
      <c r="K489" s="25"/>
      <c r="L489" s="25"/>
      <c r="M489" s="25"/>
      <c r="N489" s="25"/>
      <c r="O489" s="25"/>
      <c r="P489" s="25"/>
      <c r="Q489" s="25"/>
      <c r="R489" s="23"/>
      <c r="S489" s="145"/>
      <c r="T489" s="25"/>
      <c r="U489" s="25"/>
      <c r="V489" s="25"/>
      <c r="W489" s="25"/>
      <c r="X489" s="25"/>
    </row>
    <row r="490" spans="1:24" s="68" customFormat="1" ht="12.75" customHeight="1">
      <c r="A490" s="7"/>
      <c r="B490" s="23"/>
      <c r="C490" s="22"/>
      <c r="D490" s="22"/>
      <c r="E490" s="23"/>
      <c r="F490" s="22"/>
      <c r="G490" s="22"/>
      <c r="I490" s="25"/>
      <c r="J490" s="25"/>
      <c r="K490" s="25"/>
      <c r="L490" s="25"/>
      <c r="M490" s="25"/>
      <c r="N490" s="25"/>
      <c r="O490" s="25"/>
      <c r="P490" s="25"/>
      <c r="Q490" s="25"/>
      <c r="R490" s="23"/>
      <c r="S490" s="145"/>
      <c r="T490" s="25"/>
      <c r="U490" s="25"/>
      <c r="V490" s="25"/>
      <c r="W490" s="25"/>
      <c r="X490" s="25"/>
    </row>
    <row r="491" spans="1:24" s="68" customFormat="1" ht="12.75" customHeight="1">
      <c r="A491" s="7"/>
      <c r="B491" s="23"/>
      <c r="C491" s="22"/>
      <c r="D491" s="22"/>
      <c r="E491" s="23"/>
      <c r="F491" s="22"/>
      <c r="G491" s="22"/>
      <c r="I491" s="25"/>
      <c r="J491" s="25"/>
      <c r="K491" s="25"/>
      <c r="L491" s="25"/>
      <c r="M491" s="25"/>
      <c r="N491" s="25"/>
      <c r="O491" s="25"/>
      <c r="P491" s="25"/>
      <c r="Q491" s="25"/>
      <c r="R491" s="23"/>
      <c r="S491" s="145"/>
      <c r="T491" s="25"/>
      <c r="U491" s="25"/>
      <c r="V491" s="25"/>
      <c r="W491" s="25"/>
      <c r="X491" s="25"/>
    </row>
    <row r="492" spans="1:24" s="68" customFormat="1" ht="12.75" customHeight="1">
      <c r="A492" s="7"/>
      <c r="B492" s="23"/>
      <c r="C492" s="22"/>
      <c r="D492" s="22"/>
      <c r="E492" s="23"/>
      <c r="F492" s="22"/>
      <c r="G492" s="22"/>
      <c r="I492" s="25"/>
      <c r="J492" s="25"/>
      <c r="K492" s="25"/>
      <c r="L492" s="25"/>
      <c r="M492" s="25"/>
      <c r="N492" s="25"/>
      <c r="O492" s="25"/>
      <c r="P492" s="25"/>
      <c r="Q492" s="25"/>
      <c r="R492" s="23"/>
      <c r="S492" s="145"/>
      <c r="T492" s="25"/>
      <c r="U492" s="25"/>
      <c r="V492" s="25"/>
      <c r="W492" s="25"/>
      <c r="X492" s="25"/>
    </row>
    <row r="493" spans="1:24" s="68" customFormat="1" ht="12.75" customHeight="1">
      <c r="A493" s="7"/>
      <c r="B493" s="23"/>
      <c r="C493" s="22"/>
      <c r="D493" s="22"/>
      <c r="E493" s="23"/>
      <c r="F493" s="22"/>
      <c r="G493" s="22"/>
      <c r="I493" s="25"/>
      <c r="J493" s="25"/>
      <c r="K493" s="25"/>
      <c r="L493" s="25"/>
      <c r="M493" s="25"/>
      <c r="N493" s="25"/>
      <c r="O493" s="25"/>
      <c r="P493" s="25"/>
      <c r="Q493" s="25"/>
      <c r="R493" s="23"/>
      <c r="S493" s="145"/>
      <c r="T493" s="25"/>
      <c r="U493" s="25"/>
      <c r="V493" s="25"/>
      <c r="W493" s="25"/>
      <c r="X493" s="25"/>
    </row>
    <row r="494" spans="1:24" s="68" customFormat="1" ht="12.75" customHeight="1">
      <c r="A494" s="7"/>
      <c r="B494" s="23"/>
      <c r="C494" s="22"/>
      <c r="D494" s="22"/>
      <c r="E494" s="23"/>
      <c r="F494" s="22"/>
      <c r="G494" s="22"/>
      <c r="I494" s="25"/>
      <c r="J494" s="25"/>
      <c r="K494" s="25"/>
      <c r="L494" s="25"/>
      <c r="M494" s="25"/>
      <c r="N494" s="25"/>
      <c r="O494" s="25"/>
      <c r="P494" s="25"/>
      <c r="Q494" s="25"/>
      <c r="R494" s="23"/>
      <c r="S494" s="145"/>
      <c r="T494" s="25"/>
      <c r="U494" s="25"/>
      <c r="V494" s="25"/>
      <c r="W494" s="25"/>
      <c r="X494" s="25"/>
    </row>
    <row r="495" spans="1:24" s="68" customFormat="1" ht="12.75" customHeight="1">
      <c r="A495" s="7"/>
      <c r="B495" s="23"/>
      <c r="C495" s="22"/>
      <c r="D495" s="22"/>
      <c r="E495" s="23"/>
      <c r="F495" s="22"/>
      <c r="G495" s="22"/>
      <c r="I495" s="25"/>
      <c r="J495" s="25"/>
      <c r="K495" s="25"/>
      <c r="L495" s="25"/>
      <c r="M495" s="25"/>
      <c r="N495" s="25"/>
      <c r="O495" s="25"/>
      <c r="P495" s="25"/>
      <c r="Q495" s="25"/>
      <c r="R495" s="23"/>
      <c r="S495" s="145"/>
      <c r="T495" s="25"/>
      <c r="U495" s="25"/>
      <c r="V495" s="25"/>
      <c r="W495" s="25"/>
      <c r="X495" s="25"/>
    </row>
    <row r="496" spans="1:24" s="68" customFormat="1" ht="12.75" customHeight="1">
      <c r="A496" s="7"/>
      <c r="B496" s="23"/>
      <c r="C496" s="22"/>
      <c r="D496" s="22"/>
      <c r="E496" s="23"/>
      <c r="F496" s="22"/>
      <c r="G496" s="22"/>
      <c r="I496" s="25"/>
      <c r="J496" s="25"/>
      <c r="K496" s="25"/>
      <c r="L496" s="25"/>
      <c r="M496" s="25"/>
      <c r="N496" s="25"/>
      <c r="O496" s="25"/>
      <c r="P496" s="25"/>
      <c r="Q496" s="25"/>
      <c r="R496" s="23"/>
      <c r="S496" s="145"/>
      <c r="T496" s="25"/>
      <c r="U496" s="25"/>
      <c r="V496" s="25"/>
      <c r="W496" s="25"/>
      <c r="X496" s="25"/>
    </row>
    <row r="497" spans="1:24" s="68" customFormat="1" ht="12.75" customHeight="1">
      <c r="A497" s="7"/>
      <c r="B497" s="23"/>
      <c r="C497" s="22"/>
      <c r="D497" s="22"/>
      <c r="E497" s="23"/>
      <c r="F497" s="22"/>
      <c r="G497" s="22"/>
      <c r="I497" s="25"/>
      <c r="J497" s="25"/>
      <c r="K497" s="25"/>
      <c r="L497" s="25"/>
      <c r="M497" s="25"/>
      <c r="N497" s="25"/>
      <c r="O497" s="25"/>
      <c r="P497" s="25"/>
      <c r="Q497" s="25"/>
      <c r="R497" s="23"/>
      <c r="S497" s="145"/>
      <c r="T497" s="25"/>
      <c r="U497" s="25"/>
      <c r="V497" s="25"/>
      <c r="W497" s="25"/>
      <c r="X497" s="25"/>
    </row>
    <row r="498" spans="1:24" s="68" customFormat="1" ht="12.75" customHeight="1">
      <c r="A498" s="7"/>
      <c r="B498" s="23"/>
      <c r="C498" s="22"/>
      <c r="D498" s="22"/>
      <c r="E498" s="23"/>
      <c r="F498" s="22"/>
      <c r="G498" s="22"/>
      <c r="I498" s="25"/>
      <c r="J498" s="25"/>
      <c r="K498" s="25"/>
      <c r="L498" s="25"/>
      <c r="M498" s="25"/>
      <c r="N498" s="25"/>
      <c r="O498" s="25"/>
      <c r="P498" s="25"/>
      <c r="Q498" s="25"/>
      <c r="R498" s="23"/>
      <c r="S498" s="145"/>
      <c r="T498" s="25"/>
      <c r="U498" s="25"/>
      <c r="V498" s="25"/>
      <c r="W498" s="25"/>
      <c r="X498" s="25"/>
    </row>
    <row r="499" spans="1:24" s="68" customFormat="1" ht="12.75" customHeight="1">
      <c r="A499" s="7"/>
      <c r="B499" s="23"/>
      <c r="C499" s="22"/>
      <c r="D499" s="22"/>
      <c r="E499" s="23"/>
      <c r="F499" s="22"/>
      <c r="G499" s="22"/>
      <c r="I499" s="25"/>
      <c r="J499" s="25"/>
      <c r="K499" s="25"/>
      <c r="L499" s="25"/>
      <c r="M499" s="25"/>
      <c r="N499" s="25"/>
      <c r="O499" s="25"/>
      <c r="P499" s="25"/>
      <c r="Q499" s="25"/>
      <c r="R499" s="23"/>
      <c r="S499" s="145"/>
      <c r="T499" s="25"/>
      <c r="U499" s="25"/>
      <c r="V499" s="25"/>
      <c r="W499" s="25"/>
      <c r="X499" s="25"/>
    </row>
    <row r="500" spans="1:24" s="68" customFormat="1" ht="12.75" customHeight="1">
      <c r="A500" s="7"/>
      <c r="B500" s="23"/>
      <c r="C500" s="22"/>
      <c r="D500" s="22"/>
      <c r="E500" s="23"/>
      <c r="F500" s="22"/>
      <c r="G500" s="22"/>
      <c r="I500" s="25"/>
      <c r="J500" s="25"/>
      <c r="K500" s="25"/>
      <c r="L500" s="25"/>
      <c r="M500" s="25"/>
      <c r="N500" s="25"/>
      <c r="O500" s="25"/>
      <c r="P500" s="25"/>
      <c r="Q500" s="25"/>
      <c r="R500" s="23"/>
      <c r="S500" s="145"/>
      <c r="T500" s="25"/>
      <c r="U500" s="25"/>
      <c r="V500" s="25"/>
      <c r="W500" s="25"/>
      <c r="X500" s="25"/>
    </row>
    <row r="501" spans="1:24" s="68" customFormat="1" ht="12.75" customHeight="1">
      <c r="A501" s="7"/>
      <c r="B501" s="23"/>
      <c r="C501" s="22"/>
      <c r="D501" s="22"/>
      <c r="E501" s="23"/>
      <c r="F501" s="22"/>
      <c r="G501" s="22"/>
      <c r="I501" s="25"/>
      <c r="J501" s="25"/>
      <c r="K501" s="25"/>
      <c r="L501" s="25"/>
      <c r="M501" s="25"/>
      <c r="N501" s="25"/>
      <c r="O501" s="25"/>
      <c r="P501" s="25"/>
      <c r="Q501" s="25"/>
      <c r="R501" s="23"/>
      <c r="S501" s="145"/>
      <c r="T501" s="25"/>
      <c r="U501" s="25"/>
      <c r="V501" s="25"/>
      <c r="W501" s="25"/>
      <c r="X501" s="25"/>
    </row>
    <row r="502" spans="1:24" s="68" customFormat="1" ht="12.75" customHeight="1">
      <c r="A502" s="7"/>
      <c r="B502" s="23"/>
      <c r="C502" s="22"/>
      <c r="D502" s="22"/>
      <c r="E502" s="23"/>
      <c r="F502" s="22"/>
      <c r="G502" s="22"/>
      <c r="I502" s="25"/>
      <c r="J502" s="25"/>
      <c r="K502" s="25"/>
      <c r="L502" s="25"/>
      <c r="M502" s="25"/>
      <c r="N502" s="25"/>
      <c r="O502" s="25"/>
      <c r="P502" s="25"/>
      <c r="Q502" s="25"/>
      <c r="R502" s="23"/>
      <c r="S502" s="145"/>
      <c r="T502" s="25"/>
      <c r="U502" s="25"/>
      <c r="V502" s="25"/>
      <c r="W502" s="25"/>
      <c r="X502" s="25"/>
    </row>
    <row r="503" spans="1:24" s="68" customFormat="1" ht="12.75" customHeight="1">
      <c r="A503" s="7"/>
      <c r="B503" s="23"/>
      <c r="C503" s="22"/>
      <c r="D503" s="22"/>
      <c r="E503" s="23"/>
      <c r="F503" s="22"/>
      <c r="G503" s="22"/>
      <c r="I503" s="25"/>
      <c r="J503" s="25"/>
      <c r="K503" s="25"/>
      <c r="L503" s="25"/>
      <c r="M503" s="25"/>
      <c r="N503" s="25"/>
      <c r="O503" s="25"/>
      <c r="P503" s="25"/>
      <c r="Q503" s="25"/>
      <c r="R503" s="23"/>
      <c r="S503" s="145"/>
      <c r="T503" s="25"/>
      <c r="U503" s="25"/>
      <c r="V503" s="25"/>
      <c r="W503" s="25"/>
      <c r="X503" s="25"/>
    </row>
    <row r="504" spans="1:24" s="68" customFormat="1" ht="12.75" customHeight="1">
      <c r="A504" s="7"/>
      <c r="B504" s="23"/>
      <c r="C504" s="22"/>
      <c r="D504" s="22"/>
      <c r="E504" s="23"/>
      <c r="F504" s="22"/>
      <c r="G504" s="22"/>
      <c r="I504" s="25"/>
      <c r="J504" s="25"/>
      <c r="K504" s="25"/>
      <c r="L504" s="25"/>
      <c r="M504" s="25"/>
      <c r="N504" s="25"/>
      <c r="O504" s="25"/>
      <c r="P504" s="25"/>
      <c r="Q504" s="25"/>
      <c r="R504" s="23"/>
      <c r="S504" s="145"/>
      <c r="T504" s="25"/>
      <c r="U504" s="25"/>
      <c r="V504" s="25"/>
      <c r="W504" s="25"/>
      <c r="X504" s="25"/>
    </row>
    <row r="505" spans="1:24" s="68" customFormat="1" ht="12.75" customHeight="1">
      <c r="A505" s="7"/>
      <c r="B505" s="23"/>
      <c r="C505" s="22"/>
      <c r="D505" s="22"/>
      <c r="E505" s="23"/>
      <c r="F505" s="22"/>
      <c r="G505" s="22"/>
      <c r="I505" s="25"/>
      <c r="J505" s="25"/>
      <c r="K505" s="25"/>
      <c r="L505" s="25"/>
      <c r="M505" s="25"/>
      <c r="N505" s="25"/>
      <c r="O505" s="25"/>
      <c r="P505" s="25"/>
      <c r="Q505" s="25"/>
      <c r="R505" s="23"/>
      <c r="S505" s="145"/>
      <c r="T505" s="25"/>
      <c r="U505" s="25"/>
      <c r="V505" s="25"/>
      <c r="W505" s="25"/>
      <c r="X505" s="25"/>
    </row>
    <row r="506" spans="1:24" s="68" customFormat="1" ht="12.75" customHeight="1">
      <c r="A506" s="7"/>
      <c r="B506" s="23"/>
      <c r="C506" s="22"/>
      <c r="D506" s="22"/>
      <c r="E506" s="23"/>
      <c r="F506" s="22"/>
      <c r="G506" s="22"/>
      <c r="I506" s="25"/>
      <c r="J506" s="25"/>
      <c r="K506" s="25"/>
      <c r="L506" s="25"/>
      <c r="M506" s="25"/>
      <c r="N506" s="25"/>
      <c r="O506" s="25"/>
      <c r="P506" s="25"/>
      <c r="Q506" s="25"/>
      <c r="R506" s="23"/>
      <c r="S506" s="145"/>
      <c r="T506" s="25"/>
      <c r="U506" s="25"/>
      <c r="V506" s="25"/>
      <c r="W506" s="25"/>
      <c r="X506" s="25"/>
    </row>
    <row r="507" spans="1:24" s="68" customFormat="1" ht="12.75" customHeight="1">
      <c r="A507" s="7"/>
      <c r="B507" s="23"/>
      <c r="C507" s="22"/>
      <c r="D507" s="22"/>
      <c r="E507" s="23"/>
      <c r="F507" s="22"/>
      <c r="G507" s="22"/>
      <c r="I507" s="25"/>
      <c r="J507" s="25"/>
      <c r="K507" s="25"/>
      <c r="L507" s="25"/>
      <c r="M507" s="25"/>
      <c r="N507" s="25"/>
      <c r="O507" s="25"/>
      <c r="P507" s="25"/>
      <c r="Q507" s="25"/>
      <c r="R507" s="23"/>
      <c r="S507" s="145"/>
      <c r="T507" s="25"/>
      <c r="U507" s="25"/>
      <c r="V507" s="25"/>
      <c r="W507" s="25"/>
      <c r="X507" s="25"/>
    </row>
    <row r="508" spans="1:24" s="68" customFormat="1" ht="12.75" customHeight="1">
      <c r="A508" s="7"/>
      <c r="B508" s="23"/>
      <c r="C508" s="22"/>
      <c r="D508" s="22"/>
      <c r="E508" s="23"/>
      <c r="F508" s="22"/>
      <c r="G508" s="22"/>
      <c r="I508" s="25"/>
      <c r="J508" s="25"/>
      <c r="K508" s="25"/>
      <c r="L508" s="25"/>
      <c r="M508" s="25"/>
      <c r="N508" s="25"/>
      <c r="O508" s="25"/>
      <c r="P508" s="25"/>
      <c r="Q508" s="25"/>
      <c r="R508" s="23"/>
      <c r="S508" s="145"/>
      <c r="T508" s="25"/>
      <c r="U508" s="25"/>
      <c r="V508" s="25"/>
      <c r="W508" s="25"/>
      <c r="X508" s="25"/>
    </row>
    <row r="509" spans="1:24" s="68" customFormat="1" ht="12.75" customHeight="1">
      <c r="A509" s="7"/>
      <c r="B509" s="23"/>
      <c r="C509" s="22"/>
      <c r="D509" s="22"/>
      <c r="E509" s="23"/>
      <c r="F509" s="22"/>
      <c r="G509" s="22"/>
      <c r="I509" s="25"/>
      <c r="J509" s="25"/>
      <c r="K509" s="25"/>
      <c r="L509" s="25"/>
      <c r="M509" s="25"/>
      <c r="N509" s="25"/>
      <c r="O509" s="25"/>
      <c r="P509" s="25"/>
      <c r="Q509" s="25"/>
      <c r="R509" s="23"/>
      <c r="S509" s="145"/>
      <c r="T509" s="25"/>
      <c r="U509" s="25"/>
      <c r="V509" s="25"/>
      <c r="W509" s="25"/>
      <c r="X509" s="25"/>
    </row>
    <row r="510" spans="1:24" s="68" customFormat="1" ht="12.75" customHeight="1">
      <c r="A510" s="7"/>
      <c r="B510" s="23"/>
      <c r="C510" s="22"/>
      <c r="D510" s="22"/>
      <c r="E510" s="23"/>
      <c r="F510" s="22"/>
      <c r="G510" s="22"/>
      <c r="I510" s="25"/>
      <c r="J510" s="25"/>
      <c r="K510" s="25"/>
      <c r="L510" s="25"/>
      <c r="M510" s="25"/>
      <c r="N510" s="25"/>
      <c r="O510" s="25"/>
      <c r="P510" s="25"/>
      <c r="Q510" s="25"/>
      <c r="R510" s="23"/>
      <c r="S510" s="145"/>
      <c r="T510" s="25"/>
      <c r="U510" s="25"/>
      <c r="V510" s="25"/>
      <c r="W510" s="25"/>
      <c r="X510" s="25"/>
    </row>
    <row r="511" spans="1:24" s="68" customFormat="1" ht="12.75" customHeight="1">
      <c r="A511" s="7"/>
      <c r="B511" s="23"/>
      <c r="C511" s="22"/>
      <c r="D511" s="22"/>
      <c r="E511" s="23"/>
      <c r="F511" s="22"/>
      <c r="G511" s="22"/>
      <c r="I511" s="25"/>
      <c r="J511" s="25"/>
      <c r="K511" s="25"/>
      <c r="L511" s="25"/>
      <c r="M511" s="25"/>
      <c r="N511" s="25"/>
      <c r="O511" s="25"/>
      <c r="P511" s="25"/>
      <c r="Q511" s="25"/>
      <c r="R511" s="23"/>
      <c r="S511" s="145"/>
      <c r="T511" s="25"/>
      <c r="U511" s="25"/>
      <c r="V511" s="25"/>
      <c r="W511" s="25"/>
      <c r="X511" s="25"/>
    </row>
    <row r="512" spans="1:24" s="68" customFormat="1" ht="12.75" customHeight="1">
      <c r="A512" s="7"/>
      <c r="B512" s="23"/>
      <c r="C512" s="22"/>
      <c r="D512" s="22"/>
      <c r="E512" s="23"/>
      <c r="F512" s="22"/>
      <c r="G512" s="22"/>
      <c r="I512" s="25"/>
      <c r="J512" s="25"/>
      <c r="K512" s="25"/>
      <c r="L512" s="25"/>
      <c r="M512" s="25"/>
      <c r="N512" s="25"/>
      <c r="O512" s="25"/>
      <c r="P512" s="25"/>
      <c r="Q512" s="25"/>
      <c r="R512" s="23"/>
      <c r="S512" s="145"/>
      <c r="T512" s="25"/>
      <c r="U512" s="25"/>
      <c r="V512" s="25"/>
      <c r="W512" s="25"/>
      <c r="X512" s="25"/>
    </row>
    <row r="513" spans="1:24" s="68" customFormat="1" ht="12.75" customHeight="1">
      <c r="A513" s="7"/>
      <c r="B513" s="23"/>
      <c r="C513" s="22"/>
      <c r="D513" s="22"/>
      <c r="E513" s="23"/>
      <c r="F513" s="22"/>
      <c r="G513" s="22"/>
      <c r="I513" s="25"/>
      <c r="J513" s="25"/>
      <c r="K513" s="25"/>
      <c r="L513" s="25"/>
      <c r="M513" s="25"/>
      <c r="N513" s="25"/>
      <c r="O513" s="25"/>
      <c r="P513" s="25"/>
      <c r="Q513" s="25"/>
      <c r="R513" s="23"/>
      <c r="S513" s="145"/>
      <c r="T513" s="25"/>
      <c r="U513" s="25"/>
      <c r="V513" s="25"/>
      <c r="W513" s="25"/>
      <c r="X513" s="25"/>
    </row>
    <row r="514" spans="1:24" s="68" customFormat="1" ht="12.75" customHeight="1">
      <c r="A514" s="7"/>
      <c r="B514" s="23"/>
      <c r="C514" s="22"/>
      <c r="D514" s="22"/>
      <c r="E514" s="23"/>
      <c r="F514" s="22"/>
      <c r="G514" s="22"/>
      <c r="I514" s="25"/>
      <c r="J514" s="25"/>
      <c r="K514" s="25"/>
      <c r="L514" s="25"/>
      <c r="M514" s="25"/>
      <c r="N514" s="25"/>
      <c r="O514" s="25"/>
      <c r="P514" s="25"/>
      <c r="Q514" s="25"/>
      <c r="R514" s="23"/>
      <c r="S514" s="145"/>
      <c r="T514" s="25"/>
      <c r="U514" s="25"/>
      <c r="V514" s="25"/>
      <c r="W514" s="25"/>
      <c r="X514" s="25"/>
    </row>
    <row r="515" spans="1:24" s="68" customFormat="1" ht="12.75" customHeight="1">
      <c r="A515" s="7"/>
      <c r="B515" s="23"/>
      <c r="C515" s="22"/>
      <c r="D515" s="22"/>
      <c r="E515" s="23"/>
      <c r="F515" s="22"/>
      <c r="G515" s="22"/>
      <c r="I515" s="25"/>
      <c r="J515" s="25"/>
      <c r="K515" s="25"/>
      <c r="L515" s="25"/>
      <c r="M515" s="25"/>
      <c r="N515" s="25"/>
      <c r="O515" s="25"/>
      <c r="P515" s="25"/>
      <c r="Q515" s="25"/>
      <c r="R515" s="23"/>
      <c r="S515" s="145"/>
      <c r="T515" s="25"/>
      <c r="U515" s="25"/>
      <c r="V515" s="25"/>
      <c r="W515" s="25"/>
      <c r="X515" s="25"/>
    </row>
    <row r="516" spans="1:24" s="68" customFormat="1" ht="12.75" customHeight="1">
      <c r="A516" s="7"/>
      <c r="B516" s="23"/>
      <c r="C516" s="22"/>
      <c r="D516" s="22"/>
      <c r="E516" s="23"/>
      <c r="F516" s="22"/>
      <c r="G516" s="22"/>
      <c r="I516" s="25"/>
      <c r="J516" s="25"/>
      <c r="K516" s="25"/>
      <c r="L516" s="25"/>
      <c r="M516" s="25"/>
      <c r="N516" s="25"/>
      <c r="O516" s="25"/>
      <c r="P516" s="25"/>
      <c r="Q516" s="25"/>
      <c r="R516" s="23"/>
      <c r="S516" s="145"/>
      <c r="T516" s="25"/>
      <c r="U516" s="25"/>
      <c r="V516" s="25"/>
      <c r="W516" s="25"/>
      <c r="X516" s="25"/>
    </row>
    <row r="517" spans="1:24" s="68" customFormat="1" ht="12.75" customHeight="1">
      <c r="A517" s="7"/>
      <c r="B517" s="23"/>
      <c r="C517" s="22"/>
      <c r="D517" s="22"/>
      <c r="E517" s="23"/>
      <c r="F517" s="22"/>
      <c r="G517" s="22"/>
      <c r="I517" s="25"/>
      <c r="J517" s="25"/>
      <c r="K517" s="25"/>
      <c r="L517" s="25"/>
      <c r="M517" s="25"/>
      <c r="N517" s="25"/>
      <c r="O517" s="25"/>
      <c r="P517" s="25"/>
      <c r="Q517" s="25"/>
      <c r="R517" s="23"/>
      <c r="S517" s="145"/>
      <c r="T517" s="25"/>
      <c r="U517" s="25"/>
      <c r="V517" s="25"/>
      <c r="W517" s="25"/>
      <c r="X517" s="25"/>
    </row>
    <row r="518" spans="1:24" s="68" customFormat="1" ht="12.75" customHeight="1">
      <c r="A518" s="7"/>
      <c r="B518" s="23"/>
      <c r="C518" s="22"/>
      <c r="D518" s="22"/>
      <c r="E518" s="23"/>
      <c r="F518" s="22"/>
      <c r="G518" s="22"/>
      <c r="I518" s="25"/>
      <c r="J518" s="25"/>
      <c r="K518" s="25"/>
      <c r="L518" s="25"/>
      <c r="M518" s="25"/>
      <c r="N518" s="25"/>
      <c r="O518" s="25"/>
      <c r="P518" s="25"/>
      <c r="Q518" s="25"/>
      <c r="R518" s="23"/>
      <c r="S518" s="145"/>
      <c r="T518" s="25"/>
      <c r="U518" s="25"/>
      <c r="V518" s="25"/>
      <c r="W518" s="25"/>
      <c r="X518" s="25"/>
    </row>
    <row r="519" spans="1:24" s="68" customFormat="1" ht="12.75" customHeight="1">
      <c r="A519" s="7"/>
      <c r="B519" s="23"/>
      <c r="C519" s="22"/>
      <c r="D519" s="22"/>
      <c r="E519" s="23"/>
      <c r="F519" s="22"/>
      <c r="G519" s="22"/>
      <c r="I519" s="25"/>
      <c r="J519" s="25"/>
      <c r="K519" s="25"/>
      <c r="L519" s="25"/>
      <c r="M519" s="25"/>
      <c r="N519" s="25"/>
      <c r="O519" s="25"/>
      <c r="P519" s="25"/>
      <c r="Q519" s="25"/>
      <c r="R519" s="23"/>
      <c r="S519" s="145"/>
      <c r="T519" s="25"/>
      <c r="U519" s="25"/>
      <c r="V519" s="25"/>
      <c r="W519" s="25"/>
      <c r="X519" s="25"/>
    </row>
    <row r="520" spans="1:24" s="68" customFormat="1" ht="12.75" customHeight="1">
      <c r="A520" s="7"/>
      <c r="B520" s="23"/>
      <c r="C520" s="22"/>
      <c r="D520" s="22"/>
      <c r="E520" s="23"/>
      <c r="F520" s="22"/>
      <c r="G520" s="22"/>
      <c r="I520" s="25"/>
      <c r="J520" s="25"/>
      <c r="K520" s="25"/>
      <c r="L520" s="25"/>
      <c r="M520" s="25"/>
      <c r="N520" s="25"/>
      <c r="O520" s="25"/>
      <c r="P520" s="25"/>
      <c r="Q520" s="25"/>
      <c r="R520" s="23"/>
      <c r="S520" s="145"/>
      <c r="T520" s="25"/>
      <c r="U520" s="25"/>
      <c r="V520" s="25"/>
      <c r="W520" s="25"/>
      <c r="X520" s="25"/>
    </row>
    <row r="521" spans="1:24" s="68" customFormat="1" ht="12.75" customHeight="1">
      <c r="A521" s="7"/>
      <c r="B521" s="23"/>
      <c r="C521" s="22"/>
      <c r="D521" s="22"/>
      <c r="E521" s="23"/>
      <c r="F521" s="22"/>
      <c r="G521" s="22"/>
      <c r="I521" s="25"/>
      <c r="J521" s="25"/>
      <c r="K521" s="25"/>
      <c r="L521" s="25"/>
      <c r="M521" s="25"/>
      <c r="N521" s="25"/>
      <c r="O521" s="25"/>
      <c r="P521" s="25"/>
      <c r="Q521" s="25"/>
      <c r="R521" s="23"/>
      <c r="S521" s="145"/>
      <c r="T521" s="25"/>
      <c r="U521" s="25"/>
      <c r="V521" s="25"/>
      <c r="W521" s="25"/>
      <c r="X521" s="25"/>
    </row>
    <row r="522" spans="1:24" s="68" customFormat="1" ht="12.75" customHeight="1">
      <c r="A522" s="7"/>
      <c r="B522" s="23"/>
      <c r="C522" s="22"/>
      <c r="D522" s="22"/>
      <c r="E522" s="23"/>
      <c r="F522" s="22"/>
      <c r="G522" s="22"/>
      <c r="I522" s="25"/>
      <c r="J522" s="25"/>
      <c r="K522" s="25"/>
      <c r="L522" s="25"/>
      <c r="M522" s="25"/>
      <c r="N522" s="25"/>
      <c r="O522" s="25"/>
      <c r="P522" s="25"/>
      <c r="Q522" s="25"/>
      <c r="R522" s="23"/>
      <c r="S522" s="145"/>
      <c r="T522" s="25"/>
      <c r="U522" s="25"/>
      <c r="V522" s="25"/>
      <c r="W522" s="25"/>
      <c r="X522" s="25"/>
    </row>
    <row r="523" spans="1:24" s="68" customFormat="1" ht="12.75" customHeight="1">
      <c r="A523" s="7"/>
      <c r="B523" s="23"/>
      <c r="C523" s="22"/>
      <c r="D523" s="22"/>
      <c r="E523" s="23"/>
      <c r="F523" s="22"/>
      <c r="G523" s="22"/>
      <c r="I523" s="25"/>
      <c r="J523" s="25"/>
      <c r="K523" s="25"/>
      <c r="L523" s="25"/>
      <c r="M523" s="25"/>
      <c r="N523" s="25"/>
      <c r="O523" s="25"/>
      <c r="P523" s="25"/>
      <c r="Q523" s="25"/>
      <c r="R523" s="23"/>
      <c r="S523" s="145"/>
      <c r="T523" s="25"/>
      <c r="U523" s="25"/>
      <c r="V523" s="25"/>
      <c r="W523" s="25"/>
      <c r="X523" s="25"/>
    </row>
    <row r="524" spans="1:24" s="68" customFormat="1" ht="12.75" customHeight="1">
      <c r="A524" s="7"/>
      <c r="B524" s="23"/>
      <c r="C524" s="22"/>
      <c r="D524" s="22"/>
      <c r="E524" s="23"/>
      <c r="F524" s="22"/>
      <c r="G524" s="22"/>
      <c r="I524" s="25"/>
      <c r="J524" s="25"/>
      <c r="K524" s="25"/>
      <c r="L524" s="25"/>
      <c r="M524" s="25"/>
      <c r="N524" s="25"/>
      <c r="O524" s="25"/>
      <c r="P524" s="25"/>
      <c r="Q524" s="25"/>
      <c r="R524" s="23"/>
      <c r="S524" s="145"/>
      <c r="T524" s="25"/>
      <c r="U524" s="25"/>
      <c r="V524" s="25"/>
      <c r="W524" s="25"/>
      <c r="X524" s="25"/>
    </row>
    <row r="525" spans="1:24" s="68" customFormat="1" ht="12.75" customHeight="1">
      <c r="A525" s="7"/>
      <c r="B525" s="23"/>
      <c r="C525" s="22"/>
      <c r="D525" s="22"/>
      <c r="E525" s="23"/>
      <c r="F525" s="22"/>
      <c r="G525" s="22"/>
      <c r="I525" s="25"/>
      <c r="J525" s="25"/>
      <c r="K525" s="25"/>
      <c r="L525" s="25"/>
      <c r="M525" s="25"/>
      <c r="N525" s="25"/>
      <c r="O525" s="25"/>
      <c r="P525" s="25"/>
      <c r="Q525" s="25"/>
      <c r="R525" s="23"/>
      <c r="S525" s="145"/>
      <c r="T525" s="25"/>
      <c r="U525" s="25"/>
      <c r="V525" s="25"/>
      <c r="W525" s="25"/>
      <c r="X525" s="25"/>
    </row>
    <row r="526" spans="1:24" s="68" customFormat="1" ht="12.75" customHeight="1">
      <c r="A526" s="7"/>
      <c r="B526" s="23"/>
      <c r="C526" s="22"/>
      <c r="D526" s="22"/>
      <c r="E526" s="23"/>
      <c r="F526" s="22"/>
      <c r="G526" s="22"/>
      <c r="I526" s="25"/>
      <c r="J526" s="25"/>
      <c r="K526" s="25"/>
      <c r="L526" s="25"/>
      <c r="M526" s="25"/>
      <c r="N526" s="25"/>
      <c r="O526" s="25"/>
      <c r="P526" s="25"/>
      <c r="Q526" s="25"/>
      <c r="R526" s="23"/>
      <c r="S526" s="145"/>
      <c r="T526" s="25"/>
      <c r="U526" s="25"/>
      <c r="V526" s="25"/>
      <c r="W526" s="25"/>
      <c r="X526" s="25"/>
    </row>
    <row r="527" spans="1:24" s="68" customFormat="1" ht="12.75" customHeight="1">
      <c r="A527" s="7"/>
      <c r="B527" s="23"/>
      <c r="C527" s="22"/>
      <c r="D527" s="22"/>
      <c r="E527" s="23"/>
      <c r="F527" s="22"/>
      <c r="G527" s="22"/>
      <c r="I527" s="25"/>
      <c r="J527" s="25"/>
      <c r="K527" s="25"/>
      <c r="L527" s="25"/>
      <c r="M527" s="25"/>
      <c r="N527" s="25"/>
      <c r="O527" s="25"/>
      <c r="P527" s="25"/>
      <c r="Q527" s="25"/>
      <c r="R527" s="23"/>
      <c r="S527" s="145"/>
      <c r="T527" s="25"/>
      <c r="U527" s="25"/>
      <c r="V527" s="25"/>
      <c r="W527" s="25"/>
      <c r="X527" s="25"/>
    </row>
    <row r="528" spans="1:24" s="68" customFormat="1" ht="12.75" customHeight="1">
      <c r="A528" s="7"/>
      <c r="B528" s="23"/>
      <c r="C528" s="22"/>
      <c r="D528" s="22"/>
      <c r="E528" s="23"/>
      <c r="F528" s="22"/>
      <c r="G528" s="22"/>
      <c r="I528" s="25"/>
      <c r="J528" s="25"/>
      <c r="K528" s="25"/>
      <c r="L528" s="25"/>
      <c r="M528" s="25"/>
      <c r="N528" s="25"/>
      <c r="O528" s="25"/>
      <c r="P528" s="25"/>
      <c r="Q528" s="25"/>
      <c r="R528" s="23"/>
      <c r="S528" s="145"/>
      <c r="T528" s="25"/>
      <c r="U528" s="25"/>
      <c r="V528" s="25"/>
      <c r="W528" s="25"/>
      <c r="X528" s="25"/>
    </row>
    <row r="529" spans="1:24" s="68" customFormat="1" ht="12.75" customHeight="1">
      <c r="A529" s="7"/>
      <c r="B529" s="23"/>
      <c r="C529" s="22"/>
      <c r="D529" s="22"/>
      <c r="E529" s="23"/>
      <c r="F529" s="22"/>
      <c r="G529" s="22"/>
      <c r="I529" s="25"/>
      <c r="J529" s="25"/>
      <c r="K529" s="25"/>
      <c r="L529" s="25"/>
      <c r="M529" s="25"/>
      <c r="N529" s="25"/>
      <c r="O529" s="25"/>
      <c r="P529" s="25"/>
      <c r="Q529" s="25"/>
      <c r="R529" s="23"/>
      <c r="S529" s="145"/>
      <c r="T529" s="25"/>
      <c r="U529" s="25"/>
      <c r="V529" s="25"/>
      <c r="W529" s="25"/>
      <c r="X529" s="25"/>
    </row>
    <row r="530" spans="1:24" s="68" customFormat="1" ht="12.75" customHeight="1">
      <c r="A530" s="7"/>
      <c r="B530" s="23"/>
      <c r="C530" s="22"/>
      <c r="D530" s="22"/>
      <c r="E530" s="23"/>
      <c r="F530" s="22"/>
      <c r="G530" s="22"/>
      <c r="I530" s="25"/>
      <c r="J530" s="25"/>
      <c r="K530" s="25"/>
      <c r="L530" s="25"/>
      <c r="M530" s="25"/>
      <c r="N530" s="25"/>
      <c r="O530" s="25"/>
      <c r="P530" s="25"/>
      <c r="Q530" s="25"/>
      <c r="R530" s="23"/>
      <c r="S530" s="145"/>
      <c r="T530" s="25"/>
      <c r="U530" s="25"/>
      <c r="V530" s="25"/>
      <c r="W530" s="25"/>
      <c r="X530" s="25"/>
    </row>
    <row r="531" spans="1:24" s="68" customFormat="1" ht="12.75" customHeight="1">
      <c r="A531" s="7"/>
      <c r="B531" s="23"/>
      <c r="C531" s="22"/>
      <c r="D531" s="22"/>
      <c r="E531" s="23"/>
      <c r="F531" s="22"/>
      <c r="G531" s="22"/>
      <c r="I531" s="25"/>
      <c r="J531" s="25"/>
      <c r="K531" s="25"/>
      <c r="L531" s="25"/>
      <c r="M531" s="25"/>
      <c r="N531" s="25"/>
      <c r="O531" s="25"/>
      <c r="P531" s="25"/>
      <c r="Q531" s="25"/>
      <c r="R531" s="23"/>
      <c r="S531" s="145"/>
      <c r="T531" s="25"/>
      <c r="U531" s="25"/>
      <c r="V531" s="25"/>
      <c r="W531" s="25"/>
      <c r="X531" s="25"/>
    </row>
    <row r="532" spans="1:24" s="68" customFormat="1" ht="12.75" customHeight="1">
      <c r="A532" s="7"/>
      <c r="B532" s="23"/>
      <c r="C532" s="22"/>
      <c r="D532" s="22"/>
      <c r="E532" s="23"/>
      <c r="F532" s="22"/>
      <c r="G532" s="22"/>
      <c r="I532" s="25"/>
      <c r="J532" s="25"/>
      <c r="K532" s="25"/>
      <c r="L532" s="25"/>
      <c r="M532" s="25"/>
      <c r="N532" s="25"/>
      <c r="O532" s="25"/>
      <c r="P532" s="25"/>
      <c r="Q532" s="25"/>
      <c r="R532" s="23"/>
      <c r="S532" s="145"/>
      <c r="T532" s="25"/>
      <c r="U532" s="25"/>
      <c r="V532" s="25"/>
      <c r="W532" s="25"/>
      <c r="X532" s="25"/>
    </row>
    <row r="533" spans="1:24" s="68" customFormat="1" ht="12.75" customHeight="1">
      <c r="A533" s="7"/>
      <c r="B533" s="23"/>
      <c r="C533" s="22"/>
      <c r="D533" s="22"/>
      <c r="E533" s="23"/>
      <c r="F533" s="22"/>
      <c r="G533" s="22"/>
      <c r="I533" s="25"/>
      <c r="J533" s="25"/>
      <c r="K533" s="25"/>
      <c r="L533" s="25"/>
      <c r="M533" s="25"/>
      <c r="N533" s="25"/>
      <c r="O533" s="25"/>
      <c r="P533" s="25"/>
      <c r="Q533" s="25"/>
      <c r="R533" s="23"/>
      <c r="S533" s="145"/>
      <c r="T533" s="25"/>
      <c r="U533" s="25"/>
      <c r="V533" s="25"/>
      <c r="W533" s="25"/>
      <c r="X533" s="25"/>
    </row>
    <row r="534" spans="1:24" s="68" customFormat="1" ht="12.75" customHeight="1">
      <c r="A534" s="7"/>
      <c r="B534" s="23"/>
      <c r="C534" s="22"/>
      <c r="D534" s="22"/>
      <c r="E534" s="23"/>
      <c r="F534" s="22"/>
      <c r="G534" s="22"/>
      <c r="I534" s="25"/>
      <c r="J534" s="25"/>
      <c r="K534" s="25"/>
      <c r="L534" s="25"/>
      <c r="M534" s="25"/>
      <c r="N534" s="25"/>
      <c r="O534" s="25"/>
      <c r="P534" s="25"/>
      <c r="Q534" s="25"/>
      <c r="R534" s="23"/>
      <c r="S534" s="145"/>
      <c r="T534" s="25"/>
      <c r="U534" s="25"/>
      <c r="V534" s="25"/>
      <c r="W534" s="25"/>
      <c r="X534" s="25"/>
    </row>
    <row r="535" spans="1:24" s="68" customFormat="1" ht="12.75" customHeight="1">
      <c r="A535" s="7"/>
      <c r="B535" s="23"/>
      <c r="C535" s="22"/>
      <c r="D535" s="22"/>
      <c r="E535" s="23"/>
      <c r="F535" s="22"/>
      <c r="G535" s="22"/>
      <c r="I535" s="25"/>
      <c r="J535" s="25"/>
      <c r="K535" s="25"/>
      <c r="L535" s="25"/>
      <c r="M535" s="25"/>
      <c r="N535" s="25"/>
      <c r="O535" s="25"/>
      <c r="P535" s="25"/>
      <c r="Q535" s="25"/>
      <c r="R535" s="23"/>
      <c r="S535" s="145"/>
      <c r="T535" s="25"/>
      <c r="U535" s="25"/>
      <c r="V535" s="25"/>
      <c r="W535" s="25"/>
      <c r="X535" s="25"/>
    </row>
    <row r="536" spans="1:24" s="68" customFormat="1" ht="12.75" customHeight="1">
      <c r="A536" s="7"/>
      <c r="B536" s="23"/>
      <c r="C536" s="22"/>
      <c r="D536" s="22"/>
      <c r="E536" s="23"/>
      <c r="F536" s="22"/>
      <c r="G536" s="22"/>
      <c r="I536" s="25"/>
      <c r="J536" s="25"/>
      <c r="K536" s="25"/>
      <c r="L536" s="25"/>
      <c r="M536" s="25"/>
      <c r="N536" s="25"/>
      <c r="O536" s="25"/>
      <c r="P536" s="25"/>
      <c r="Q536" s="25"/>
      <c r="R536" s="23"/>
      <c r="S536" s="145"/>
      <c r="T536" s="25"/>
      <c r="U536" s="25"/>
      <c r="V536" s="25"/>
      <c r="W536" s="25"/>
      <c r="X536" s="25"/>
    </row>
    <row r="537" spans="1:24" s="68" customFormat="1" ht="12.75" customHeight="1">
      <c r="A537" s="7"/>
      <c r="B537" s="23"/>
      <c r="C537" s="22"/>
      <c r="D537" s="22"/>
      <c r="E537" s="23"/>
      <c r="F537" s="22"/>
      <c r="G537" s="22"/>
      <c r="I537" s="25"/>
      <c r="J537" s="25"/>
      <c r="K537" s="25"/>
      <c r="L537" s="25"/>
      <c r="M537" s="25"/>
      <c r="N537" s="25"/>
      <c r="O537" s="25"/>
      <c r="P537" s="25"/>
      <c r="Q537" s="25"/>
      <c r="R537" s="23"/>
      <c r="S537" s="145"/>
      <c r="T537" s="25"/>
      <c r="U537" s="25"/>
      <c r="V537" s="25"/>
      <c r="W537" s="25"/>
      <c r="X537" s="25"/>
    </row>
    <row r="538" spans="1:24" s="68" customFormat="1" ht="12.75" customHeight="1">
      <c r="A538" s="7"/>
      <c r="B538" s="23"/>
      <c r="C538" s="22"/>
      <c r="D538" s="22"/>
      <c r="E538" s="23"/>
      <c r="F538" s="22"/>
      <c r="G538" s="22"/>
      <c r="I538" s="25"/>
      <c r="J538" s="25"/>
      <c r="K538" s="25"/>
      <c r="L538" s="25"/>
      <c r="M538" s="25"/>
      <c r="N538" s="25"/>
      <c r="O538" s="25"/>
      <c r="P538" s="25"/>
      <c r="Q538" s="25"/>
      <c r="R538" s="23"/>
      <c r="S538" s="145"/>
      <c r="T538" s="25"/>
      <c r="U538" s="25"/>
      <c r="V538" s="25"/>
      <c r="W538" s="25"/>
      <c r="X538" s="25"/>
    </row>
    <row r="539" spans="1:24" s="68" customFormat="1" ht="12.75" customHeight="1">
      <c r="A539" s="7"/>
      <c r="B539" s="23"/>
      <c r="C539" s="22"/>
      <c r="D539" s="22"/>
      <c r="E539" s="23"/>
      <c r="F539" s="22"/>
      <c r="G539" s="22"/>
      <c r="I539" s="25"/>
      <c r="J539" s="25"/>
      <c r="K539" s="25"/>
      <c r="L539" s="25"/>
      <c r="M539" s="25"/>
      <c r="N539" s="25"/>
      <c r="O539" s="25"/>
      <c r="P539" s="25"/>
      <c r="Q539" s="25"/>
      <c r="R539" s="23"/>
      <c r="S539" s="145"/>
      <c r="T539" s="25"/>
      <c r="U539" s="25"/>
      <c r="V539" s="25"/>
      <c r="W539" s="25"/>
      <c r="X539" s="25"/>
    </row>
    <row r="540" spans="1:24" s="68" customFormat="1" ht="12.75" customHeight="1">
      <c r="A540" s="7"/>
      <c r="B540" s="23"/>
      <c r="C540" s="22"/>
      <c r="D540" s="22"/>
      <c r="E540" s="23"/>
      <c r="F540" s="22"/>
      <c r="G540" s="22"/>
      <c r="I540" s="25"/>
      <c r="J540" s="25"/>
      <c r="K540" s="25"/>
      <c r="L540" s="25"/>
      <c r="M540" s="25"/>
      <c r="N540" s="25"/>
      <c r="O540" s="25"/>
      <c r="P540" s="25"/>
      <c r="Q540" s="25"/>
      <c r="R540" s="23"/>
      <c r="S540" s="145"/>
      <c r="T540" s="25"/>
      <c r="U540" s="25"/>
      <c r="V540" s="25"/>
      <c r="W540" s="25"/>
      <c r="X540" s="25"/>
    </row>
    <row r="541" spans="1:24" s="68" customFormat="1" ht="12.75" customHeight="1">
      <c r="A541" s="7"/>
      <c r="B541" s="23"/>
      <c r="C541" s="22"/>
      <c r="D541" s="22"/>
      <c r="E541" s="23"/>
      <c r="F541" s="22"/>
      <c r="G541" s="22"/>
      <c r="I541" s="25"/>
      <c r="J541" s="25"/>
      <c r="K541" s="25"/>
      <c r="L541" s="25"/>
      <c r="M541" s="25"/>
      <c r="N541" s="25"/>
      <c r="O541" s="25"/>
      <c r="P541" s="25"/>
      <c r="Q541" s="25"/>
      <c r="R541" s="23"/>
      <c r="S541" s="145"/>
      <c r="T541" s="25"/>
      <c r="U541" s="25"/>
      <c r="V541" s="25"/>
      <c r="W541" s="25"/>
      <c r="X541" s="25"/>
    </row>
    <row r="542" spans="1:24" s="68" customFormat="1" ht="12.75" customHeight="1">
      <c r="A542" s="7"/>
      <c r="B542" s="23"/>
      <c r="C542" s="22"/>
      <c r="D542" s="22"/>
      <c r="E542" s="23"/>
      <c r="F542" s="22"/>
      <c r="G542" s="22"/>
      <c r="I542" s="25"/>
      <c r="J542" s="25"/>
      <c r="K542" s="25"/>
      <c r="L542" s="25"/>
      <c r="M542" s="25"/>
      <c r="N542" s="25"/>
      <c r="O542" s="25"/>
      <c r="P542" s="25"/>
      <c r="Q542" s="25"/>
      <c r="R542" s="23"/>
      <c r="S542" s="145"/>
      <c r="T542" s="25"/>
      <c r="U542" s="25"/>
      <c r="V542" s="25"/>
      <c r="W542" s="25"/>
      <c r="X542" s="25"/>
    </row>
    <row r="543" spans="1:24" s="68" customFormat="1" ht="12.75" customHeight="1">
      <c r="A543" s="7"/>
      <c r="B543" s="23"/>
      <c r="C543" s="22"/>
      <c r="D543" s="22"/>
      <c r="E543" s="23"/>
      <c r="F543" s="22"/>
      <c r="G543" s="22"/>
      <c r="I543" s="25"/>
      <c r="J543" s="25"/>
      <c r="K543" s="25"/>
      <c r="L543" s="25"/>
      <c r="M543" s="25"/>
      <c r="N543" s="25"/>
      <c r="O543" s="25"/>
      <c r="P543" s="25"/>
      <c r="Q543" s="25"/>
      <c r="R543" s="23"/>
      <c r="S543" s="145"/>
      <c r="T543" s="25"/>
      <c r="U543" s="25"/>
      <c r="V543" s="25"/>
      <c r="W543" s="25"/>
      <c r="X543" s="25"/>
    </row>
    <row r="544" spans="1:24" s="68" customFormat="1" ht="12.75" customHeight="1">
      <c r="A544" s="7"/>
      <c r="B544" s="23"/>
      <c r="C544" s="22"/>
      <c r="D544" s="22"/>
      <c r="E544" s="23"/>
      <c r="F544" s="22"/>
      <c r="G544" s="22"/>
      <c r="I544" s="25"/>
      <c r="J544" s="25"/>
      <c r="K544" s="25"/>
      <c r="L544" s="25"/>
      <c r="M544" s="25"/>
      <c r="N544" s="25"/>
      <c r="O544" s="25"/>
      <c r="P544" s="25"/>
      <c r="Q544" s="25"/>
      <c r="R544" s="23"/>
      <c r="S544" s="145"/>
      <c r="T544" s="25"/>
      <c r="U544" s="25"/>
      <c r="V544" s="25"/>
      <c r="W544" s="25"/>
      <c r="X544" s="25"/>
    </row>
    <row r="545" spans="1:24" s="68" customFormat="1" ht="12.75" customHeight="1">
      <c r="A545" s="7"/>
      <c r="B545" s="23"/>
      <c r="C545" s="22"/>
      <c r="D545" s="22"/>
      <c r="E545" s="23"/>
      <c r="F545" s="22"/>
      <c r="G545" s="22"/>
      <c r="I545" s="25"/>
      <c r="J545" s="25"/>
      <c r="K545" s="25"/>
      <c r="L545" s="25"/>
      <c r="M545" s="25"/>
      <c r="N545" s="25"/>
      <c r="O545" s="25"/>
      <c r="P545" s="25"/>
      <c r="Q545" s="25"/>
      <c r="R545" s="23"/>
      <c r="S545" s="145"/>
      <c r="T545" s="25"/>
      <c r="U545" s="25"/>
      <c r="V545" s="25"/>
      <c r="W545" s="25"/>
      <c r="X545" s="25"/>
    </row>
    <row r="546" spans="1:24" s="68" customFormat="1" ht="12.75" customHeight="1">
      <c r="A546" s="7"/>
      <c r="B546" s="23"/>
      <c r="C546" s="22"/>
      <c r="D546" s="22"/>
      <c r="E546" s="23"/>
      <c r="F546" s="22"/>
      <c r="G546" s="22"/>
      <c r="I546" s="25"/>
      <c r="J546" s="25"/>
      <c r="K546" s="25"/>
      <c r="L546" s="25"/>
      <c r="M546" s="25"/>
      <c r="N546" s="25"/>
      <c r="O546" s="25"/>
      <c r="P546" s="25"/>
      <c r="Q546" s="25"/>
      <c r="R546" s="23"/>
      <c r="S546" s="145"/>
      <c r="T546" s="25"/>
      <c r="U546" s="25"/>
      <c r="V546" s="25"/>
      <c r="W546" s="25"/>
      <c r="X546" s="25"/>
    </row>
    <row r="547" spans="1:24" s="68" customFormat="1" ht="12.75" customHeight="1">
      <c r="A547" s="7"/>
      <c r="B547" s="23"/>
      <c r="C547" s="22"/>
      <c r="D547" s="22"/>
      <c r="E547" s="23"/>
      <c r="F547" s="22"/>
      <c r="G547" s="22"/>
      <c r="I547" s="25"/>
      <c r="J547" s="25"/>
      <c r="K547" s="25"/>
      <c r="L547" s="25"/>
      <c r="M547" s="25"/>
      <c r="N547" s="25"/>
      <c r="O547" s="25"/>
      <c r="P547" s="25"/>
      <c r="Q547" s="25"/>
      <c r="R547" s="23"/>
      <c r="S547" s="145"/>
      <c r="T547" s="25"/>
      <c r="U547" s="25"/>
      <c r="V547" s="25"/>
      <c r="W547" s="25"/>
      <c r="X547" s="25"/>
    </row>
    <row r="548" spans="1:24" s="68" customFormat="1" ht="12.75" customHeight="1">
      <c r="A548" s="7"/>
      <c r="B548" s="23"/>
      <c r="C548" s="22"/>
      <c r="D548" s="22"/>
      <c r="E548" s="23"/>
      <c r="F548" s="22"/>
      <c r="G548" s="22"/>
      <c r="I548" s="25"/>
      <c r="J548" s="25"/>
      <c r="K548" s="25"/>
      <c r="L548" s="25"/>
      <c r="M548" s="25"/>
      <c r="N548" s="25"/>
      <c r="O548" s="25"/>
      <c r="P548" s="25"/>
      <c r="Q548" s="25"/>
      <c r="R548" s="23"/>
      <c r="S548" s="145"/>
      <c r="T548" s="25"/>
      <c r="U548" s="25"/>
      <c r="V548" s="25"/>
      <c r="W548" s="25"/>
      <c r="X548" s="25"/>
    </row>
    <row r="549" spans="1:24" s="68" customFormat="1" ht="12.75" customHeight="1">
      <c r="A549" s="7"/>
      <c r="B549" s="23"/>
      <c r="C549" s="22"/>
      <c r="D549" s="22"/>
      <c r="E549" s="23"/>
      <c r="F549" s="22"/>
      <c r="G549" s="22"/>
      <c r="I549" s="25"/>
      <c r="J549" s="25"/>
      <c r="K549" s="25"/>
      <c r="L549" s="25"/>
      <c r="M549" s="25"/>
      <c r="N549" s="25"/>
      <c r="O549" s="25"/>
      <c r="P549" s="25"/>
      <c r="Q549" s="25"/>
      <c r="R549" s="23"/>
      <c r="S549" s="145"/>
      <c r="T549" s="25"/>
      <c r="U549" s="25"/>
      <c r="V549" s="25"/>
      <c r="W549" s="25"/>
      <c r="X549" s="25"/>
    </row>
    <row r="550" spans="1:24" s="68" customFormat="1" ht="12.75" customHeight="1">
      <c r="A550" s="7"/>
      <c r="B550" s="23"/>
      <c r="C550" s="22"/>
      <c r="D550" s="22"/>
      <c r="E550" s="23"/>
      <c r="F550" s="22"/>
      <c r="G550" s="22"/>
      <c r="I550" s="25"/>
      <c r="J550" s="25"/>
      <c r="K550" s="25"/>
      <c r="L550" s="25"/>
      <c r="M550" s="25"/>
      <c r="N550" s="25"/>
      <c r="O550" s="25"/>
      <c r="P550" s="25"/>
      <c r="Q550" s="25"/>
      <c r="R550" s="23"/>
      <c r="S550" s="145"/>
      <c r="T550" s="25"/>
      <c r="U550" s="25"/>
      <c r="V550" s="25"/>
      <c r="W550" s="25"/>
      <c r="X550" s="25"/>
    </row>
    <row r="551" spans="1:24" s="68" customFormat="1" ht="12.75" customHeight="1">
      <c r="A551" s="7"/>
      <c r="B551" s="23"/>
      <c r="C551" s="22"/>
      <c r="D551" s="22"/>
      <c r="E551" s="23"/>
      <c r="F551" s="22"/>
      <c r="G551" s="22"/>
      <c r="I551" s="25"/>
      <c r="J551" s="25"/>
      <c r="K551" s="25"/>
      <c r="L551" s="25"/>
      <c r="M551" s="25"/>
      <c r="N551" s="25"/>
      <c r="O551" s="25"/>
      <c r="P551" s="25"/>
      <c r="Q551" s="25"/>
      <c r="R551" s="23"/>
      <c r="S551" s="145"/>
      <c r="T551" s="25"/>
      <c r="U551" s="25"/>
      <c r="V551" s="25"/>
      <c r="W551" s="25"/>
      <c r="X551" s="25"/>
    </row>
    <row r="552" spans="1:24" s="68" customFormat="1" ht="12.75" customHeight="1">
      <c r="A552" s="7"/>
      <c r="B552" s="23"/>
      <c r="C552" s="22"/>
      <c r="D552" s="22"/>
      <c r="E552" s="23"/>
      <c r="F552" s="22"/>
      <c r="G552" s="22"/>
      <c r="I552" s="25"/>
      <c r="J552" s="25"/>
      <c r="K552" s="25"/>
      <c r="L552" s="25"/>
      <c r="M552" s="25"/>
      <c r="N552" s="25"/>
      <c r="O552" s="25"/>
      <c r="P552" s="25"/>
      <c r="Q552" s="25"/>
      <c r="R552" s="23"/>
      <c r="S552" s="145"/>
      <c r="T552" s="25"/>
      <c r="U552" s="25"/>
      <c r="V552" s="25"/>
      <c r="W552" s="25"/>
      <c r="X552" s="25"/>
    </row>
    <row r="553" spans="1:24" s="68" customFormat="1" ht="12.75" customHeight="1">
      <c r="A553" s="7"/>
      <c r="B553" s="23"/>
      <c r="C553" s="22"/>
      <c r="D553" s="22"/>
      <c r="E553" s="23"/>
      <c r="F553" s="22"/>
      <c r="G553" s="22"/>
      <c r="I553" s="25"/>
      <c r="J553" s="25"/>
      <c r="K553" s="25"/>
      <c r="L553" s="25"/>
      <c r="M553" s="25"/>
      <c r="N553" s="25"/>
      <c r="O553" s="25"/>
      <c r="P553" s="25"/>
      <c r="Q553" s="25"/>
      <c r="R553" s="23"/>
      <c r="S553" s="145"/>
      <c r="T553" s="25"/>
      <c r="U553" s="25"/>
      <c r="V553" s="25"/>
      <c r="W553" s="25"/>
      <c r="X553" s="25"/>
    </row>
    <row r="554" spans="1:24" s="68" customFormat="1" ht="12.75" customHeight="1">
      <c r="A554" s="7"/>
      <c r="B554" s="23"/>
      <c r="C554" s="22"/>
      <c r="D554" s="22"/>
      <c r="E554" s="23"/>
      <c r="F554" s="22"/>
      <c r="G554" s="22"/>
      <c r="I554" s="25"/>
      <c r="J554" s="25"/>
      <c r="K554" s="25"/>
      <c r="L554" s="25"/>
      <c r="M554" s="25"/>
      <c r="N554" s="25"/>
      <c r="O554" s="25"/>
      <c r="P554" s="25"/>
      <c r="Q554" s="25"/>
      <c r="R554" s="23"/>
      <c r="S554" s="145"/>
      <c r="T554" s="25"/>
      <c r="U554" s="25"/>
      <c r="V554" s="25"/>
      <c r="W554" s="25"/>
      <c r="X554" s="25"/>
    </row>
    <row r="555" spans="1:24" s="68" customFormat="1" ht="12.75" customHeight="1">
      <c r="A555" s="7"/>
      <c r="B555" s="23"/>
      <c r="C555" s="22"/>
      <c r="D555" s="22"/>
      <c r="E555" s="23"/>
      <c r="F555" s="22"/>
      <c r="G555" s="22"/>
      <c r="I555" s="25"/>
      <c r="J555" s="25"/>
      <c r="K555" s="25"/>
      <c r="L555" s="25"/>
      <c r="M555" s="25"/>
      <c r="N555" s="25"/>
      <c r="O555" s="25"/>
      <c r="P555" s="25"/>
      <c r="Q555" s="25"/>
      <c r="R555" s="23"/>
      <c r="S555" s="145"/>
      <c r="T555" s="25"/>
      <c r="U555" s="25"/>
      <c r="V555" s="25"/>
      <c r="W555" s="25"/>
      <c r="X555" s="25"/>
    </row>
    <row r="556" spans="1:24" s="68" customFormat="1" ht="12.75" customHeight="1">
      <c r="A556" s="7"/>
      <c r="B556" s="23"/>
      <c r="C556" s="22"/>
      <c r="D556" s="22"/>
      <c r="E556" s="23"/>
      <c r="F556" s="22"/>
      <c r="G556" s="22"/>
      <c r="I556" s="25"/>
      <c r="J556" s="25"/>
      <c r="K556" s="25"/>
      <c r="L556" s="25"/>
      <c r="M556" s="25"/>
      <c r="N556" s="25"/>
      <c r="O556" s="25"/>
      <c r="P556" s="25"/>
      <c r="Q556" s="25"/>
      <c r="R556" s="23"/>
      <c r="S556" s="145"/>
      <c r="T556" s="25"/>
      <c r="U556" s="25"/>
      <c r="V556" s="25"/>
      <c r="W556" s="25"/>
      <c r="X556" s="25"/>
    </row>
    <row r="557" spans="1:24" s="68" customFormat="1" ht="12.75" customHeight="1">
      <c r="A557" s="7"/>
      <c r="B557" s="23"/>
      <c r="C557" s="22"/>
      <c r="D557" s="22"/>
      <c r="E557" s="23"/>
      <c r="F557" s="22"/>
      <c r="G557" s="22"/>
      <c r="I557" s="25"/>
      <c r="J557" s="25"/>
      <c r="K557" s="25"/>
      <c r="L557" s="25"/>
      <c r="M557" s="25"/>
      <c r="N557" s="25"/>
      <c r="O557" s="25"/>
      <c r="P557" s="25"/>
      <c r="Q557" s="25"/>
      <c r="R557" s="23"/>
      <c r="S557" s="145"/>
      <c r="T557" s="25"/>
      <c r="U557" s="25"/>
      <c r="V557" s="25"/>
      <c r="W557" s="25"/>
      <c r="X557" s="25"/>
    </row>
    <row r="558" spans="1:24" s="68" customFormat="1" ht="12.75" customHeight="1">
      <c r="A558" s="7"/>
      <c r="B558" s="23"/>
      <c r="C558" s="22"/>
      <c r="D558" s="22"/>
      <c r="E558" s="23"/>
      <c r="F558" s="22"/>
      <c r="G558" s="22"/>
      <c r="I558" s="25"/>
      <c r="J558" s="25"/>
      <c r="K558" s="25"/>
      <c r="L558" s="25"/>
      <c r="M558" s="25"/>
      <c r="N558" s="25"/>
      <c r="O558" s="25"/>
      <c r="P558" s="25"/>
      <c r="Q558" s="25"/>
      <c r="R558" s="23"/>
      <c r="S558" s="145"/>
      <c r="T558" s="25"/>
      <c r="U558" s="25"/>
      <c r="V558" s="25"/>
      <c r="W558" s="25"/>
      <c r="X558" s="25"/>
    </row>
    <row r="559" spans="1:24" s="68" customFormat="1" ht="12.75" customHeight="1">
      <c r="A559" s="7"/>
      <c r="B559" s="23"/>
      <c r="C559" s="22"/>
      <c r="D559" s="22"/>
      <c r="E559" s="23"/>
      <c r="F559" s="22"/>
      <c r="G559" s="22"/>
      <c r="I559" s="25"/>
      <c r="J559" s="25"/>
      <c r="K559" s="25"/>
      <c r="L559" s="25"/>
      <c r="M559" s="25"/>
      <c r="N559" s="25"/>
      <c r="O559" s="25"/>
      <c r="P559" s="25"/>
      <c r="Q559" s="25"/>
      <c r="R559" s="23"/>
      <c r="S559" s="145"/>
      <c r="T559" s="25"/>
      <c r="U559" s="25"/>
      <c r="V559" s="25"/>
      <c r="W559" s="25"/>
      <c r="X559" s="25"/>
    </row>
    <row r="560" spans="1:24" s="68" customFormat="1" ht="12.75" customHeight="1">
      <c r="A560" s="7"/>
      <c r="B560" s="23"/>
      <c r="C560" s="22"/>
      <c r="D560" s="22"/>
      <c r="E560" s="23"/>
      <c r="F560" s="22"/>
      <c r="G560" s="22"/>
      <c r="I560" s="25"/>
      <c r="J560" s="25"/>
      <c r="K560" s="25"/>
      <c r="L560" s="25"/>
      <c r="M560" s="25"/>
      <c r="N560" s="25"/>
      <c r="O560" s="25"/>
      <c r="P560" s="25"/>
      <c r="Q560" s="25"/>
      <c r="R560" s="23"/>
      <c r="S560" s="145"/>
      <c r="T560" s="25"/>
      <c r="U560" s="25"/>
      <c r="V560" s="25"/>
      <c r="W560" s="25"/>
      <c r="X560" s="25"/>
    </row>
    <row r="561" spans="1:24" s="68" customFormat="1" ht="12.75" customHeight="1">
      <c r="A561" s="7"/>
      <c r="B561" s="23"/>
      <c r="C561" s="22"/>
      <c r="D561" s="22"/>
      <c r="E561" s="23"/>
      <c r="F561" s="22"/>
      <c r="G561" s="22"/>
      <c r="I561" s="25"/>
      <c r="J561" s="25"/>
      <c r="K561" s="25"/>
      <c r="L561" s="25"/>
      <c r="M561" s="25"/>
      <c r="N561" s="25"/>
      <c r="O561" s="25"/>
      <c r="P561" s="25"/>
      <c r="Q561" s="25"/>
      <c r="R561" s="23"/>
      <c r="S561" s="145"/>
      <c r="T561" s="25"/>
      <c r="U561" s="25"/>
      <c r="V561" s="25"/>
      <c r="W561" s="25"/>
      <c r="X561" s="25"/>
    </row>
    <row r="562" spans="1:24" s="68" customFormat="1" ht="12.75" customHeight="1">
      <c r="A562" s="7"/>
      <c r="B562" s="23"/>
      <c r="C562" s="22"/>
      <c r="D562" s="22"/>
      <c r="E562" s="23"/>
      <c r="F562" s="22"/>
      <c r="G562" s="22"/>
      <c r="I562" s="25"/>
      <c r="J562" s="25"/>
      <c r="K562" s="25"/>
      <c r="L562" s="25"/>
      <c r="M562" s="25"/>
      <c r="N562" s="25"/>
      <c r="O562" s="25"/>
      <c r="P562" s="25"/>
      <c r="Q562" s="25"/>
      <c r="R562" s="23"/>
      <c r="S562" s="145"/>
      <c r="T562" s="25"/>
      <c r="U562" s="25"/>
      <c r="V562" s="25"/>
      <c r="W562" s="25"/>
      <c r="X562" s="25"/>
    </row>
    <row r="563" spans="1:24" s="68" customFormat="1" ht="12.75" customHeight="1">
      <c r="A563" s="7"/>
      <c r="B563" s="23"/>
      <c r="C563" s="22"/>
      <c r="D563" s="22"/>
      <c r="E563" s="23"/>
      <c r="F563" s="22"/>
      <c r="G563" s="22"/>
      <c r="I563" s="25"/>
      <c r="J563" s="25"/>
      <c r="K563" s="25"/>
      <c r="L563" s="25"/>
      <c r="M563" s="25"/>
      <c r="N563" s="25"/>
      <c r="O563" s="25"/>
      <c r="P563" s="25"/>
      <c r="Q563" s="25"/>
      <c r="R563" s="23"/>
      <c r="S563" s="145"/>
      <c r="T563" s="25"/>
      <c r="U563" s="25"/>
      <c r="V563" s="25"/>
      <c r="W563" s="25"/>
      <c r="X563" s="25"/>
    </row>
    <row r="564" spans="1:24" s="68" customFormat="1" ht="12.75" customHeight="1">
      <c r="A564" s="7"/>
      <c r="B564" s="23"/>
      <c r="C564" s="22"/>
      <c r="D564" s="22"/>
      <c r="E564" s="23"/>
      <c r="F564" s="22"/>
      <c r="G564" s="22"/>
      <c r="I564" s="25"/>
      <c r="J564" s="25"/>
      <c r="K564" s="25"/>
      <c r="L564" s="25"/>
      <c r="M564" s="25"/>
      <c r="N564" s="25"/>
      <c r="O564" s="25"/>
      <c r="P564" s="25"/>
      <c r="Q564" s="25"/>
      <c r="R564" s="23"/>
      <c r="S564" s="145"/>
      <c r="T564" s="25"/>
      <c r="U564" s="25"/>
      <c r="V564" s="25"/>
      <c r="W564" s="25"/>
      <c r="X564" s="25"/>
    </row>
    <row r="565" spans="1:24" s="68" customFormat="1" ht="12.75" customHeight="1">
      <c r="A565" s="7"/>
      <c r="B565" s="23"/>
      <c r="C565" s="22"/>
      <c r="D565" s="22"/>
      <c r="E565" s="23"/>
      <c r="F565" s="22"/>
      <c r="G565" s="22"/>
      <c r="I565" s="25"/>
      <c r="J565" s="25"/>
      <c r="K565" s="25"/>
      <c r="L565" s="25"/>
      <c r="M565" s="25"/>
      <c r="N565" s="25"/>
      <c r="O565" s="25"/>
      <c r="P565" s="25"/>
      <c r="Q565" s="25"/>
      <c r="R565" s="23"/>
      <c r="S565" s="145"/>
      <c r="T565" s="25"/>
      <c r="U565" s="25"/>
      <c r="V565" s="25"/>
      <c r="W565" s="25"/>
      <c r="X565" s="25"/>
    </row>
    <row r="566" spans="1:24" s="68" customFormat="1" ht="12.75" customHeight="1">
      <c r="A566" s="7"/>
      <c r="B566" s="23"/>
      <c r="C566" s="22"/>
      <c r="D566" s="22"/>
      <c r="E566" s="23"/>
      <c r="F566" s="22"/>
      <c r="G566" s="22"/>
      <c r="I566" s="25"/>
      <c r="J566" s="25"/>
      <c r="K566" s="25"/>
      <c r="L566" s="25"/>
      <c r="M566" s="25"/>
      <c r="N566" s="25"/>
      <c r="O566" s="25"/>
      <c r="P566" s="25"/>
      <c r="Q566" s="25"/>
      <c r="R566" s="23"/>
      <c r="S566" s="145"/>
      <c r="T566" s="25"/>
      <c r="U566" s="25"/>
      <c r="V566" s="25"/>
      <c r="W566" s="25"/>
      <c r="X566" s="25"/>
    </row>
    <row r="567" spans="1:24" s="68" customFormat="1" ht="12.75" customHeight="1">
      <c r="A567" s="7"/>
      <c r="B567" s="23"/>
      <c r="C567" s="22"/>
      <c r="D567" s="22"/>
      <c r="E567" s="23"/>
      <c r="F567" s="22"/>
      <c r="G567" s="22"/>
      <c r="I567" s="25"/>
      <c r="J567" s="25"/>
      <c r="K567" s="25"/>
      <c r="L567" s="25"/>
      <c r="M567" s="25"/>
      <c r="N567" s="25"/>
      <c r="O567" s="25"/>
      <c r="P567" s="25"/>
      <c r="Q567" s="25"/>
      <c r="R567" s="23"/>
      <c r="S567" s="145"/>
      <c r="T567" s="25"/>
      <c r="U567" s="25"/>
      <c r="V567" s="25"/>
      <c r="W567" s="25"/>
      <c r="X567" s="25"/>
    </row>
    <row r="568" spans="1:24" s="68" customFormat="1" ht="12.75" customHeight="1">
      <c r="A568" s="7"/>
      <c r="B568" s="23"/>
      <c r="C568" s="22"/>
      <c r="D568" s="22"/>
      <c r="E568" s="23"/>
      <c r="F568" s="22"/>
      <c r="G568" s="22"/>
      <c r="I568" s="25"/>
      <c r="J568" s="25"/>
      <c r="K568" s="25"/>
      <c r="L568" s="25"/>
      <c r="M568" s="25"/>
      <c r="N568" s="25"/>
      <c r="O568" s="25"/>
      <c r="P568" s="25"/>
      <c r="Q568" s="25"/>
      <c r="R568" s="23"/>
      <c r="S568" s="145"/>
      <c r="T568" s="25"/>
      <c r="U568" s="25"/>
      <c r="V568" s="25"/>
      <c r="W568" s="25"/>
      <c r="X568" s="25"/>
    </row>
    <row r="569" spans="1:24" s="68" customFormat="1" ht="12.75" customHeight="1">
      <c r="A569" s="7"/>
      <c r="B569" s="23"/>
      <c r="C569" s="22"/>
      <c r="D569" s="22"/>
      <c r="E569" s="23"/>
      <c r="F569" s="22"/>
      <c r="G569" s="22"/>
      <c r="I569" s="25"/>
      <c r="J569" s="25"/>
      <c r="K569" s="25"/>
      <c r="L569" s="25"/>
      <c r="M569" s="25"/>
      <c r="N569" s="25"/>
      <c r="O569" s="25"/>
      <c r="P569" s="25"/>
      <c r="Q569" s="25"/>
      <c r="R569" s="23"/>
      <c r="S569" s="145"/>
      <c r="T569" s="25"/>
      <c r="U569" s="25"/>
      <c r="V569" s="25"/>
      <c r="W569" s="25"/>
      <c r="X569" s="25"/>
    </row>
    <row r="570" spans="1:24" s="68" customFormat="1" ht="12.75" customHeight="1">
      <c r="A570" s="7"/>
      <c r="B570" s="23"/>
      <c r="C570" s="22"/>
      <c r="D570" s="22"/>
      <c r="E570" s="23"/>
      <c r="F570" s="22"/>
      <c r="G570" s="22"/>
      <c r="I570" s="25"/>
      <c r="J570" s="25"/>
      <c r="K570" s="25"/>
      <c r="L570" s="25"/>
      <c r="M570" s="25"/>
      <c r="N570" s="25"/>
      <c r="O570" s="25"/>
      <c r="P570" s="25"/>
      <c r="Q570" s="25"/>
      <c r="R570" s="23"/>
      <c r="S570" s="145"/>
      <c r="T570" s="25"/>
      <c r="U570" s="25"/>
      <c r="V570" s="25"/>
      <c r="W570" s="25"/>
      <c r="X570" s="25"/>
    </row>
    <row r="571" spans="1:24" s="68" customFormat="1" ht="12.75" customHeight="1">
      <c r="A571" s="7"/>
      <c r="B571" s="23"/>
      <c r="C571" s="22"/>
      <c r="D571" s="22"/>
      <c r="E571" s="23"/>
      <c r="F571" s="22"/>
      <c r="G571" s="22"/>
      <c r="I571" s="25"/>
      <c r="J571" s="25"/>
      <c r="K571" s="25"/>
      <c r="L571" s="25"/>
      <c r="M571" s="25"/>
      <c r="N571" s="25"/>
      <c r="O571" s="25"/>
      <c r="P571" s="25"/>
      <c r="Q571" s="25"/>
      <c r="R571" s="23"/>
      <c r="S571" s="145"/>
      <c r="T571" s="25"/>
      <c r="U571" s="25"/>
      <c r="V571" s="25"/>
      <c r="W571" s="25"/>
      <c r="X571" s="25"/>
    </row>
    <row r="572" spans="1:24" s="68" customFormat="1" ht="12.75" customHeight="1">
      <c r="A572" s="7"/>
      <c r="B572" s="23"/>
      <c r="C572" s="22"/>
      <c r="D572" s="22"/>
      <c r="E572" s="23"/>
      <c r="F572" s="22"/>
      <c r="G572" s="22"/>
      <c r="I572" s="25"/>
      <c r="J572" s="25"/>
      <c r="K572" s="25"/>
      <c r="L572" s="25"/>
      <c r="M572" s="25"/>
      <c r="N572" s="25"/>
      <c r="O572" s="25"/>
      <c r="P572" s="25"/>
      <c r="Q572" s="25"/>
      <c r="R572" s="23"/>
      <c r="S572" s="145"/>
      <c r="T572" s="25"/>
      <c r="U572" s="25"/>
      <c r="V572" s="25"/>
      <c r="W572" s="25"/>
      <c r="X572" s="25"/>
    </row>
    <row r="573" spans="1:24" s="68" customFormat="1" ht="12.75" customHeight="1">
      <c r="A573" s="7"/>
      <c r="B573" s="23"/>
      <c r="C573" s="22"/>
      <c r="D573" s="22"/>
      <c r="E573" s="23"/>
      <c r="F573" s="22"/>
      <c r="G573" s="22"/>
      <c r="I573" s="25"/>
      <c r="J573" s="25"/>
      <c r="K573" s="25"/>
      <c r="L573" s="25"/>
      <c r="M573" s="25"/>
      <c r="N573" s="25"/>
      <c r="O573" s="25"/>
      <c r="P573" s="25"/>
      <c r="Q573" s="25"/>
      <c r="R573" s="23"/>
      <c r="S573" s="145"/>
      <c r="T573" s="25"/>
      <c r="U573" s="25"/>
      <c r="V573" s="25"/>
      <c r="W573" s="25"/>
      <c r="X573" s="25"/>
    </row>
    <row r="574" spans="1:24" s="68" customFormat="1" ht="12.75" customHeight="1">
      <c r="A574" s="7"/>
      <c r="B574" s="23"/>
      <c r="C574" s="22"/>
      <c r="D574" s="22"/>
      <c r="E574" s="23"/>
      <c r="F574" s="22"/>
      <c r="G574" s="22"/>
      <c r="I574" s="25"/>
      <c r="J574" s="25"/>
      <c r="K574" s="25"/>
      <c r="L574" s="25"/>
      <c r="M574" s="25"/>
      <c r="N574" s="25"/>
      <c r="O574" s="25"/>
      <c r="P574" s="25"/>
      <c r="Q574" s="25"/>
      <c r="R574" s="23"/>
      <c r="S574" s="145"/>
      <c r="T574" s="25"/>
      <c r="U574" s="25"/>
      <c r="V574" s="25"/>
      <c r="W574" s="25"/>
      <c r="X574" s="25"/>
    </row>
    <row r="575" spans="1:24" s="68" customFormat="1" ht="12.75" customHeight="1">
      <c r="A575" s="7"/>
      <c r="B575" s="23"/>
      <c r="C575" s="22"/>
      <c r="D575" s="22"/>
      <c r="E575" s="23"/>
      <c r="F575" s="22"/>
      <c r="G575" s="22"/>
      <c r="I575" s="25"/>
      <c r="J575" s="25"/>
      <c r="K575" s="25"/>
      <c r="L575" s="25"/>
      <c r="M575" s="25"/>
      <c r="N575" s="25"/>
      <c r="O575" s="25"/>
      <c r="P575" s="25"/>
      <c r="Q575" s="25"/>
      <c r="R575" s="23"/>
      <c r="S575" s="145"/>
      <c r="T575" s="25"/>
      <c r="U575" s="25"/>
      <c r="V575" s="25"/>
      <c r="W575" s="25"/>
      <c r="X575" s="25"/>
    </row>
    <row r="576" spans="1:24" s="68" customFormat="1" ht="12.75" customHeight="1">
      <c r="A576" s="7"/>
      <c r="B576" s="23"/>
      <c r="C576" s="22"/>
      <c r="D576" s="22"/>
      <c r="E576" s="23"/>
      <c r="F576" s="22"/>
      <c r="G576" s="22"/>
      <c r="I576" s="25"/>
      <c r="J576" s="25"/>
      <c r="K576" s="25"/>
      <c r="L576" s="25"/>
      <c r="M576" s="25"/>
      <c r="N576" s="25"/>
      <c r="O576" s="25"/>
      <c r="P576" s="25"/>
      <c r="Q576" s="25"/>
      <c r="R576" s="23"/>
      <c r="S576" s="145"/>
      <c r="T576" s="25"/>
      <c r="U576" s="25"/>
      <c r="V576" s="25"/>
      <c r="W576" s="25"/>
      <c r="X576" s="25"/>
    </row>
    <row r="577" spans="1:24" s="68" customFormat="1" ht="12.75" customHeight="1">
      <c r="A577" s="7"/>
      <c r="B577" s="23"/>
      <c r="C577" s="22"/>
      <c r="D577" s="22"/>
      <c r="E577" s="23"/>
      <c r="F577" s="22"/>
      <c r="G577" s="22"/>
      <c r="I577" s="25"/>
      <c r="J577" s="25"/>
      <c r="K577" s="25"/>
      <c r="L577" s="25"/>
      <c r="M577" s="25"/>
      <c r="N577" s="25"/>
      <c r="O577" s="25"/>
      <c r="P577" s="25"/>
      <c r="Q577" s="25"/>
      <c r="R577" s="23"/>
      <c r="S577" s="145"/>
      <c r="T577" s="25"/>
      <c r="U577" s="25"/>
      <c r="V577" s="25"/>
      <c r="W577" s="25"/>
      <c r="X577" s="25"/>
    </row>
    <row r="578" spans="1:24" s="68" customFormat="1" ht="12.75" customHeight="1">
      <c r="A578" s="7"/>
      <c r="B578" s="23"/>
      <c r="C578" s="22"/>
      <c r="D578" s="22"/>
      <c r="E578" s="23"/>
      <c r="F578" s="22"/>
      <c r="G578" s="22"/>
      <c r="I578" s="25"/>
      <c r="J578" s="25"/>
      <c r="K578" s="25"/>
      <c r="L578" s="25"/>
      <c r="M578" s="25"/>
      <c r="N578" s="25"/>
      <c r="O578" s="25"/>
      <c r="P578" s="25"/>
      <c r="Q578" s="25"/>
      <c r="R578" s="23"/>
      <c r="S578" s="145"/>
      <c r="T578" s="25"/>
      <c r="U578" s="25"/>
      <c r="V578" s="25"/>
      <c r="W578" s="25"/>
      <c r="X578" s="25"/>
    </row>
    <row r="579" spans="1:24" s="68" customFormat="1" ht="12.75" customHeight="1">
      <c r="A579" s="7"/>
      <c r="B579" s="23"/>
      <c r="C579" s="22"/>
      <c r="D579" s="22"/>
      <c r="E579" s="23"/>
      <c r="F579" s="22"/>
      <c r="G579" s="22"/>
      <c r="I579" s="25"/>
      <c r="J579" s="25"/>
      <c r="K579" s="25"/>
      <c r="L579" s="25"/>
      <c r="M579" s="25"/>
      <c r="N579" s="25"/>
      <c r="O579" s="25"/>
      <c r="P579" s="25"/>
      <c r="Q579" s="25"/>
      <c r="R579" s="23"/>
      <c r="S579" s="145"/>
      <c r="T579" s="25"/>
      <c r="U579" s="25"/>
      <c r="V579" s="25"/>
      <c r="W579" s="25"/>
      <c r="X579" s="25"/>
    </row>
    <row r="580" spans="1:24" s="68" customFormat="1" ht="12.75" customHeight="1">
      <c r="A580" s="7"/>
      <c r="B580" s="23"/>
      <c r="C580" s="22"/>
      <c r="D580" s="22"/>
      <c r="E580" s="23"/>
      <c r="F580" s="22"/>
      <c r="G580" s="22"/>
      <c r="I580" s="25"/>
      <c r="J580" s="25"/>
      <c r="K580" s="25"/>
      <c r="L580" s="25"/>
      <c r="M580" s="25"/>
      <c r="N580" s="25"/>
      <c r="O580" s="25"/>
      <c r="P580" s="25"/>
      <c r="Q580" s="25"/>
      <c r="R580" s="23"/>
      <c r="S580" s="145"/>
      <c r="T580" s="25"/>
      <c r="U580" s="25"/>
      <c r="V580" s="25"/>
      <c r="W580" s="25"/>
      <c r="X580" s="25"/>
    </row>
    <row r="581" spans="1:24" s="68" customFormat="1" ht="12.75" customHeight="1">
      <c r="A581" s="7"/>
      <c r="B581" s="23"/>
      <c r="C581" s="22"/>
      <c r="D581" s="22"/>
      <c r="E581" s="23"/>
      <c r="F581" s="22"/>
      <c r="G581" s="22"/>
      <c r="I581" s="25"/>
      <c r="J581" s="25"/>
      <c r="K581" s="25"/>
      <c r="L581" s="25"/>
      <c r="M581" s="25"/>
      <c r="N581" s="25"/>
      <c r="O581" s="25"/>
      <c r="P581" s="25"/>
      <c r="Q581" s="25"/>
      <c r="R581" s="23"/>
      <c r="S581" s="145"/>
      <c r="T581" s="25"/>
      <c r="U581" s="25"/>
      <c r="V581" s="25"/>
      <c r="W581" s="25"/>
      <c r="X581" s="25"/>
    </row>
    <row r="582" spans="1:24" s="68" customFormat="1" ht="12.75" customHeight="1">
      <c r="A582" s="7"/>
      <c r="B582" s="23"/>
      <c r="C582" s="22"/>
      <c r="D582" s="22"/>
      <c r="E582" s="23"/>
      <c r="F582" s="22"/>
      <c r="G582" s="22"/>
      <c r="I582" s="25"/>
      <c r="J582" s="25"/>
      <c r="K582" s="25"/>
      <c r="L582" s="25"/>
      <c r="M582" s="25"/>
      <c r="N582" s="25"/>
      <c r="O582" s="25"/>
      <c r="P582" s="25"/>
      <c r="Q582" s="25"/>
      <c r="R582" s="23"/>
      <c r="S582" s="145"/>
      <c r="T582" s="25"/>
      <c r="U582" s="25"/>
      <c r="V582" s="25"/>
      <c r="W582" s="25"/>
      <c r="X582" s="25"/>
    </row>
    <row r="583" spans="1:24" s="68" customFormat="1" ht="12.75" customHeight="1">
      <c r="A583" s="7"/>
      <c r="B583" s="23"/>
      <c r="C583" s="22"/>
      <c r="D583" s="22"/>
      <c r="E583" s="23"/>
      <c r="F583" s="22"/>
      <c r="G583" s="22"/>
      <c r="I583" s="25"/>
      <c r="J583" s="25"/>
      <c r="K583" s="25"/>
      <c r="L583" s="25"/>
      <c r="M583" s="25"/>
      <c r="N583" s="25"/>
      <c r="O583" s="25"/>
      <c r="P583" s="25"/>
      <c r="Q583" s="25"/>
      <c r="R583" s="23"/>
      <c r="S583" s="145"/>
      <c r="T583" s="25"/>
      <c r="U583" s="25"/>
      <c r="V583" s="25"/>
      <c r="W583" s="25"/>
      <c r="X583" s="25"/>
    </row>
    <row r="584" spans="1:24" s="68" customFormat="1" ht="12.75" customHeight="1">
      <c r="A584" s="7"/>
      <c r="B584" s="23"/>
      <c r="C584" s="22"/>
      <c r="D584" s="22"/>
      <c r="E584" s="23"/>
      <c r="F584" s="22"/>
      <c r="G584" s="22"/>
      <c r="I584" s="25"/>
      <c r="J584" s="25"/>
      <c r="K584" s="25"/>
      <c r="L584" s="25"/>
      <c r="M584" s="25"/>
      <c r="N584" s="25"/>
      <c r="O584" s="25"/>
      <c r="P584" s="25"/>
      <c r="Q584" s="25"/>
      <c r="R584" s="23"/>
      <c r="S584" s="145"/>
      <c r="T584" s="25"/>
      <c r="U584" s="25"/>
      <c r="V584" s="25"/>
      <c r="W584" s="25"/>
      <c r="X584" s="25"/>
    </row>
    <row r="585" spans="1:24" s="68" customFormat="1" ht="12.75" customHeight="1">
      <c r="A585" s="7"/>
      <c r="B585" s="23"/>
      <c r="C585" s="22"/>
      <c r="D585" s="22"/>
      <c r="E585" s="23"/>
      <c r="F585" s="22"/>
      <c r="G585" s="22"/>
      <c r="I585" s="25"/>
      <c r="J585" s="25"/>
      <c r="K585" s="25"/>
      <c r="L585" s="25"/>
      <c r="M585" s="25"/>
      <c r="N585" s="25"/>
      <c r="O585" s="25"/>
      <c r="P585" s="25"/>
      <c r="Q585" s="25"/>
      <c r="R585" s="23"/>
      <c r="S585" s="145"/>
      <c r="T585" s="25"/>
      <c r="U585" s="25"/>
      <c r="V585" s="25"/>
      <c r="W585" s="25"/>
      <c r="X585" s="25"/>
    </row>
    <row r="586" spans="1:24" s="68" customFormat="1" ht="12.75" customHeight="1">
      <c r="A586" s="7"/>
      <c r="B586" s="23"/>
      <c r="C586" s="22"/>
      <c r="D586" s="22"/>
      <c r="E586" s="23"/>
      <c r="F586" s="22"/>
      <c r="G586" s="22"/>
      <c r="I586" s="25"/>
      <c r="J586" s="25"/>
      <c r="K586" s="25"/>
      <c r="L586" s="25"/>
      <c r="M586" s="25"/>
      <c r="N586" s="25"/>
      <c r="O586" s="25"/>
      <c r="P586" s="25"/>
      <c r="Q586" s="25"/>
      <c r="R586" s="23"/>
      <c r="S586" s="145"/>
      <c r="T586" s="25"/>
      <c r="U586" s="25"/>
      <c r="V586" s="25"/>
      <c r="W586" s="25"/>
      <c r="X586" s="25"/>
    </row>
    <row r="587" spans="1:24" s="68" customFormat="1" ht="12.75" customHeight="1">
      <c r="A587" s="7"/>
      <c r="B587" s="23"/>
      <c r="C587" s="22"/>
      <c r="D587" s="22"/>
      <c r="E587" s="23"/>
      <c r="F587" s="22"/>
      <c r="G587" s="22"/>
      <c r="I587" s="25"/>
      <c r="J587" s="25"/>
      <c r="K587" s="25"/>
      <c r="L587" s="25"/>
      <c r="M587" s="25"/>
      <c r="N587" s="25"/>
      <c r="O587" s="25"/>
      <c r="P587" s="25"/>
      <c r="Q587" s="25"/>
      <c r="R587" s="23"/>
      <c r="S587" s="145"/>
      <c r="T587" s="25"/>
      <c r="U587" s="25"/>
      <c r="V587" s="25"/>
      <c r="W587" s="25"/>
      <c r="X587" s="25"/>
    </row>
    <row r="588" spans="1:24" s="68" customFormat="1" ht="12.75" customHeight="1">
      <c r="A588" s="7"/>
      <c r="B588" s="23"/>
      <c r="C588" s="22"/>
      <c r="D588" s="22"/>
      <c r="E588" s="23"/>
      <c r="F588" s="22"/>
      <c r="G588" s="22"/>
      <c r="I588" s="25"/>
      <c r="J588" s="25"/>
      <c r="K588" s="25"/>
      <c r="L588" s="25"/>
      <c r="M588" s="25"/>
      <c r="N588" s="25"/>
      <c r="O588" s="25"/>
      <c r="P588" s="25"/>
      <c r="Q588" s="25"/>
      <c r="R588" s="23"/>
      <c r="S588" s="145"/>
      <c r="T588" s="25"/>
      <c r="U588" s="25"/>
      <c r="V588" s="25"/>
      <c r="W588" s="25"/>
      <c r="X588" s="25"/>
    </row>
    <row r="589" spans="1:24" s="68" customFormat="1" ht="12.75" customHeight="1">
      <c r="A589" s="7"/>
      <c r="B589" s="23"/>
      <c r="C589" s="22"/>
      <c r="D589" s="22"/>
      <c r="E589" s="23"/>
      <c r="F589" s="22"/>
      <c r="G589" s="22"/>
      <c r="I589" s="25"/>
      <c r="J589" s="25"/>
      <c r="K589" s="25"/>
      <c r="L589" s="25"/>
      <c r="M589" s="25"/>
      <c r="N589" s="25"/>
      <c r="O589" s="25"/>
      <c r="P589" s="25"/>
      <c r="Q589" s="25"/>
      <c r="R589" s="23"/>
      <c r="S589" s="145"/>
      <c r="T589" s="25"/>
      <c r="U589" s="25"/>
      <c r="V589" s="25"/>
      <c r="W589" s="25"/>
      <c r="X589" s="25"/>
    </row>
    <row r="590" spans="1:24" s="68" customFormat="1" ht="12.75" customHeight="1">
      <c r="A590" s="7"/>
      <c r="B590" s="23"/>
      <c r="C590" s="22"/>
      <c r="D590" s="22"/>
      <c r="E590" s="23"/>
      <c r="F590" s="22"/>
      <c r="G590" s="22"/>
      <c r="I590" s="25"/>
      <c r="J590" s="25"/>
      <c r="K590" s="25"/>
      <c r="L590" s="25"/>
      <c r="M590" s="25"/>
      <c r="N590" s="25"/>
      <c r="O590" s="25"/>
      <c r="P590" s="25"/>
      <c r="Q590" s="25"/>
      <c r="R590" s="23"/>
      <c r="S590" s="145"/>
      <c r="T590" s="25"/>
      <c r="U590" s="25"/>
      <c r="V590" s="25"/>
      <c r="W590" s="25"/>
      <c r="X590" s="25"/>
    </row>
    <row r="591" spans="1:24" s="68" customFormat="1" ht="12.75" customHeight="1">
      <c r="A591" s="7"/>
      <c r="B591" s="23"/>
      <c r="C591" s="22"/>
      <c r="D591" s="22"/>
      <c r="E591" s="23"/>
      <c r="F591" s="22"/>
      <c r="G591" s="22"/>
      <c r="I591" s="25"/>
      <c r="J591" s="25"/>
      <c r="K591" s="25"/>
      <c r="L591" s="25"/>
      <c r="M591" s="25"/>
      <c r="N591" s="25"/>
      <c r="O591" s="25"/>
      <c r="P591" s="25"/>
      <c r="Q591" s="25"/>
      <c r="R591" s="23"/>
      <c r="S591" s="145"/>
      <c r="T591" s="25"/>
      <c r="U591" s="25"/>
      <c r="V591" s="25"/>
      <c r="W591" s="25"/>
      <c r="X591" s="25"/>
    </row>
    <row r="592" spans="1:24" s="68" customFormat="1" ht="12.75" customHeight="1">
      <c r="A592" s="7"/>
      <c r="B592" s="23"/>
      <c r="C592" s="22"/>
      <c r="D592" s="22"/>
      <c r="E592" s="23"/>
      <c r="F592" s="22"/>
      <c r="G592" s="22"/>
      <c r="I592" s="25"/>
      <c r="J592" s="25"/>
      <c r="K592" s="25"/>
      <c r="L592" s="25"/>
      <c r="M592" s="25"/>
      <c r="N592" s="25"/>
      <c r="O592" s="25"/>
      <c r="P592" s="25"/>
      <c r="Q592" s="25"/>
      <c r="R592" s="23"/>
      <c r="S592" s="145"/>
      <c r="T592" s="25"/>
      <c r="U592" s="25"/>
      <c r="V592" s="25"/>
      <c r="W592" s="25"/>
      <c r="X592" s="25"/>
    </row>
    <row r="593" spans="1:24" s="68" customFormat="1" ht="12.75" customHeight="1">
      <c r="A593" s="7"/>
      <c r="B593" s="23"/>
      <c r="C593" s="22"/>
      <c r="D593" s="22"/>
      <c r="E593" s="23"/>
      <c r="F593" s="22"/>
      <c r="G593" s="22"/>
      <c r="I593" s="25"/>
      <c r="J593" s="25"/>
      <c r="K593" s="25"/>
      <c r="L593" s="25"/>
      <c r="M593" s="25"/>
      <c r="N593" s="25"/>
      <c r="O593" s="25"/>
      <c r="P593" s="25"/>
      <c r="Q593" s="25"/>
      <c r="R593" s="23"/>
      <c r="S593" s="145"/>
      <c r="T593" s="25"/>
      <c r="U593" s="25"/>
      <c r="V593" s="25"/>
      <c r="W593" s="25"/>
      <c r="X593" s="25"/>
    </row>
    <row r="594" spans="1:24" s="68" customFormat="1" ht="12.75" customHeight="1">
      <c r="A594" s="7"/>
      <c r="B594" s="23"/>
      <c r="C594" s="22"/>
      <c r="D594" s="22"/>
      <c r="E594" s="23"/>
      <c r="F594" s="22"/>
      <c r="G594" s="22"/>
      <c r="I594" s="25"/>
      <c r="J594" s="25"/>
      <c r="K594" s="25"/>
      <c r="L594" s="25"/>
      <c r="M594" s="25"/>
      <c r="N594" s="25"/>
      <c r="O594" s="25"/>
      <c r="P594" s="25"/>
      <c r="Q594" s="25"/>
      <c r="R594" s="23"/>
      <c r="S594" s="145"/>
      <c r="T594" s="25"/>
      <c r="U594" s="25"/>
      <c r="V594" s="25"/>
      <c r="W594" s="25"/>
      <c r="X594" s="25"/>
    </row>
    <row r="595" spans="1:24" s="68" customFormat="1" ht="12.75" customHeight="1">
      <c r="A595" s="7"/>
      <c r="B595" s="23"/>
      <c r="C595" s="22"/>
      <c r="D595" s="22"/>
      <c r="E595" s="23"/>
      <c r="F595" s="22"/>
      <c r="G595" s="22"/>
      <c r="I595" s="25"/>
      <c r="J595" s="25"/>
      <c r="K595" s="25"/>
      <c r="L595" s="25"/>
      <c r="M595" s="25"/>
      <c r="N595" s="25"/>
      <c r="O595" s="25"/>
      <c r="P595" s="25"/>
      <c r="Q595" s="25"/>
      <c r="R595" s="23"/>
      <c r="S595" s="145"/>
      <c r="T595" s="25"/>
      <c r="U595" s="25"/>
      <c r="V595" s="25"/>
      <c r="W595" s="25"/>
      <c r="X595" s="25"/>
    </row>
    <row r="596" spans="1:24" s="68" customFormat="1" ht="12.75" customHeight="1">
      <c r="A596" s="7"/>
      <c r="B596" s="23"/>
      <c r="C596" s="22"/>
      <c r="D596" s="22"/>
      <c r="E596" s="23"/>
      <c r="F596" s="22"/>
      <c r="G596" s="22"/>
      <c r="I596" s="25"/>
      <c r="J596" s="25"/>
      <c r="K596" s="25"/>
      <c r="L596" s="25"/>
      <c r="M596" s="25"/>
      <c r="N596" s="25"/>
      <c r="O596" s="25"/>
      <c r="P596" s="25"/>
      <c r="Q596" s="25"/>
      <c r="R596" s="23"/>
      <c r="S596" s="145"/>
      <c r="T596" s="25"/>
      <c r="U596" s="25"/>
      <c r="V596" s="25"/>
      <c r="W596" s="25"/>
      <c r="X596" s="25"/>
    </row>
    <row r="597" spans="1:24" s="68" customFormat="1" ht="12.75" customHeight="1">
      <c r="A597" s="7"/>
      <c r="B597" s="23"/>
      <c r="C597" s="22"/>
      <c r="D597" s="22"/>
      <c r="E597" s="23"/>
      <c r="F597" s="22"/>
      <c r="G597" s="22"/>
      <c r="I597" s="25"/>
      <c r="J597" s="25"/>
      <c r="K597" s="25"/>
      <c r="L597" s="25"/>
      <c r="M597" s="25"/>
      <c r="N597" s="25"/>
      <c r="O597" s="25"/>
      <c r="P597" s="25"/>
      <c r="Q597" s="25"/>
      <c r="R597" s="23"/>
      <c r="S597" s="145"/>
      <c r="T597" s="25"/>
      <c r="U597" s="25"/>
      <c r="V597" s="25"/>
      <c r="W597" s="25"/>
      <c r="X597" s="25"/>
    </row>
    <row r="598" spans="1:24" s="68" customFormat="1" ht="12.75" customHeight="1">
      <c r="A598" s="7"/>
      <c r="B598" s="23"/>
      <c r="C598" s="22"/>
      <c r="D598" s="22"/>
      <c r="E598" s="23"/>
      <c r="F598" s="22"/>
      <c r="G598" s="22"/>
      <c r="I598" s="25"/>
      <c r="J598" s="25"/>
      <c r="K598" s="25"/>
      <c r="L598" s="25"/>
      <c r="M598" s="25"/>
      <c r="N598" s="25"/>
      <c r="O598" s="25"/>
      <c r="P598" s="25"/>
      <c r="Q598" s="25"/>
      <c r="R598" s="23"/>
      <c r="S598" s="145"/>
      <c r="T598" s="25"/>
      <c r="U598" s="25"/>
      <c r="V598" s="25"/>
      <c r="W598" s="25"/>
      <c r="X598" s="25"/>
    </row>
    <row r="599" spans="1:24" s="68" customFormat="1" ht="12.75" customHeight="1">
      <c r="A599" s="7"/>
      <c r="B599" s="23"/>
      <c r="C599" s="22"/>
      <c r="D599" s="22"/>
      <c r="E599" s="23"/>
      <c r="F599" s="22"/>
      <c r="G599" s="22"/>
      <c r="I599" s="25"/>
      <c r="J599" s="25"/>
      <c r="K599" s="25"/>
      <c r="L599" s="25"/>
      <c r="M599" s="25"/>
      <c r="N599" s="25"/>
      <c r="O599" s="25"/>
      <c r="P599" s="25"/>
      <c r="Q599" s="25"/>
      <c r="R599" s="23"/>
      <c r="S599" s="145"/>
      <c r="T599" s="25"/>
      <c r="U599" s="25"/>
      <c r="V599" s="25"/>
      <c r="W599" s="25"/>
      <c r="X599" s="25"/>
    </row>
    <row r="600" spans="1:24" s="68" customFormat="1" ht="12.75" customHeight="1">
      <c r="A600" s="7"/>
      <c r="B600" s="23"/>
      <c r="C600" s="22"/>
      <c r="D600" s="22"/>
      <c r="E600" s="23"/>
      <c r="F600" s="22"/>
      <c r="G600" s="22"/>
      <c r="I600" s="25"/>
      <c r="J600" s="25"/>
      <c r="K600" s="25"/>
      <c r="L600" s="25"/>
      <c r="M600" s="25"/>
      <c r="N600" s="25"/>
      <c r="O600" s="25"/>
      <c r="P600" s="25"/>
      <c r="Q600" s="25"/>
      <c r="R600" s="23"/>
      <c r="S600" s="145"/>
      <c r="T600" s="25"/>
      <c r="U600" s="25"/>
      <c r="V600" s="25"/>
      <c r="W600" s="25"/>
      <c r="X600" s="25"/>
    </row>
    <row r="601" spans="1:24" s="68" customFormat="1" ht="12.75" customHeight="1">
      <c r="A601" s="7"/>
      <c r="B601" s="23"/>
      <c r="C601" s="22"/>
      <c r="D601" s="22"/>
      <c r="E601" s="23"/>
      <c r="F601" s="22"/>
      <c r="G601" s="22"/>
      <c r="I601" s="25"/>
      <c r="J601" s="25"/>
      <c r="K601" s="25"/>
      <c r="L601" s="25"/>
      <c r="M601" s="25"/>
      <c r="N601" s="25"/>
      <c r="O601" s="25"/>
      <c r="P601" s="25"/>
      <c r="Q601" s="25"/>
      <c r="R601" s="23"/>
      <c r="S601" s="145"/>
      <c r="T601" s="25"/>
      <c r="U601" s="25"/>
      <c r="V601" s="25"/>
      <c r="W601" s="25"/>
      <c r="X601" s="25"/>
    </row>
    <row r="602" spans="1:24" s="68" customFormat="1" ht="12.75" customHeight="1">
      <c r="A602" s="7"/>
      <c r="B602" s="23"/>
      <c r="C602" s="22"/>
      <c r="D602" s="22"/>
      <c r="E602" s="23"/>
      <c r="F602" s="22"/>
      <c r="G602" s="22"/>
      <c r="I602" s="25"/>
      <c r="J602" s="25"/>
      <c r="K602" s="25"/>
      <c r="L602" s="25"/>
      <c r="M602" s="25"/>
      <c r="N602" s="25"/>
      <c r="O602" s="25"/>
      <c r="P602" s="25"/>
      <c r="Q602" s="25"/>
      <c r="R602" s="23"/>
      <c r="S602" s="145"/>
      <c r="T602" s="25"/>
      <c r="U602" s="25"/>
      <c r="V602" s="25"/>
      <c r="W602" s="25"/>
      <c r="X602" s="25"/>
    </row>
    <row r="603" spans="1:24" s="68" customFormat="1" ht="12.75" customHeight="1">
      <c r="A603" s="7"/>
      <c r="B603" s="23"/>
      <c r="C603" s="22"/>
      <c r="D603" s="22"/>
      <c r="E603" s="23"/>
      <c r="F603" s="22"/>
      <c r="G603" s="22"/>
      <c r="I603" s="25"/>
      <c r="J603" s="25"/>
      <c r="K603" s="25"/>
      <c r="L603" s="25"/>
      <c r="M603" s="25"/>
      <c r="N603" s="25"/>
      <c r="O603" s="25"/>
      <c r="P603" s="25"/>
      <c r="Q603" s="25"/>
      <c r="R603" s="23"/>
      <c r="S603" s="145"/>
      <c r="T603" s="25"/>
      <c r="U603" s="25"/>
      <c r="V603" s="25"/>
      <c r="W603" s="25"/>
      <c r="X603" s="25"/>
    </row>
    <row r="604" spans="1:24" s="68" customFormat="1" ht="12.75" customHeight="1">
      <c r="A604" s="7"/>
      <c r="B604" s="23"/>
      <c r="C604" s="22"/>
      <c r="D604" s="22"/>
      <c r="E604" s="23"/>
      <c r="F604" s="22"/>
      <c r="G604" s="22"/>
      <c r="I604" s="25"/>
      <c r="J604" s="25"/>
      <c r="K604" s="25"/>
      <c r="L604" s="25"/>
      <c r="M604" s="25"/>
      <c r="N604" s="25"/>
      <c r="O604" s="25"/>
      <c r="P604" s="25"/>
      <c r="Q604" s="25"/>
      <c r="R604" s="23"/>
      <c r="S604" s="145"/>
      <c r="T604" s="25"/>
      <c r="U604" s="25"/>
      <c r="V604" s="25"/>
      <c r="W604" s="25"/>
      <c r="X604" s="25"/>
    </row>
    <row r="605" spans="1:24" s="68" customFormat="1" ht="12.75" customHeight="1">
      <c r="A605" s="7"/>
      <c r="B605" s="23"/>
      <c r="C605" s="22"/>
      <c r="D605" s="22"/>
      <c r="E605" s="23"/>
      <c r="F605" s="22"/>
      <c r="G605" s="22"/>
      <c r="I605" s="25"/>
      <c r="J605" s="25"/>
      <c r="K605" s="25"/>
      <c r="L605" s="25"/>
      <c r="M605" s="25"/>
      <c r="N605" s="25"/>
      <c r="O605" s="25"/>
      <c r="P605" s="25"/>
      <c r="Q605" s="25"/>
      <c r="R605" s="23"/>
      <c r="S605" s="145"/>
      <c r="T605" s="25"/>
      <c r="U605" s="25"/>
      <c r="V605" s="25"/>
      <c r="W605" s="25"/>
      <c r="X605" s="25"/>
    </row>
    <row r="606" spans="1:24" s="68" customFormat="1" ht="12.75" customHeight="1">
      <c r="A606" s="7"/>
      <c r="B606" s="23"/>
      <c r="C606" s="22"/>
      <c r="D606" s="22"/>
      <c r="E606" s="23"/>
      <c r="F606" s="22"/>
      <c r="G606" s="22"/>
      <c r="I606" s="25"/>
      <c r="J606" s="25"/>
      <c r="K606" s="25"/>
      <c r="L606" s="25"/>
      <c r="M606" s="25"/>
      <c r="N606" s="25"/>
      <c r="O606" s="25"/>
      <c r="P606" s="25"/>
      <c r="Q606" s="25"/>
      <c r="R606" s="23"/>
      <c r="S606" s="145"/>
      <c r="T606" s="25"/>
      <c r="U606" s="25"/>
      <c r="V606" s="25"/>
      <c r="W606" s="25"/>
      <c r="X606" s="25"/>
    </row>
    <row r="607" spans="1:24" s="68" customFormat="1" ht="12.75" customHeight="1">
      <c r="A607" s="7"/>
      <c r="B607" s="23"/>
      <c r="C607" s="22"/>
      <c r="D607" s="22"/>
      <c r="E607" s="23"/>
      <c r="F607" s="22"/>
      <c r="G607" s="22"/>
      <c r="I607" s="25"/>
      <c r="J607" s="25"/>
      <c r="K607" s="25"/>
      <c r="L607" s="25"/>
      <c r="M607" s="25"/>
      <c r="N607" s="25"/>
      <c r="O607" s="25"/>
      <c r="P607" s="25"/>
      <c r="Q607" s="25"/>
      <c r="R607" s="23"/>
      <c r="S607" s="145"/>
      <c r="T607" s="25"/>
      <c r="U607" s="25"/>
      <c r="V607" s="25"/>
      <c r="W607" s="25"/>
      <c r="X607" s="25"/>
    </row>
    <row r="608" spans="1:24" s="68" customFormat="1" ht="12.75" customHeight="1">
      <c r="A608" s="7"/>
      <c r="B608" s="23"/>
      <c r="C608" s="22"/>
      <c r="D608" s="22"/>
      <c r="E608" s="23"/>
      <c r="F608" s="22"/>
      <c r="G608" s="22"/>
      <c r="I608" s="25"/>
      <c r="J608" s="25"/>
      <c r="K608" s="25"/>
      <c r="L608" s="25"/>
      <c r="M608" s="25"/>
      <c r="N608" s="25"/>
      <c r="O608" s="25"/>
      <c r="P608" s="25"/>
      <c r="Q608" s="25"/>
      <c r="R608" s="23"/>
      <c r="S608" s="145"/>
      <c r="T608" s="25"/>
      <c r="U608" s="25"/>
      <c r="V608" s="25"/>
      <c r="W608" s="25"/>
      <c r="X608" s="25"/>
    </row>
    <row r="609" spans="1:24" s="68" customFormat="1" ht="12.75" customHeight="1">
      <c r="A609" s="7"/>
      <c r="B609" s="23"/>
      <c r="C609" s="22"/>
      <c r="D609" s="22"/>
      <c r="E609" s="23"/>
      <c r="F609" s="22"/>
      <c r="G609" s="22"/>
      <c r="I609" s="25"/>
      <c r="J609" s="25"/>
      <c r="K609" s="25"/>
      <c r="L609" s="25"/>
      <c r="M609" s="25"/>
      <c r="N609" s="25"/>
      <c r="O609" s="25"/>
      <c r="P609" s="25"/>
      <c r="Q609" s="25"/>
      <c r="R609" s="23"/>
      <c r="S609" s="145"/>
      <c r="T609" s="25"/>
      <c r="U609" s="25"/>
      <c r="V609" s="25"/>
      <c r="W609" s="25"/>
      <c r="X609" s="25"/>
    </row>
    <row r="610" spans="1:24" s="68" customFormat="1" ht="12.75" customHeight="1">
      <c r="A610" s="7"/>
      <c r="B610" s="23"/>
      <c r="C610" s="22"/>
      <c r="D610" s="22"/>
      <c r="E610" s="23"/>
      <c r="F610" s="22"/>
      <c r="G610" s="22"/>
      <c r="I610" s="25"/>
      <c r="J610" s="25"/>
      <c r="K610" s="25"/>
      <c r="L610" s="25"/>
      <c r="M610" s="25"/>
      <c r="N610" s="25"/>
      <c r="O610" s="25"/>
      <c r="P610" s="25"/>
      <c r="Q610" s="25"/>
      <c r="R610" s="23"/>
      <c r="S610" s="145"/>
      <c r="T610" s="25"/>
      <c r="U610" s="25"/>
      <c r="V610" s="25"/>
      <c r="W610" s="25"/>
      <c r="X610" s="25"/>
    </row>
    <row r="611" spans="1:24" s="68" customFormat="1" ht="12.75" customHeight="1">
      <c r="A611" s="7"/>
      <c r="B611" s="23"/>
      <c r="C611" s="22"/>
      <c r="D611" s="22"/>
      <c r="E611" s="23"/>
      <c r="F611" s="22"/>
      <c r="G611" s="22"/>
      <c r="I611" s="25"/>
      <c r="J611" s="25"/>
      <c r="K611" s="25"/>
      <c r="L611" s="25"/>
      <c r="M611" s="25"/>
      <c r="N611" s="25"/>
      <c r="O611" s="25"/>
      <c r="P611" s="25"/>
      <c r="Q611" s="25"/>
      <c r="R611" s="23"/>
      <c r="S611" s="145"/>
      <c r="T611" s="25"/>
      <c r="U611" s="25"/>
      <c r="V611" s="25"/>
      <c r="W611" s="25"/>
      <c r="X611" s="25"/>
    </row>
    <row r="612" spans="1:24" s="68" customFormat="1" ht="12.75" customHeight="1">
      <c r="A612" s="7"/>
      <c r="B612" s="23"/>
      <c r="C612" s="22"/>
      <c r="D612" s="22"/>
      <c r="E612" s="23"/>
      <c r="F612" s="22"/>
      <c r="G612" s="22"/>
      <c r="I612" s="25"/>
      <c r="J612" s="25"/>
      <c r="K612" s="25"/>
      <c r="L612" s="25"/>
      <c r="M612" s="25"/>
      <c r="N612" s="25"/>
      <c r="O612" s="25"/>
      <c r="P612" s="25"/>
      <c r="Q612" s="25"/>
      <c r="R612" s="23"/>
      <c r="S612" s="145"/>
      <c r="T612" s="25"/>
      <c r="U612" s="25"/>
      <c r="V612" s="25"/>
      <c r="W612" s="25"/>
      <c r="X612" s="25"/>
    </row>
    <row r="613" spans="1:24" s="68" customFormat="1" ht="12.75" customHeight="1">
      <c r="A613" s="7"/>
      <c r="B613" s="23"/>
      <c r="C613" s="22"/>
      <c r="D613" s="22"/>
      <c r="E613" s="23"/>
      <c r="F613" s="22"/>
      <c r="G613" s="22"/>
      <c r="I613" s="25"/>
      <c r="J613" s="25"/>
      <c r="K613" s="25"/>
      <c r="L613" s="25"/>
      <c r="M613" s="25"/>
      <c r="N613" s="25"/>
      <c r="O613" s="25"/>
      <c r="P613" s="25"/>
      <c r="Q613" s="25"/>
      <c r="R613" s="23"/>
      <c r="S613" s="145"/>
      <c r="T613" s="25"/>
      <c r="U613" s="25"/>
      <c r="V613" s="25"/>
      <c r="W613" s="25"/>
      <c r="X613" s="25"/>
    </row>
    <row r="614" spans="1:24" s="68" customFormat="1" ht="12.75" customHeight="1">
      <c r="A614" s="7"/>
      <c r="B614" s="23"/>
      <c r="C614" s="22"/>
      <c r="D614" s="22"/>
      <c r="E614" s="23"/>
      <c r="F614" s="22"/>
      <c r="G614" s="22"/>
      <c r="I614" s="25"/>
      <c r="J614" s="25"/>
      <c r="K614" s="25"/>
      <c r="L614" s="25"/>
      <c r="M614" s="25"/>
      <c r="N614" s="25"/>
      <c r="O614" s="25"/>
      <c r="P614" s="25"/>
      <c r="Q614" s="25"/>
      <c r="R614" s="23"/>
      <c r="S614" s="145"/>
      <c r="T614" s="25"/>
      <c r="U614" s="25"/>
      <c r="V614" s="25"/>
      <c r="W614" s="25"/>
      <c r="X614" s="25"/>
    </row>
    <row r="615" spans="1:24" s="68" customFormat="1" ht="12.75" customHeight="1">
      <c r="A615" s="7"/>
      <c r="B615" s="23"/>
      <c r="C615" s="22"/>
      <c r="D615" s="22"/>
      <c r="E615" s="23"/>
      <c r="F615" s="22"/>
      <c r="G615" s="22"/>
      <c r="I615" s="25"/>
      <c r="J615" s="25"/>
      <c r="K615" s="25"/>
      <c r="L615" s="25"/>
      <c r="M615" s="25"/>
      <c r="N615" s="25"/>
      <c r="O615" s="25"/>
      <c r="P615" s="25"/>
      <c r="Q615" s="25"/>
      <c r="R615" s="23"/>
      <c r="S615" s="145"/>
      <c r="T615" s="25"/>
      <c r="U615" s="25"/>
      <c r="V615" s="25"/>
      <c r="W615" s="25"/>
      <c r="X615" s="25"/>
    </row>
    <row r="616" spans="1:24" s="68" customFormat="1" ht="12.75" customHeight="1">
      <c r="A616" s="7"/>
      <c r="B616" s="23"/>
      <c r="C616" s="22"/>
      <c r="D616" s="22"/>
      <c r="E616" s="23"/>
      <c r="F616" s="22"/>
      <c r="G616" s="22"/>
      <c r="I616" s="25"/>
      <c r="J616" s="25"/>
      <c r="K616" s="25"/>
      <c r="L616" s="25"/>
      <c r="M616" s="25"/>
      <c r="N616" s="25"/>
      <c r="O616" s="25"/>
      <c r="P616" s="25"/>
      <c r="Q616" s="25"/>
      <c r="R616" s="23"/>
      <c r="S616" s="145"/>
      <c r="T616" s="25"/>
      <c r="U616" s="25"/>
      <c r="V616" s="25"/>
      <c r="W616" s="25"/>
      <c r="X616" s="25"/>
    </row>
    <row r="617" spans="1:24" s="68" customFormat="1" ht="12.75" customHeight="1">
      <c r="A617" s="7"/>
      <c r="B617" s="23"/>
      <c r="C617" s="22"/>
      <c r="D617" s="22"/>
      <c r="E617" s="23"/>
      <c r="F617" s="22"/>
      <c r="G617" s="22"/>
      <c r="I617" s="25"/>
      <c r="J617" s="25"/>
      <c r="K617" s="25"/>
      <c r="L617" s="25"/>
      <c r="M617" s="25"/>
      <c r="N617" s="25"/>
      <c r="O617" s="25"/>
      <c r="P617" s="25"/>
      <c r="Q617" s="25"/>
      <c r="R617" s="23"/>
      <c r="S617" s="145"/>
      <c r="T617" s="25"/>
      <c r="U617" s="25"/>
      <c r="V617" s="25"/>
      <c r="W617" s="25"/>
      <c r="X617" s="25"/>
    </row>
    <row r="618" spans="1:24" s="68" customFormat="1" ht="12.75" customHeight="1">
      <c r="A618" s="7"/>
      <c r="B618" s="23"/>
      <c r="C618" s="22"/>
      <c r="D618" s="22"/>
      <c r="E618" s="23"/>
      <c r="F618" s="22"/>
      <c r="G618" s="22"/>
      <c r="I618" s="25"/>
      <c r="J618" s="25"/>
      <c r="K618" s="25"/>
      <c r="L618" s="25"/>
      <c r="M618" s="25"/>
      <c r="N618" s="25"/>
      <c r="O618" s="25"/>
      <c r="P618" s="25"/>
      <c r="Q618" s="25"/>
      <c r="R618" s="23"/>
      <c r="S618" s="145"/>
      <c r="T618" s="25"/>
      <c r="U618" s="25"/>
      <c r="V618" s="25"/>
      <c r="W618" s="25"/>
      <c r="X618" s="25"/>
    </row>
    <row r="619" spans="1:24" s="68" customFormat="1" ht="12.75" customHeight="1">
      <c r="A619" s="7"/>
      <c r="B619" s="23"/>
      <c r="C619" s="22"/>
      <c r="D619" s="22"/>
      <c r="E619" s="23"/>
      <c r="F619" s="22"/>
      <c r="G619" s="22"/>
      <c r="I619" s="25"/>
      <c r="J619" s="25"/>
      <c r="K619" s="25"/>
      <c r="L619" s="25"/>
      <c r="M619" s="25"/>
      <c r="N619" s="25"/>
      <c r="O619" s="25"/>
      <c r="P619" s="25"/>
      <c r="Q619" s="25"/>
      <c r="R619" s="23"/>
      <c r="S619" s="145"/>
      <c r="T619" s="25"/>
      <c r="U619" s="25"/>
      <c r="V619" s="25"/>
      <c r="W619" s="25"/>
      <c r="X619" s="25"/>
    </row>
    <row r="620" spans="1:24" s="68" customFormat="1" ht="12.75" customHeight="1">
      <c r="A620" s="7"/>
      <c r="B620" s="23"/>
      <c r="C620" s="22"/>
      <c r="D620" s="22"/>
      <c r="E620" s="23"/>
      <c r="F620" s="22"/>
      <c r="G620" s="22"/>
      <c r="I620" s="25"/>
      <c r="J620" s="25"/>
      <c r="K620" s="25"/>
      <c r="L620" s="25"/>
      <c r="M620" s="25"/>
      <c r="N620" s="25"/>
      <c r="O620" s="25"/>
      <c r="P620" s="25"/>
      <c r="Q620" s="25"/>
      <c r="R620" s="23"/>
      <c r="S620" s="145"/>
      <c r="T620" s="25"/>
      <c r="U620" s="25"/>
      <c r="V620" s="25"/>
      <c r="W620" s="25"/>
      <c r="X620" s="25"/>
    </row>
    <row r="621" spans="1:24" s="68" customFormat="1" ht="12.75" customHeight="1">
      <c r="A621" s="7"/>
      <c r="B621" s="23"/>
      <c r="C621" s="22"/>
      <c r="D621" s="22"/>
      <c r="E621" s="23"/>
      <c r="F621" s="22"/>
      <c r="G621" s="22"/>
      <c r="I621" s="25"/>
      <c r="J621" s="25"/>
      <c r="K621" s="25"/>
      <c r="L621" s="25"/>
      <c r="M621" s="25"/>
      <c r="N621" s="25"/>
      <c r="O621" s="25"/>
      <c r="P621" s="25"/>
      <c r="Q621" s="25"/>
      <c r="R621" s="23"/>
      <c r="S621" s="145"/>
      <c r="T621" s="25"/>
      <c r="U621" s="25"/>
      <c r="V621" s="25"/>
      <c r="W621" s="25"/>
      <c r="X621" s="25"/>
    </row>
    <row r="622" spans="1:24" s="68" customFormat="1" ht="12.75" customHeight="1">
      <c r="A622" s="7"/>
      <c r="B622" s="23"/>
      <c r="C622" s="22"/>
      <c r="D622" s="22"/>
      <c r="E622" s="23"/>
      <c r="F622" s="22"/>
      <c r="G622" s="22"/>
      <c r="I622" s="25"/>
      <c r="J622" s="25"/>
      <c r="K622" s="25"/>
      <c r="L622" s="25"/>
      <c r="M622" s="25"/>
      <c r="N622" s="25"/>
      <c r="O622" s="25"/>
      <c r="P622" s="25"/>
      <c r="Q622" s="25"/>
      <c r="R622" s="23"/>
      <c r="S622" s="145"/>
      <c r="T622" s="25"/>
      <c r="U622" s="25"/>
      <c r="V622" s="25"/>
      <c r="W622" s="25"/>
      <c r="X622" s="25"/>
    </row>
    <row r="623" spans="1:24" s="68" customFormat="1" ht="12.75" customHeight="1">
      <c r="A623" s="7"/>
      <c r="B623" s="23"/>
      <c r="C623" s="22"/>
      <c r="D623" s="22"/>
      <c r="E623" s="23"/>
      <c r="F623" s="22"/>
      <c r="G623" s="22"/>
      <c r="I623" s="25"/>
      <c r="J623" s="25"/>
      <c r="K623" s="25"/>
      <c r="L623" s="25"/>
      <c r="M623" s="25"/>
      <c r="N623" s="25"/>
      <c r="O623" s="25"/>
      <c r="P623" s="25"/>
      <c r="Q623" s="25"/>
      <c r="R623" s="23"/>
      <c r="S623" s="145"/>
      <c r="T623" s="25"/>
      <c r="U623" s="25"/>
      <c r="V623" s="25"/>
      <c r="W623" s="25"/>
      <c r="X623" s="25"/>
    </row>
    <row r="624" spans="1:24" s="68" customFormat="1" ht="12.75" customHeight="1">
      <c r="A624" s="7"/>
      <c r="B624" s="23"/>
      <c r="C624" s="22"/>
      <c r="D624" s="22"/>
      <c r="E624" s="23"/>
      <c r="F624" s="22"/>
      <c r="G624" s="22"/>
      <c r="I624" s="25"/>
      <c r="J624" s="25"/>
      <c r="K624" s="25"/>
      <c r="L624" s="25"/>
      <c r="M624" s="25"/>
      <c r="N624" s="25"/>
      <c r="O624" s="25"/>
      <c r="P624" s="25"/>
      <c r="Q624" s="25"/>
      <c r="R624" s="23"/>
      <c r="S624" s="145"/>
      <c r="T624" s="25"/>
      <c r="U624" s="25"/>
      <c r="V624" s="25"/>
      <c r="W624" s="25"/>
      <c r="X624" s="25"/>
    </row>
    <row r="625" spans="1:24" s="68" customFormat="1" ht="12.75" customHeight="1">
      <c r="A625" s="7"/>
      <c r="B625" s="23"/>
      <c r="C625" s="22"/>
      <c r="D625" s="22"/>
      <c r="E625" s="23"/>
      <c r="F625" s="22"/>
      <c r="G625" s="22"/>
      <c r="I625" s="25"/>
      <c r="J625" s="25"/>
      <c r="K625" s="25"/>
      <c r="L625" s="25"/>
      <c r="M625" s="25"/>
      <c r="N625" s="25"/>
      <c r="O625" s="25"/>
      <c r="P625" s="25"/>
      <c r="Q625" s="25"/>
      <c r="R625" s="23"/>
      <c r="S625" s="145"/>
      <c r="T625" s="25"/>
      <c r="U625" s="25"/>
      <c r="V625" s="25"/>
      <c r="W625" s="25"/>
      <c r="X625" s="25"/>
    </row>
    <row r="626" spans="1:24" s="68" customFormat="1" ht="12.75" customHeight="1">
      <c r="A626" s="7"/>
      <c r="B626" s="23"/>
      <c r="C626" s="22"/>
      <c r="D626" s="22"/>
      <c r="E626" s="23"/>
      <c r="F626" s="22"/>
      <c r="G626" s="22"/>
      <c r="I626" s="25"/>
      <c r="J626" s="25"/>
      <c r="K626" s="25"/>
      <c r="L626" s="25"/>
      <c r="M626" s="25"/>
      <c r="N626" s="25"/>
      <c r="O626" s="25"/>
      <c r="P626" s="25"/>
      <c r="Q626" s="25"/>
      <c r="R626" s="23"/>
      <c r="S626" s="145"/>
      <c r="T626" s="25"/>
      <c r="U626" s="25"/>
      <c r="V626" s="25"/>
      <c r="W626" s="25"/>
      <c r="X626" s="25"/>
    </row>
    <row r="627" spans="1:24" s="68" customFormat="1" ht="12.75" customHeight="1">
      <c r="A627" s="7"/>
      <c r="B627" s="23"/>
      <c r="C627" s="22"/>
      <c r="D627" s="22"/>
      <c r="E627" s="23"/>
      <c r="F627" s="22"/>
      <c r="G627" s="22"/>
      <c r="I627" s="25"/>
      <c r="J627" s="25"/>
      <c r="K627" s="25"/>
      <c r="L627" s="25"/>
      <c r="M627" s="25"/>
      <c r="N627" s="25"/>
      <c r="O627" s="25"/>
      <c r="P627" s="25"/>
      <c r="Q627" s="25"/>
      <c r="R627" s="23"/>
      <c r="S627" s="145"/>
      <c r="T627" s="25"/>
      <c r="U627" s="25"/>
      <c r="V627" s="25"/>
      <c r="W627" s="25"/>
      <c r="X627" s="25"/>
    </row>
    <row r="628" spans="1:24" s="68" customFormat="1" ht="12.75" customHeight="1">
      <c r="A628" s="7"/>
      <c r="B628" s="23"/>
      <c r="C628" s="22"/>
      <c r="D628" s="22"/>
      <c r="E628" s="23"/>
      <c r="F628" s="22"/>
      <c r="G628" s="22"/>
      <c r="I628" s="25"/>
      <c r="J628" s="25"/>
      <c r="K628" s="25"/>
      <c r="L628" s="25"/>
      <c r="M628" s="25"/>
      <c r="N628" s="25"/>
      <c r="O628" s="25"/>
      <c r="P628" s="25"/>
      <c r="Q628" s="25"/>
      <c r="R628" s="23"/>
      <c r="S628" s="145"/>
      <c r="T628" s="25"/>
      <c r="U628" s="25"/>
      <c r="V628" s="25"/>
      <c r="W628" s="25"/>
      <c r="X628" s="25"/>
    </row>
    <row r="629" spans="1:24" s="68" customFormat="1" ht="12.75" customHeight="1">
      <c r="A629" s="7"/>
      <c r="B629" s="23"/>
      <c r="C629" s="22"/>
      <c r="D629" s="22"/>
      <c r="E629" s="23"/>
      <c r="F629" s="22"/>
      <c r="G629" s="22"/>
      <c r="I629" s="25"/>
      <c r="J629" s="25"/>
      <c r="K629" s="25"/>
      <c r="L629" s="25"/>
      <c r="M629" s="25"/>
      <c r="N629" s="25"/>
      <c r="O629" s="25"/>
      <c r="P629" s="25"/>
      <c r="Q629" s="25"/>
      <c r="R629" s="23"/>
      <c r="S629" s="145"/>
      <c r="T629" s="25"/>
      <c r="U629" s="25"/>
      <c r="V629" s="25"/>
      <c r="W629" s="25"/>
      <c r="X629" s="25"/>
    </row>
    <row r="630" spans="1:24" s="68" customFormat="1" ht="12.75" customHeight="1">
      <c r="A630" s="7"/>
      <c r="B630" s="23"/>
      <c r="C630" s="22"/>
      <c r="D630" s="22"/>
      <c r="E630" s="23"/>
      <c r="F630" s="22"/>
      <c r="G630" s="22"/>
      <c r="I630" s="25"/>
      <c r="J630" s="25"/>
      <c r="K630" s="25"/>
      <c r="L630" s="25"/>
      <c r="M630" s="25"/>
      <c r="N630" s="25"/>
      <c r="O630" s="25"/>
      <c r="P630" s="25"/>
      <c r="Q630" s="25"/>
      <c r="R630" s="23"/>
      <c r="S630" s="145"/>
      <c r="T630" s="25"/>
      <c r="U630" s="25"/>
      <c r="V630" s="25"/>
      <c r="W630" s="25"/>
      <c r="X630" s="25"/>
    </row>
    <row r="631" spans="1:24" s="68" customFormat="1" ht="12.75" customHeight="1">
      <c r="A631" s="7"/>
      <c r="B631" s="23"/>
      <c r="C631" s="22"/>
      <c r="D631" s="22"/>
      <c r="E631" s="23"/>
      <c r="F631" s="22"/>
      <c r="G631" s="22"/>
      <c r="I631" s="25"/>
      <c r="J631" s="25"/>
      <c r="K631" s="25"/>
      <c r="L631" s="25"/>
      <c r="M631" s="25"/>
      <c r="N631" s="25"/>
      <c r="O631" s="25"/>
      <c r="P631" s="25"/>
      <c r="Q631" s="25"/>
      <c r="R631" s="23"/>
      <c r="S631" s="145"/>
      <c r="T631" s="25"/>
      <c r="U631" s="25"/>
      <c r="V631" s="25"/>
      <c r="W631" s="25"/>
      <c r="X631" s="25"/>
    </row>
    <row r="632" spans="1:24" s="68" customFormat="1" ht="12.75" customHeight="1">
      <c r="A632" s="7"/>
      <c r="B632" s="23"/>
      <c r="C632" s="22"/>
      <c r="D632" s="22"/>
      <c r="E632" s="23"/>
      <c r="F632" s="22"/>
      <c r="G632" s="22"/>
      <c r="I632" s="25"/>
      <c r="J632" s="25"/>
      <c r="K632" s="25"/>
      <c r="L632" s="25"/>
      <c r="M632" s="25"/>
      <c r="N632" s="25"/>
      <c r="O632" s="25"/>
      <c r="P632" s="25"/>
      <c r="Q632" s="25"/>
      <c r="R632" s="23"/>
      <c r="S632" s="145"/>
      <c r="T632" s="25"/>
      <c r="U632" s="25"/>
      <c r="V632" s="25"/>
      <c r="W632" s="25"/>
      <c r="X632" s="25"/>
    </row>
    <row r="633" spans="1:24" s="68" customFormat="1" ht="12.75" customHeight="1">
      <c r="A633" s="7"/>
      <c r="B633" s="23"/>
      <c r="C633" s="22"/>
      <c r="D633" s="22"/>
      <c r="E633" s="23"/>
      <c r="F633" s="22"/>
      <c r="G633" s="22"/>
      <c r="I633" s="25"/>
      <c r="J633" s="25"/>
      <c r="K633" s="25"/>
      <c r="L633" s="25"/>
      <c r="M633" s="25"/>
      <c r="N633" s="25"/>
      <c r="O633" s="25"/>
      <c r="P633" s="25"/>
      <c r="Q633" s="25"/>
      <c r="R633" s="23"/>
      <c r="S633" s="145"/>
      <c r="T633" s="25"/>
      <c r="U633" s="25"/>
      <c r="V633" s="25"/>
      <c r="W633" s="25"/>
      <c r="X633" s="25"/>
    </row>
    <row r="634" spans="1:24" s="68" customFormat="1" ht="12.75" customHeight="1">
      <c r="A634" s="7"/>
      <c r="B634" s="23"/>
      <c r="C634" s="22"/>
      <c r="D634" s="22"/>
      <c r="E634" s="23"/>
      <c r="F634" s="22"/>
      <c r="G634" s="22"/>
      <c r="I634" s="25"/>
      <c r="J634" s="25"/>
      <c r="K634" s="25"/>
      <c r="L634" s="25"/>
      <c r="M634" s="25"/>
      <c r="N634" s="25"/>
      <c r="O634" s="25"/>
      <c r="P634" s="25"/>
      <c r="Q634" s="25"/>
      <c r="R634" s="23"/>
      <c r="S634" s="145"/>
      <c r="T634" s="25"/>
      <c r="U634" s="25"/>
      <c r="V634" s="25"/>
      <c r="W634" s="25"/>
      <c r="X634" s="25"/>
    </row>
    <row r="635" spans="1:24" s="68" customFormat="1" ht="12.75" customHeight="1">
      <c r="A635" s="7"/>
      <c r="B635" s="23"/>
      <c r="C635" s="22"/>
      <c r="D635" s="22"/>
      <c r="E635" s="23"/>
      <c r="F635" s="22"/>
      <c r="G635" s="22"/>
      <c r="I635" s="25"/>
      <c r="J635" s="25"/>
      <c r="K635" s="25"/>
      <c r="L635" s="25"/>
      <c r="M635" s="25"/>
      <c r="N635" s="25"/>
      <c r="O635" s="25"/>
      <c r="P635" s="25"/>
      <c r="Q635" s="25"/>
      <c r="R635" s="23"/>
      <c r="S635" s="145"/>
      <c r="T635" s="25"/>
      <c r="U635" s="25"/>
      <c r="V635" s="25"/>
      <c r="W635" s="25"/>
      <c r="X635" s="25"/>
    </row>
    <row r="636" spans="1:24" s="68" customFormat="1" ht="12.75" customHeight="1">
      <c r="A636" s="7"/>
      <c r="B636" s="23"/>
      <c r="C636" s="22"/>
      <c r="D636" s="22"/>
      <c r="E636" s="23"/>
      <c r="F636" s="22"/>
      <c r="G636" s="22"/>
      <c r="I636" s="25"/>
      <c r="J636" s="25"/>
      <c r="K636" s="25"/>
      <c r="L636" s="25"/>
      <c r="M636" s="25"/>
      <c r="N636" s="25"/>
      <c r="O636" s="25"/>
      <c r="P636" s="25"/>
      <c r="Q636" s="25"/>
      <c r="R636" s="23"/>
      <c r="S636" s="145"/>
      <c r="T636" s="25"/>
      <c r="U636" s="25"/>
      <c r="V636" s="25"/>
      <c r="W636" s="25"/>
      <c r="X636" s="25"/>
    </row>
    <row r="637" spans="1:24" s="68" customFormat="1" ht="12.75" customHeight="1">
      <c r="A637" s="7"/>
      <c r="B637" s="23"/>
      <c r="C637" s="22"/>
      <c r="D637" s="22"/>
      <c r="E637" s="23"/>
      <c r="F637" s="22"/>
      <c r="G637" s="22"/>
      <c r="I637" s="25"/>
      <c r="J637" s="25"/>
      <c r="K637" s="25"/>
      <c r="L637" s="25"/>
      <c r="M637" s="25"/>
      <c r="N637" s="25"/>
      <c r="O637" s="25"/>
      <c r="P637" s="25"/>
      <c r="Q637" s="25"/>
      <c r="R637" s="23"/>
      <c r="S637" s="145"/>
      <c r="T637" s="25"/>
      <c r="U637" s="25"/>
      <c r="V637" s="25"/>
      <c r="W637" s="25"/>
      <c r="X637" s="25"/>
    </row>
    <row r="638" spans="1:24" s="68" customFormat="1" ht="12.75" customHeight="1">
      <c r="A638" s="7"/>
      <c r="B638" s="23"/>
      <c r="C638" s="22"/>
      <c r="D638" s="22"/>
      <c r="E638" s="23"/>
      <c r="F638" s="22"/>
      <c r="G638" s="22"/>
      <c r="I638" s="25"/>
      <c r="J638" s="25"/>
      <c r="K638" s="25"/>
      <c r="L638" s="25"/>
      <c r="M638" s="25"/>
      <c r="N638" s="25"/>
      <c r="O638" s="25"/>
      <c r="P638" s="25"/>
      <c r="Q638" s="25"/>
      <c r="R638" s="23"/>
      <c r="S638" s="145"/>
      <c r="T638" s="25"/>
      <c r="U638" s="25"/>
      <c r="V638" s="25"/>
      <c r="W638" s="25"/>
      <c r="X638" s="25"/>
    </row>
    <row r="639" spans="1:24" s="68" customFormat="1" ht="12.75" customHeight="1">
      <c r="A639" s="7"/>
      <c r="B639" s="23"/>
      <c r="C639" s="22"/>
      <c r="D639" s="22"/>
      <c r="E639" s="23"/>
      <c r="F639" s="22"/>
      <c r="G639" s="22"/>
      <c r="I639" s="25"/>
      <c r="J639" s="25"/>
      <c r="K639" s="25"/>
      <c r="L639" s="25"/>
      <c r="M639" s="25"/>
      <c r="N639" s="25"/>
      <c r="O639" s="25"/>
      <c r="P639" s="25"/>
      <c r="Q639" s="25"/>
      <c r="R639" s="23"/>
      <c r="S639" s="145"/>
      <c r="T639" s="25"/>
      <c r="U639" s="25"/>
      <c r="V639" s="25"/>
      <c r="W639" s="25"/>
      <c r="X639" s="25"/>
    </row>
    <row r="640" spans="1:24" s="68" customFormat="1" ht="12.75" customHeight="1">
      <c r="A640" s="7"/>
      <c r="B640" s="23"/>
      <c r="C640" s="22"/>
      <c r="D640" s="22"/>
      <c r="E640" s="23"/>
      <c r="F640" s="22"/>
      <c r="G640" s="22"/>
      <c r="I640" s="25"/>
      <c r="J640" s="25"/>
      <c r="K640" s="25"/>
      <c r="L640" s="25"/>
      <c r="M640" s="25"/>
      <c r="N640" s="25"/>
      <c r="O640" s="25"/>
      <c r="P640" s="25"/>
      <c r="Q640" s="25"/>
      <c r="R640" s="23"/>
      <c r="S640" s="145"/>
      <c r="T640" s="25"/>
      <c r="U640" s="25"/>
      <c r="V640" s="25"/>
      <c r="W640" s="25"/>
      <c r="X640" s="25"/>
    </row>
    <row r="641" spans="1:24" s="68" customFormat="1" ht="12.75" customHeight="1">
      <c r="A641" s="7"/>
      <c r="B641" s="23"/>
      <c r="C641" s="22"/>
      <c r="D641" s="22"/>
      <c r="E641" s="23"/>
      <c r="F641" s="22"/>
      <c r="G641" s="22"/>
      <c r="I641" s="25"/>
      <c r="J641" s="25"/>
      <c r="K641" s="25"/>
      <c r="L641" s="25"/>
      <c r="M641" s="25"/>
      <c r="N641" s="25"/>
      <c r="O641" s="25"/>
      <c r="P641" s="25"/>
      <c r="Q641" s="25"/>
      <c r="R641" s="23"/>
      <c r="S641" s="145"/>
      <c r="T641" s="25"/>
      <c r="U641" s="25"/>
      <c r="V641" s="25"/>
      <c r="W641" s="25"/>
      <c r="X641" s="25"/>
    </row>
    <row r="642" spans="1:24" s="68" customFormat="1" ht="12.75" customHeight="1">
      <c r="A642" s="7"/>
      <c r="B642" s="23"/>
      <c r="C642" s="22"/>
      <c r="D642" s="22"/>
      <c r="E642" s="23"/>
      <c r="F642" s="22"/>
      <c r="G642" s="22"/>
      <c r="I642" s="25"/>
      <c r="J642" s="25"/>
      <c r="K642" s="25"/>
      <c r="L642" s="25"/>
      <c r="M642" s="25"/>
      <c r="N642" s="25"/>
      <c r="O642" s="25"/>
      <c r="P642" s="25"/>
      <c r="Q642" s="25"/>
      <c r="R642" s="23"/>
      <c r="S642" s="145"/>
      <c r="T642" s="25"/>
      <c r="U642" s="25"/>
      <c r="V642" s="25"/>
      <c r="W642" s="25"/>
      <c r="X642" s="25"/>
    </row>
    <row r="643" spans="1:24" s="68" customFormat="1" ht="12.75" customHeight="1">
      <c r="A643" s="7"/>
      <c r="B643" s="23"/>
      <c r="C643" s="22"/>
      <c r="D643" s="22"/>
      <c r="E643" s="23"/>
      <c r="F643" s="22"/>
      <c r="G643" s="22"/>
      <c r="I643" s="25"/>
      <c r="J643" s="25"/>
      <c r="K643" s="25"/>
      <c r="L643" s="25"/>
      <c r="M643" s="25"/>
      <c r="N643" s="25"/>
      <c r="O643" s="25"/>
      <c r="P643" s="25"/>
      <c r="Q643" s="25"/>
      <c r="R643" s="23"/>
      <c r="S643" s="145"/>
      <c r="T643" s="25"/>
      <c r="U643" s="25"/>
      <c r="V643" s="25"/>
      <c r="W643" s="25"/>
      <c r="X643" s="25"/>
    </row>
    <row r="644" spans="1:24" s="68" customFormat="1" ht="12.75" customHeight="1">
      <c r="A644" s="7"/>
      <c r="B644" s="23"/>
      <c r="C644" s="22"/>
      <c r="D644" s="22"/>
      <c r="E644" s="23"/>
      <c r="F644" s="22"/>
      <c r="G644" s="22"/>
      <c r="I644" s="25"/>
      <c r="J644" s="25"/>
      <c r="K644" s="25"/>
      <c r="L644" s="25"/>
      <c r="M644" s="25"/>
      <c r="N644" s="25"/>
      <c r="O644" s="25"/>
      <c r="P644" s="25"/>
      <c r="Q644" s="25"/>
      <c r="R644" s="23"/>
      <c r="S644" s="145"/>
      <c r="T644" s="25"/>
      <c r="U644" s="25"/>
      <c r="V644" s="25"/>
      <c r="W644" s="25"/>
      <c r="X644" s="25"/>
    </row>
    <row r="645" spans="1:24" s="68" customFormat="1" ht="12.75" customHeight="1">
      <c r="A645" s="7"/>
      <c r="B645" s="23"/>
      <c r="C645" s="22"/>
      <c r="D645" s="22"/>
      <c r="E645" s="23"/>
      <c r="F645" s="22"/>
      <c r="G645" s="22"/>
      <c r="I645" s="25"/>
      <c r="J645" s="25"/>
      <c r="K645" s="25"/>
      <c r="L645" s="25"/>
      <c r="M645" s="25"/>
      <c r="N645" s="25"/>
      <c r="O645" s="25"/>
      <c r="P645" s="25"/>
      <c r="Q645" s="25"/>
      <c r="R645" s="23"/>
      <c r="S645" s="145"/>
      <c r="T645" s="25"/>
      <c r="U645" s="25"/>
      <c r="V645" s="25"/>
      <c r="W645" s="25"/>
      <c r="X645" s="25"/>
    </row>
    <row r="646" spans="1:24" s="68" customFormat="1" ht="12.75" customHeight="1">
      <c r="A646" s="7"/>
      <c r="B646" s="23"/>
      <c r="C646" s="22"/>
      <c r="D646" s="22"/>
      <c r="E646" s="23"/>
      <c r="F646" s="22"/>
      <c r="G646" s="22"/>
      <c r="I646" s="25"/>
      <c r="J646" s="25"/>
      <c r="K646" s="25"/>
      <c r="L646" s="25"/>
      <c r="M646" s="25"/>
      <c r="N646" s="25"/>
      <c r="O646" s="25"/>
      <c r="P646" s="25"/>
      <c r="Q646" s="25"/>
      <c r="R646" s="23"/>
      <c r="S646" s="145"/>
      <c r="T646" s="25"/>
      <c r="U646" s="25"/>
      <c r="V646" s="25"/>
      <c r="W646" s="25"/>
      <c r="X646" s="25"/>
    </row>
    <row r="647" spans="1:24" s="68" customFormat="1" ht="12.75" customHeight="1">
      <c r="A647" s="7"/>
      <c r="B647" s="23"/>
      <c r="C647" s="22"/>
      <c r="D647" s="22"/>
      <c r="E647" s="23"/>
      <c r="F647" s="22"/>
      <c r="G647" s="22"/>
      <c r="I647" s="25"/>
      <c r="J647" s="25"/>
      <c r="K647" s="25"/>
      <c r="L647" s="25"/>
      <c r="M647" s="25"/>
      <c r="N647" s="25"/>
      <c r="O647" s="25"/>
      <c r="P647" s="25"/>
      <c r="Q647" s="25"/>
      <c r="R647" s="23"/>
      <c r="S647" s="145"/>
      <c r="T647" s="25"/>
      <c r="U647" s="25"/>
      <c r="V647" s="25"/>
      <c r="W647" s="25"/>
      <c r="X647" s="25"/>
    </row>
    <row r="648" spans="1:24" s="68" customFormat="1" ht="12.75" customHeight="1">
      <c r="A648" s="7"/>
      <c r="B648" s="23"/>
      <c r="C648" s="22"/>
      <c r="D648" s="22"/>
      <c r="E648" s="23"/>
      <c r="F648" s="22"/>
      <c r="G648" s="22"/>
      <c r="I648" s="25"/>
      <c r="J648" s="25"/>
      <c r="K648" s="25"/>
      <c r="L648" s="25"/>
      <c r="M648" s="25"/>
      <c r="N648" s="25"/>
      <c r="O648" s="25"/>
      <c r="P648" s="25"/>
      <c r="Q648" s="25"/>
      <c r="R648" s="23"/>
      <c r="S648" s="145"/>
      <c r="T648" s="25"/>
      <c r="U648" s="25"/>
      <c r="V648" s="25"/>
      <c r="W648" s="25"/>
      <c r="X648" s="25"/>
    </row>
    <row r="649" spans="1:24" s="68" customFormat="1" ht="12.75" customHeight="1">
      <c r="A649" s="7"/>
      <c r="B649" s="23"/>
      <c r="C649" s="22"/>
      <c r="D649" s="22"/>
      <c r="E649" s="23"/>
      <c r="F649" s="22"/>
      <c r="G649" s="22"/>
      <c r="I649" s="25"/>
      <c r="J649" s="25"/>
      <c r="K649" s="25"/>
      <c r="L649" s="25"/>
      <c r="M649" s="25"/>
      <c r="N649" s="25"/>
      <c r="O649" s="25"/>
      <c r="P649" s="25"/>
      <c r="Q649" s="25"/>
      <c r="R649" s="23"/>
      <c r="S649" s="145"/>
      <c r="T649" s="25"/>
      <c r="U649" s="25"/>
      <c r="V649" s="25"/>
      <c r="W649" s="25"/>
      <c r="X649" s="25"/>
    </row>
    <row r="650" spans="1:24" s="68" customFormat="1" ht="12.75" customHeight="1">
      <c r="A650" s="7"/>
      <c r="B650" s="23"/>
      <c r="C650" s="22"/>
      <c r="D650" s="22"/>
      <c r="E650" s="23"/>
      <c r="F650" s="22"/>
      <c r="G650" s="22"/>
      <c r="I650" s="25"/>
      <c r="J650" s="25"/>
      <c r="K650" s="25"/>
      <c r="L650" s="25"/>
      <c r="M650" s="25"/>
      <c r="N650" s="25"/>
      <c r="O650" s="25"/>
      <c r="P650" s="25"/>
      <c r="Q650" s="25"/>
      <c r="R650" s="23"/>
      <c r="S650" s="145"/>
      <c r="T650" s="25"/>
      <c r="U650" s="25"/>
      <c r="V650" s="25"/>
      <c r="W650" s="25"/>
      <c r="X650" s="25"/>
    </row>
    <row r="651" spans="1:24" s="68" customFormat="1" ht="12.75" customHeight="1">
      <c r="A651" s="7"/>
      <c r="B651" s="23"/>
      <c r="C651" s="22"/>
      <c r="D651" s="22"/>
      <c r="E651" s="23"/>
      <c r="F651" s="22"/>
      <c r="G651" s="22"/>
      <c r="I651" s="25"/>
      <c r="J651" s="25"/>
      <c r="K651" s="25"/>
      <c r="L651" s="25"/>
      <c r="M651" s="25"/>
      <c r="N651" s="25"/>
      <c r="O651" s="25"/>
      <c r="P651" s="25"/>
      <c r="Q651" s="25"/>
      <c r="R651" s="23"/>
      <c r="S651" s="145"/>
      <c r="T651" s="25"/>
      <c r="U651" s="25"/>
      <c r="V651" s="25"/>
      <c r="W651" s="25"/>
      <c r="X651" s="25"/>
    </row>
    <row r="652" spans="1:24" s="68" customFormat="1" ht="12.75" customHeight="1">
      <c r="A652" s="7"/>
      <c r="B652" s="23"/>
      <c r="C652" s="22"/>
      <c r="D652" s="22"/>
      <c r="E652" s="23"/>
      <c r="F652" s="22"/>
      <c r="G652" s="22"/>
      <c r="I652" s="25"/>
      <c r="J652" s="25"/>
      <c r="K652" s="25"/>
      <c r="L652" s="25"/>
      <c r="M652" s="25"/>
      <c r="N652" s="25"/>
      <c r="O652" s="25"/>
      <c r="P652" s="25"/>
      <c r="Q652" s="25"/>
      <c r="R652" s="23"/>
      <c r="S652" s="145"/>
      <c r="T652" s="25"/>
      <c r="U652" s="25"/>
      <c r="V652" s="25"/>
      <c r="W652" s="25"/>
      <c r="X652" s="25"/>
    </row>
    <row r="653" spans="1:24" s="68" customFormat="1" ht="12.75" customHeight="1">
      <c r="A653" s="7"/>
      <c r="B653" s="23"/>
      <c r="C653" s="22"/>
      <c r="D653" s="22"/>
      <c r="E653" s="23"/>
      <c r="F653" s="22"/>
      <c r="G653" s="22"/>
      <c r="I653" s="25"/>
      <c r="J653" s="25"/>
      <c r="K653" s="25"/>
      <c r="L653" s="25"/>
      <c r="M653" s="25"/>
      <c r="N653" s="25"/>
      <c r="O653" s="25"/>
      <c r="P653" s="25"/>
      <c r="Q653" s="25"/>
      <c r="R653" s="23"/>
      <c r="S653" s="145"/>
      <c r="T653" s="25"/>
      <c r="U653" s="25"/>
      <c r="V653" s="25"/>
      <c r="W653" s="25"/>
      <c r="X653" s="25"/>
    </row>
    <row r="654" spans="1:24" s="68" customFormat="1" ht="12.75" customHeight="1">
      <c r="A654" s="7"/>
      <c r="B654" s="23"/>
      <c r="C654" s="22"/>
      <c r="D654" s="22"/>
      <c r="E654" s="23"/>
      <c r="F654" s="22"/>
      <c r="G654" s="22"/>
      <c r="I654" s="25"/>
      <c r="J654" s="25"/>
      <c r="K654" s="25"/>
      <c r="L654" s="25"/>
      <c r="M654" s="25"/>
      <c r="N654" s="25"/>
      <c r="O654" s="25"/>
      <c r="P654" s="25"/>
      <c r="Q654" s="25"/>
      <c r="R654" s="23"/>
      <c r="S654" s="145"/>
      <c r="T654" s="25"/>
      <c r="U654" s="25"/>
      <c r="V654" s="25"/>
      <c r="W654" s="25"/>
      <c r="X654" s="25"/>
    </row>
    <row r="655" spans="1:24" s="68" customFormat="1" ht="12.75" customHeight="1">
      <c r="A655" s="7"/>
      <c r="B655" s="23"/>
      <c r="C655" s="22"/>
      <c r="D655" s="22"/>
      <c r="E655" s="23"/>
      <c r="F655" s="22"/>
      <c r="G655" s="22"/>
      <c r="I655" s="25"/>
      <c r="J655" s="25"/>
      <c r="K655" s="25"/>
      <c r="L655" s="25"/>
      <c r="M655" s="25"/>
      <c r="N655" s="25"/>
      <c r="O655" s="25"/>
      <c r="P655" s="25"/>
      <c r="Q655" s="25"/>
      <c r="R655" s="23"/>
      <c r="S655" s="145"/>
      <c r="T655" s="25"/>
      <c r="U655" s="25"/>
      <c r="V655" s="25"/>
      <c r="W655" s="25"/>
      <c r="X655" s="25"/>
    </row>
    <row r="656" spans="1:24" s="68" customFormat="1" ht="12.75" customHeight="1">
      <c r="A656" s="7"/>
      <c r="B656" s="23"/>
      <c r="C656" s="22"/>
      <c r="D656" s="22"/>
      <c r="E656" s="23"/>
      <c r="F656" s="22"/>
      <c r="G656" s="22"/>
      <c r="I656" s="25"/>
      <c r="J656" s="25"/>
      <c r="K656" s="25"/>
      <c r="L656" s="25"/>
      <c r="M656" s="25"/>
      <c r="N656" s="25"/>
      <c r="O656" s="25"/>
      <c r="P656" s="25"/>
      <c r="Q656" s="25"/>
      <c r="R656" s="23"/>
      <c r="S656" s="145"/>
      <c r="T656" s="25"/>
      <c r="U656" s="25"/>
      <c r="V656" s="25"/>
      <c r="W656" s="25"/>
      <c r="X656" s="25"/>
    </row>
    <row r="657" spans="1:24" s="68" customFormat="1" ht="12.75" customHeight="1">
      <c r="A657" s="7"/>
      <c r="B657" s="23"/>
      <c r="C657" s="22"/>
      <c r="D657" s="22"/>
      <c r="E657" s="23"/>
      <c r="F657" s="22"/>
      <c r="G657" s="22"/>
      <c r="I657" s="25"/>
      <c r="J657" s="25"/>
      <c r="K657" s="25"/>
      <c r="L657" s="25"/>
      <c r="M657" s="25"/>
      <c r="N657" s="25"/>
      <c r="O657" s="25"/>
      <c r="P657" s="25"/>
      <c r="Q657" s="25"/>
      <c r="R657" s="23"/>
      <c r="S657" s="145"/>
      <c r="T657" s="25"/>
      <c r="U657" s="25"/>
      <c r="V657" s="25"/>
      <c r="W657" s="25"/>
      <c r="X657" s="25"/>
    </row>
    <row r="658" spans="1:24" s="68" customFormat="1" ht="12.75" customHeight="1">
      <c r="A658" s="7"/>
      <c r="B658" s="23"/>
      <c r="C658" s="22"/>
      <c r="D658" s="22"/>
      <c r="E658" s="23"/>
      <c r="F658" s="22"/>
      <c r="G658" s="22"/>
      <c r="I658" s="25"/>
      <c r="J658" s="25"/>
      <c r="K658" s="25"/>
      <c r="L658" s="25"/>
      <c r="M658" s="25"/>
      <c r="N658" s="25"/>
      <c r="O658" s="25"/>
      <c r="P658" s="25"/>
      <c r="Q658" s="25"/>
      <c r="R658" s="23"/>
      <c r="S658" s="145"/>
      <c r="T658" s="25"/>
      <c r="U658" s="25"/>
      <c r="V658" s="25"/>
      <c r="W658" s="25"/>
      <c r="X658" s="25"/>
    </row>
    <row r="659" spans="1:24" s="68" customFormat="1" ht="12.75" customHeight="1">
      <c r="A659" s="7"/>
      <c r="B659" s="23"/>
      <c r="C659" s="22"/>
      <c r="D659" s="22"/>
      <c r="E659" s="23"/>
      <c r="F659" s="22"/>
      <c r="G659" s="22"/>
      <c r="I659" s="25"/>
      <c r="J659" s="25"/>
      <c r="K659" s="25"/>
      <c r="L659" s="25"/>
      <c r="M659" s="25"/>
      <c r="N659" s="25"/>
      <c r="O659" s="25"/>
      <c r="P659" s="25"/>
      <c r="Q659" s="25"/>
      <c r="R659" s="23"/>
      <c r="S659" s="145"/>
      <c r="T659" s="25"/>
      <c r="U659" s="25"/>
      <c r="V659" s="25"/>
      <c r="W659" s="25"/>
      <c r="X659" s="25"/>
    </row>
    <row r="660" spans="1:24" s="68" customFormat="1" ht="12.75" customHeight="1">
      <c r="A660" s="7"/>
      <c r="B660" s="23"/>
      <c r="C660" s="22"/>
      <c r="D660" s="22"/>
      <c r="E660" s="23"/>
      <c r="F660" s="22"/>
      <c r="G660" s="22"/>
      <c r="I660" s="25"/>
      <c r="J660" s="25"/>
      <c r="K660" s="25"/>
      <c r="L660" s="25"/>
      <c r="M660" s="25"/>
      <c r="N660" s="25"/>
      <c r="O660" s="25"/>
      <c r="P660" s="25"/>
      <c r="Q660" s="25"/>
      <c r="R660" s="23"/>
      <c r="S660" s="145"/>
      <c r="T660" s="25"/>
      <c r="U660" s="25"/>
      <c r="V660" s="25"/>
      <c r="W660" s="25"/>
      <c r="X660" s="25"/>
    </row>
    <row r="661" spans="1:24" s="68" customFormat="1" ht="12.75" customHeight="1">
      <c r="A661" s="7"/>
      <c r="B661" s="23"/>
      <c r="C661" s="22"/>
      <c r="D661" s="22"/>
      <c r="E661" s="23"/>
      <c r="F661" s="22"/>
      <c r="G661" s="22"/>
      <c r="I661" s="25"/>
      <c r="J661" s="25"/>
      <c r="K661" s="25"/>
      <c r="L661" s="25"/>
      <c r="M661" s="25"/>
      <c r="N661" s="25"/>
      <c r="O661" s="25"/>
      <c r="P661" s="25"/>
      <c r="Q661" s="25"/>
      <c r="R661" s="23"/>
      <c r="S661" s="145"/>
      <c r="T661" s="25"/>
      <c r="U661" s="25"/>
      <c r="V661" s="25"/>
      <c r="W661" s="25"/>
      <c r="X661" s="25"/>
    </row>
    <row r="662" spans="1:24" s="68" customFormat="1" ht="12.75" customHeight="1">
      <c r="A662" s="7"/>
      <c r="B662" s="23"/>
      <c r="C662" s="22"/>
      <c r="D662" s="22"/>
      <c r="E662" s="23"/>
      <c r="F662" s="22"/>
      <c r="G662" s="22"/>
      <c r="I662" s="25"/>
      <c r="J662" s="25"/>
      <c r="K662" s="25"/>
      <c r="L662" s="25"/>
      <c r="M662" s="25"/>
      <c r="N662" s="25"/>
      <c r="O662" s="25"/>
      <c r="P662" s="25"/>
      <c r="Q662" s="25"/>
      <c r="R662" s="23"/>
      <c r="S662" s="145"/>
      <c r="T662" s="25"/>
      <c r="U662" s="25"/>
      <c r="V662" s="25"/>
      <c r="W662" s="25"/>
      <c r="X662" s="25"/>
    </row>
    <row r="663" spans="1:24" s="68" customFormat="1" ht="12.75" customHeight="1">
      <c r="A663" s="7"/>
      <c r="B663" s="23"/>
      <c r="C663" s="22"/>
      <c r="D663" s="22"/>
      <c r="E663" s="23"/>
      <c r="F663" s="22"/>
      <c r="G663" s="22"/>
      <c r="I663" s="25"/>
      <c r="J663" s="25"/>
      <c r="K663" s="25"/>
      <c r="L663" s="25"/>
      <c r="M663" s="25"/>
      <c r="N663" s="25"/>
      <c r="O663" s="25"/>
      <c r="P663" s="25"/>
      <c r="Q663" s="25"/>
      <c r="R663" s="23"/>
      <c r="S663" s="145"/>
      <c r="T663" s="25"/>
      <c r="U663" s="25"/>
      <c r="V663" s="25"/>
      <c r="W663" s="25"/>
      <c r="X663" s="25"/>
    </row>
    <row r="664" spans="1:24" s="68" customFormat="1" ht="12.75" customHeight="1">
      <c r="A664" s="7"/>
      <c r="B664" s="23"/>
      <c r="C664" s="22"/>
      <c r="D664" s="22"/>
      <c r="E664" s="23"/>
      <c r="F664" s="22"/>
      <c r="G664" s="22"/>
      <c r="I664" s="25"/>
      <c r="J664" s="25"/>
      <c r="K664" s="25"/>
      <c r="L664" s="25"/>
      <c r="M664" s="25"/>
      <c r="N664" s="25"/>
      <c r="O664" s="25"/>
      <c r="P664" s="25"/>
      <c r="Q664" s="25"/>
      <c r="R664" s="23"/>
      <c r="S664" s="145"/>
      <c r="T664" s="25"/>
      <c r="U664" s="25"/>
      <c r="V664" s="25"/>
      <c r="W664" s="25"/>
      <c r="X664" s="25"/>
    </row>
    <row r="665" spans="1:24" s="68" customFormat="1" ht="12.75" customHeight="1">
      <c r="A665" s="7"/>
      <c r="B665" s="23"/>
      <c r="C665" s="22"/>
      <c r="D665" s="22"/>
      <c r="E665" s="23"/>
      <c r="F665" s="22"/>
      <c r="G665" s="22"/>
      <c r="I665" s="25"/>
      <c r="J665" s="25"/>
      <c r="K665" s="25"/>
      <c r="L665" s="25"/>
      <c r="M665" s="25"/>
      <c r="N665" s="25"/>
      <c r="O665" s="25"/>
      <c r="P665" s="25"/>
      <c r="Q665" s="25"/>
      <c r="R665" s="23"/>
      <c r="S665" s="145"/>
      <c r="T665" s="25"/>
      <c r="U665" s="25"/>
      <c r="V665" s="25"/>
      <c r="W665" s="25"/>
      <c r="X665" s="25"/>
    </row>
    <row r="666" spans="1:24" s="68" customFormat="1" ht="12.75" customHeight="1">
      <c r="A666" s="7"/>
      <c r="B666" s="23"/>
      <c r="C666" s="22"/>
      <c r="D666" s="22"/>
      <c r="E666" s="23"/>
      <c r="F666" s="22"/>
      <c r="G666" s="22"/>
      <c r="I666" s="25"/>
      <c r="J666" s="25"/>
      <c r="K666" s="25"/>
      <c r="L666" s="25"/>
      <c r="M666" s="25"/>
      <c r="N666" s="25"/>
      <c r="O666" s="25"/>
      <c r="P666" s="25"/>
      <c r="Q666" s="25"/>
      <c r="R666" s="23"/>
      <c r="S666" s="145"/>
      <c r="T666" s="25"/>
      <c r="U666" s="25"/>
      <c r="V666" s="25"/>
      <c r="W666" s="25"/>
      <c r="X666" s="25"/>
    </row>
    <row r="667" spans="1:24" s="68" customFormat="1" ht="12.75" customHeight="1">
      <c r="A667" s="7"/>
      <c r="B667" s="23"/>
      <c r="C667" s="22"/>
      <c r="D667" s="22"/>
      <c r="E667" s="23"/>
      <c r="F667" s="22"/>
      <c r="G667" s="22"/>
      <c r="I667" s="25"/>
      <c r="J667" s="25"/>
      <c r="K667" s="25"/>
      <c r="L667" s="25"/>
      <c r="M667" s="25"/>
      <c r="N667" s="25"/>
      <c r="O667" s="25"/>
      <c r="P667" s="25"/>
      <c r="Q667" s="25"/>
      <c r="R667" s="23"/>
      <c r="S667" s="145"/>
      <c r="T667" s="25"/>
      <c r="U667" s="25"/>
      <c r="V667" s="25"/>
      <c r="W667" s="25"/>
      <c r="X667" s="25"/>
    </row>
    <row r="668" spans="1:24" s="68" customFormat="1" ht="12.75" customHeight="1">
      <c r="A668" s="7"/>
      <c r="B668" s="23"/>
      <c r="C668" s="22"/>
      <c r="D668" s="22"/>
      <c r="E668" s="23"/>
      <c r="F668" s="22"/>
      <c r="G668" s="22"/>
      <c r="I668" s="25"/>
      <c r="J668" s="25"/>
      <c r="K668" s="25"/>
      <c r="L668" s="25"/>
      <c r="M668" s="25"/>
      <c r="N668" s="25"/>
      <c r="O668" s="25"/>
      <c r="P668" s="25"/>
      <c r="Q668" s="25"/>
      <c r="R668" s="23"/>
      <c r="S668" s="145"/>
      <c r="T668" s="25"/>
      <c r="U668" s="25"/>
      <c r="V668" s="25"/>
      <c r="W668" s="25"/>
      <c r="X668" s="25"/>
    </row>
    <row r="669" spans="1:24" s="68" customFormat="1" ht="12.75" customHeight="1">
      <c r="A669" s="7"/>
      <c r="B669" s="23"/>
      <c r="C669" s="22"/>
      <c r="D669" s="22"/>
      <c r="E669" s="23"/>
      <c r="F669" s="22"/>
      <c r="G669" s="22"/>
      <c r="I669" s="25"/>
      <c r="J669" s="25"/>
      <c r="K669" s="25"/>
      <c r="L669" s="25"/>
      <c r="M669" s="25"/>
      <c r="N669" s="25"/>
      <c r="O669" s="25"/>
      <c r="P669" s="25"/>
      <c r="Q669" s="25"/>
      <c r="R669" s="23"/>
      <c r="S669" s="145"/>
      <c r="T669" s="25"/>
      <c r="U669" s="25"/>
      <c r="V669" s="25"/>
      <c r="W669" s="25"/>
      <c r="X669" s="25"/>
    </row>
    <row r="670" spans="1:24" s="68" customFormat="1" ht="12.75" customHeight="1">
      <c r="A670" s="7"/>
      <c r="B670" s="23"/>
      <c r="C670" s="22"/>
      <c r="D670" s="22"/>
      <c r="E670" s="23"/>
      <c r="F670" s="22"/>
      <c r="G670" s="22"/>
      <c r="I670" s="25"/>
      <c r="J670" s="25"/>
      <c r="K670" s="25"/>
      <c r="L670" s="25"/>
      <c r="M670" s="25"/>
      <c r="N670" s="25"/>
      <c r="O670" s="25"/>
      <c r="P670" s="25"/>
      <c r="Q670" s="25"/>
      <c r="R670" s="23"/>
      <c r="S670" s="145"/>
      <c r="T670" s="25"/>
      <c r="U670" s="25"/>
      <c r="V670" s="25"/>
      <c r="W670" s="25"/>
      <c r="X670" s="25"/>
    </row>
    <row r="671" spans="1:24" s="68" customFormat="1" ht="12.75" customHeight="1">
      <c r="A671" s="7"/>
      <c r="B671" s="23"/>
      <c r="C671" s="22"/>
      <c r="D671" s="22"/>
      <c r="E671" s="23"/>
      <c r="F671" s="22"/>
      <c r="G671" s="22"/>
      <c r="I671" s="25"/>
      <c r="J671" s="25"/>
      <c r="K671" s="25"/>
      <c r="L671" s="25"/>
      <c r="M671" s="25"/>
      <c r="N671" s="25"/>
      <c r="O671" s="25"/>
      <c r="P671" s="25"/>
      <c r="Q671" s="25"/>
      <c r="R671" s="23"/>
      <c r="S671" s="145"/>
      <c r="T671" s="25"/>
      <c r="U671" s="25"/>
      <c r="V671" s="25"/>
      <c r="W671" s="25"/>
      <c r="X671" s="25"/>
    </row>
    <row r="672" spans="1:24" s="68" customFormat="1" ht="12.75" customHeight="1">
      <c r="A672" s="7"/>
      <c r="B672" s="23"/>
      <c r="C672" s="22"/>
      <c r="D672" s="22"/>
      <c r="E672" s="23"/>
      <c r="F672" s="22"/>
      <c r="G672" s="22"/>
      <c r="I672" s="25"/>
      <c r="J672" s="25"/>
      <c r="K672" s="25"/>
      <c r="L672" s="25"/>
      <c r="M672" s="25"/>
      <c r="N672" s="25"/>
      <c r="O672" s="25"/>
      <c r="P672" s="25"/>
      <c r="Q672" s="25"/>
      <c r="R672" s="23"/>
      <c r="S672" s="145"/>
      <c r="T672" s="25"/>
      <c r="U672" s="25"/>
      <c r="V672" s="25"/>
      <c r="W672" s="25"/>
      <c r="X672" s="25"/>
    </row>
    <row r="673" spans="1:24" s="68" customFormat="1" ht="12.75" customHeight="1">
      <c r="A673" s="7"/>
      <c r="B673" s="23"/>
      <c r="C673" s="22"/>
      <c r="D673" s="22"/>
      <c r="E673" s="23"/>
      <c r="F673" s="22"/>
      <c r="G673" s="22"/>
      <c r="I673" s="25"/>
      <c r="J673" s="25"/>
      <c r="K673" s="25"/>
      <c r="L673" s="25"/>
      <c r="M673" s="25"/>
      <c r="N673" s="25"/>
      <c r="O673" s="25"/>
      <c r="P673" s="25"/>
      <c r="Q673" s="25"/>
      <c r="R673" s="23"/>
      <c r="S673" s="145"/>
      <c r="T673" s="25"/>
      <c r="U673" s="25"/>
      <c r="V673" s="25"/>
      <c r="W673" s="25"/>
      <c r="X673" s="25"/>
    </row>
    <row r="674" spans="1:24" s="68" customFormat="1" ht="12.75" customHeight="1">
      <c r="A674" s="7"/>
      <c r="B674" s="23"/>
      <c r="C674" s="22"/>
      <c r="D674" s="22"/>
      <c r="E674" s="23"/>
      <c r="F674" s="22"/>
      <c r="G674" s="22"/>
      <c r="I674" s="25"/>
      <c r="J674" s="25"/>
      <c r="K674" s="25"/>
      <c r="L674" s="25"/>
      <c r="M674" s="25"/>
      <c r="N674" s="25"/>
      <c r="O674" s="25"/>
      <c r="P674" s="25"/>
      <c r="Q674" s="25"/>
      <c r="R674" s="23"/>
      <c r="S674" s="145"/>
      <c r="T674" s="25"/>
      <c r="U674" s="25"/>
      <c r="V674" s="25"/>
      <c r="W674" s="25"/>
      <c r="X674" s="25"/>
    </row>
    <row r="675" spans="1:24" s="68" customFormat="1" ht="12.75" customHeight="1">
      <c r="A675" s="7"/>
      <c r="B675" s="23"/>
      <c r="C675" s="22"/>
      <c r="D675" s="22"/>
      <c r="E675" s="23"/>
      <c r="F675" s="22"/>
      <c r="G675" s="22"/>
      <c r="I675" s="25"/>
      <c r="J675" s="25"/>
      <c r="K675" s="25"/>
      <c r="L675" s="25"/>
      <c r="M675" s="25"/>
      <c r="N675" s="25"/>
      <c r="O675" s="25"/>
      <c r="P675" s="25"/>
      <c r="Q675" s="25"/>
      <c r="R675" s="23"/>
      <c r="S675" s="145"/>
      <c r="T675" s="25"/>
      <c r="U675" s="25"/>
      <c r="V675" s="25"/>
      <c r="W675" s="25"/>
      <c r="X675" s="25"/>
    </row>
    <row r="676" spans="1:24" s="68" customFormat="1" ht="12.75" customHeight="1">
      <c r="A676" s="7"/>
      <c r="B676" s="23"/>
      <c r="C676" s="22"/>
      <c r="D676" s="22"/>
      <c r="E676" s="23"/>
      <c r="F676" s="22"/>
      <c r="G676" s="22"/>
      <c r="I676" s="25"/>
      <c r="J676" s="25"/>
      <c r="K676" s="25"/>
      <c r="L676" s="25"/>
      <c r="M676" s="25"/>
      <c r="N676" s="25"/>
      <c r="O676" s="25"/>
      <c r="P676" s="25"/>
      <c r="Q676" s="25"/>
      <c r="R676" s="23"/>
      <c r="S676" s="145"/>
      <c r="T676" s="25"/>
      <c r="U676" s="25"/>
      <c r="V676" s="25"/>
      <c r="W676" s="25"/>
      <c r="X676" s="25"/>
    </row>
    <row r="677" spans="1:24" s="68" customFormat="1" ht="12.75" customHeight="1">
      <c r="A677" s="7"/>
      <c r="B677" s="23"/>
      <c r="C677" s="22"/>
      <c r="D677" s="22"/>
      <c r="E677" s="23"/>
      <c r="F677" s="22"/>
      <c r="G677" s="22"/>
      <c r="I677" s="25"/>
      <c r="J677" s="25"/>
      <c r="K677" s="25"/>
      <c r="L677" s="25"/>
      <c r="M677" s="25"/>
      <c r="N677" s="25"/>
      <c r="O677" s="25"/>
      <c r="P677" s="25"/>
      <c r="Q677" s="25"/>
      <c r="R677" s="23"/>
      <c r="S677" s="145"/>
      <c r="T677" s="25"/>
      <c r="U677" s="25"/>
      <c r="V677" s="25"/>
      <c r="W677" s="25"/>
      <c r="X677" s="25"/>
    </row>
    <row r="678" spans="1:24" s="68" customFormat="1" ht="12.75" customHeight="1">
      <c r="A678" s="7"/>
      <c r="B678" s="23"/>
      <c r="C678" s="22"/>
      <c r="D678" s="22"/>
      <c r="E678" s="23"/>
      <c r="F678" s="22"/>
      <c r="G678" s="22"/>
      <c r="I678" s="25"/>
      <c r="J678" s="25"/>
      <c r="K678" s="25"/>
      <c r="L678" s="25"/>
      <c r="M678" s="25"/>
      <c r="N678" s="25"/>
      <c r="O678" s="25"/>
      <c r="P678" s="25"/>
      <c r="Q678" s="25"/>
      <c r="R678" s="23"/>
      <c r="S678" s="145"/>
      <c r="T678" s="25"/>
      <c r="U678" s="25"/>
      <c r="V678" s="25"/>
      <c r="W678" s="25"/>
      <c r="X678" s="25"/>
    </row>
    <row r="679" spans="1:24" s="68" customFormat="1" ht="12.75" customHeight="1">
      <c r="A679" s="7"/>
      <c r="B679" s="23"/>
      <c r="C679" s="22"/>
      <c r="D679" s="22"/>
      <c r="E679" s="23"/>
      <c r="F679" s="22"/>
      <c r="G679" s="22"/>
      <c r="I679" s="25"/>
      <c r="J679" s="25"/>
      <c r="K679" s="25"/>
      <c r="L679" s="25"/>
      <c r="M679" s="25"/>
      <c r="N679" s="25"/>
      <c r="O679" s="25"/>
      <c r="P679" s="25"/>
      <c r="Q679" s="25"/>
      <c r="R679" s="23"/>
      <c r="S679" s="145"/>
      <c r="T679" s="25"/>
      <c r="U679" s="25"/>
      <c r="V679" s="25"/>
      <c r="W679" s="25"/>
      <c r="X679" s="25"/>
    </row>
    <row r="680" spans="1:24" s="68" customFormat="1" ht="12.75" customHeight="1">
      <c r="A680" s="7"/>
      <c r="B680" s="23"/>
      <c r="C680" s="22"/>
      <c r="D680" s="22"/>
      <c r="E680" s="23"/>
      <c r="F680" s="22"/>
      <c r="G680" s="22"/>
      <c r="I680" s="25"/>
      <c r="J680" s="25"/>
      <c r="K680" s="25"/>
      <c r="L680" s="25"/>
      <c r="M680" s="25"/>
      <c r="N680" s="25"/>
      <c r="O680" s="25"/>
      <c r="P680" s="25"/>
      <c r="Q680" s="25"/>
      <c r="R680" s="23"/>
      <c r="S680" s="145"/>
      <c r="T680" s="25"/>
      <c r="U680" s="25"/>
      <c r="V680" s="25"/>
      <c r="W680" s="25"/>
      <c r="X680" s="25"/>
    </row>
    <row r="681" spans="1:24" s="68" customFormat="1" ht="12.75" customHeight="1">
      <c r="A681" s="7"/>
      <c r="B681" s="23"/>
      <c r="C681" s="22"/>
      <c r="D681" s="22"/>
      <c r="E681" s="23"/>
      <c r="F681" s="22"/>
      <c r="G681" s="22"/>
      <c r="I681" s="25"/>
      <c r="J681" s="25"/>
      <c r="K681" s="25"/>
      <c r="L681" s="25"/>
      <c r="M681" s="25"/>
      <c r="N681" s="25"/>
      <c r="O681" s="25"/>
      <c r="P681" s="25"/>
      <c r="Q681" s="25"/>
      <c r="R681" s="23"/>
      <c r="S681" s="145"/>
      <c r="T681" s="25"/>
      <c r="U681" s="25"/>
      <c r="V681" s="25"/>
      <c r="W681" s="25"/>
      <c r="X681" s="25"/>
    </row>
    <row r="682" spans="1:24" s="68" customFormat="1" ht="12.75" customHeight="1">
      <c r="A682" s="7"/>
      <c r="B682" s="23"/>
      <c r="C682" s="22"/>
      <c r="D682" s="22"/>
      <c r="E682" s="23"/>
      <c r="F682" s="22"/>
      <c r="G682" s="22"/>
      <c r="I682" s="25"/>
      <c r="J682" s="25"/>
      <c r="K682" s="25"/>
      <c r="L682" s="25"/>
      <c r="M682" s="25"/>
      <c r="N682" s="25"/>
      <c r="O682" s="25"/>
      <c r="P682" s="25"/>
      <c r="Q682" s="25"/>
      <c r="R682" s="23"/>
      <c r="S682" s="145"/>
      <c r="T682" s="25"/>
      <c r="U682" s="25"/>
      <c r="V682" s="25"/>
      <c r="W682" s="25"/>
      <c r="X682" s="25"/>
    </row>
    <row r="683" spans="1:24" s="68" customFormat="1" ht="12.75" customHeight="1">
      <c r="A683" s="7"/>
      <c r="B683" s="23"/>
      <c r="C683" s="22"/>
      <c r="D683" s="22"/>
      <c r="E683" s="23"/>
      <c r="F683" s="22"/>
      <c r="G683" s="22"/>
      <c r="I683" s="25"/>
      <c r="J683" s="25"/>
      <c r="K683" s="25"/>
      <c r="L683" s="25"/>
      <c r="M683" s="25"/>
      <c r="N683" s="25"/>
      <c r="O683" s="25"/>
      <c r="P683" s="25"/>
      <c r="Q683" s="25"/>
      <c r="R683" s="23"/>
      <c r="S683" s="145"/>
      <c r="T683" s="25"/>
      <c r="U683" s="25"/>
      <c r="V683" s="25"/>
      <c r="W683" s="25"/>
      <c r="X683" s="25"/>
    </row>
    <row r="684" spans="1:24" s="68" customFormat="1" ht="12.75" customHeight="1">
      <c r="A684" s="7"/>
      <c r="B684" s="23"/>
      <c r="C684" s="22"/>
      <c r="D684" s="22"/>
      <c r="E684" s="23"/>
      <c r="F684" s="22"/>
      <c r="G684" s="22"/>
      <c r="I684" s="25"/>
      <c r="J684" s="25"/>
      <c r="K684" s="25"/>
      <c r="L684" s="25"/>
      <c r="M684" s="25"/>
      <c r="N684" s="25"/>
      <c r="O684" s="25"/>
      <c r="P684" s="25"/>
      <c r="Q684" s="25"/>
      <c r="R684" s="23"/>
      <c r="S684" s="145"/>
      <c r="T684" s="25"/>
      <c r="U684" s="25"/>
      <c r="V684" s="25"/>
      <c r="W684" s="25"/>
      <c r="X684" s="25"/>
    </row>
    <row r="685" spans="1:24" s="68" customFormat="1" ht="12.75" customHeight="1">
      <c r="A685" s="7"/>
      <c r="B685" s="23"/>
      <c r="C685" s="22"/>
      <c r="D685" s="22"/>
      <c r="E685" s="23"/>
      <c r="F685" s="22"/>
      <c r="G685" s="22"/>
      <c r="I685" s="25"/>
      <c r="J685" s="25"/>
      <c r="K685" s="25"/>
      <c r="L685" s="25"/>
      <c r="M685" s="25"/>
      <c r="N685" s="25"/>
      <c r="O685" s="25"/>
      <c r="P685" s="25"/>
      <c r="Q685" s="25"/>
      <c r="R685" s="23"/>
      <c r="S685" s="145"/>
      <c r="T685" s="25"/>
      <c r="U685" s="25"/>
      <c r="V685" s="25"/>
      <c r="W685" s="25"/>
      <c r="X685" s="25"/>
    </row>
    <row r="686" spans="1:24" s="68" customFormat="1" ht="12.75" customHeight="1">
      <c r="A686" s="7"/>
      <c r="B686" s="23"/>
      <c r="C686" s="22"/>
      <c r="D686" s="22"/>
      <c r="E686" s="23"/>
      <c r="F686" s="22"/>
      <c r="G686" s="22"/>
      <c r="I686" s="25"/>
      <c r="J686" s="25"/>
      <c r="K686" s="25"/>
      <c r="L686" s="25"/>
      <c r="M686" s="25"/>
      <c r="N686" s="25"/>
      <c r="O686" s="25"/>
      <c r="P686" s="25"/>
      <c r="Q686" s="25"/>
      <c r="R686" s="23"/>
      <c r="S686" s="145"/>
      <c r="T686" s="25"/>
      <c r="U686" s="25"/>
      <c r="V686" s="25"/>
      <c r="W686" s="25"/>
      <c r="X686" s="25"/>
    </row>
    <row r="687" spans="1:24" s="68" customFormat="1" ht="12.75" customHeight="1">
      <c r="A687" s="7"/>
      <c r="B687" s="23"/>
      <c r="C687" s="22"/>
      <c r="D687" s="22"/>
      <c r="E687" s="23"/>
      <c r="F687" s="22"/>
      <c r="G687" s="22"/>
      <c r="I687" s="25"/>
      <c r="J687" s="25"/>
      <c r="K687" s="25"/>
      <c r="L687" s="25"/>
      <c r="M687" s="25"/>
      <c r="N687" s="25"/>
      <c r="O687" s="25"/>
      <c r="P687" s="25"/>
      <c r="Q687" s="25"/>
      <c r="R687" s="23"/>
      <c r="S687" s="145"/>
      <c r="T687" s="25"/>
      <c r="U687" s="25"/>
      <c r="V687" s="25"/>
      <c r="W687" s="25"/>
      <c r="X687" s="25"/>
    </row>
    <row r="688" spans="1:24" s="68" customFormat="1" ht="12.75" customHeight="1">
      <c r="A688" s="7"/>
      <c r="B688" s="23"/>
      <c r="C688" s="22"/>
      <c r="D688" s="22"/>
      <c r="E688" s="23"/>
      <c r="F688" s="22"/>
      <c r="G688" s="22"/>
      <c r="I688" s="25"/>
      <c r="J688" s="25"/>
      <c r="K688" s="25"/>
      <c r="L688" s="25"/>
      <c r="M688" s="25"/>
      <c r="N688" s="25"/>
      <c r="O688" s="25"/>
      <c r="P688" s="25"/>
      <c r="Q688" s="25"/>
      <c r="R688" s="23"/>
      <c r="S688" s="145"/>
      <c r="T688" s="25"/>
      <c r="U688" s="25"/>
      <c r="V688" s="25"/>
      <c r="W688" s="25"/>
      <c r="X688" s="25"/>
    </row>
    <row r="689" spans="1:24" s="68" customFormat="1" ht="12.75" customHeight="1">
      <c r="A689" s="7"/>
      <c r="B689" s="23"/>
      <c r="C689" s="22"/>
      <c r="D689" s="22"/>
      <c r="E689" s="23"/>
      <c r="F689" s="22"/>
      <c r="G689" s="22"/>
      <c r="I689" s="25"/>
      <c r="J689" s="25"/>
      <c r="K689" s="25"/>
      <c r="L689" s="25"/>
      <c r="M689" s="25"/>
      <c r="N689" s="25"/>
      <c r="O689" s="25"/>
      <c r="P689" s="25"/>
      <c r="Q689" s="25"/>
      <c r="R689" s="23"/>
      <c r="S689" s="145"/>
      <c r="T689" s="25"/>
      <c r="U689" s="25"/>
      <c r="V689" s="25"/>
      <c r="W689" s="25"/>
      <c r="X689" s="25"/>
    </row>
    <row r="690" spans="1:24" s="68" customFormat="1" ht="12.75" customHeight="1">
      <c r="A690" s="7"/>
      <c r="B690" s="23"/>
      <c r="C690" s="22"/>
      <c r="D690" s="22"/>
      <c r="E690" s="23"/>
      <c r="F690" s="22"/>
      <c r="G690" s="22"/>
      <c r="I690" s="25"/>
      <c r="J690" s="25"/>
      <c r="K690" s="25"/>
      <c r="L690" s="25"/>
      <c r="M690" s="25"/>
      <c r="N690" s="25"/>
      <c r="O690" s="25"/>
      <c r="P690" s="25"/>
      <c r="Q690" s="25"/>
      <c r="R690" s="23"/>
      <c r="S690" s="145"/>
      <c r="T690" s="25"/>
      <c r="U690" s="25"/>
      <c r="V690" s="25"/>
      <c r="W690" s="25"/>
      <c r="X690" s="25"/>
    </row>
    <row r="691" spans="1:24" s="68" customFormat="1" ht="12.75" customHeight="1">
      <c r="A691" s="7"/>
      <c r="B691" s="23"/>
      <c r="C691" s="22"/>
      <c r="D691" s="22"/>
      <c r="E691" s="23"/>
      <c r="F691" s="22"/>
      <c r="G691" s="22"/>
      <c r="I691" s="25"/>
      <c r="J691" s="25"/>
      <c r="K691" s="25"/>
      <c r="L691" s="25"/>
      <c r="M691" s="25"/>
      <c r="N691" s="25"/>
      <c r="O691" s="25"/>
      <c r="P691" s="25"/>
      <c r="Q691" s="25"/>
      <c r="R691" s="23"/>
      <c r="S691" s="145"/>
      <c r="T691" s="25"/>
      <c r="U691" s="25"/>
      <c r="V691" s="25"/>
      <c r="W691" s="25"/>
      <c r="X691" s="25"/>
    </row>
    <row r="692" spans="1:24" s="68" customFormat="1" ht="12.75" customHeight="1">
      <c r="A692" s="7"/>
      <c r="B692" s="23"/>
      <c r="C692" s="22"/>
      <c r="D692" s="22"/>
      <c r="E692" s="23"/>
      <c r="F692" s="22"/>
      <c r="G692" s="22"/>
      <c r="I692" s="25"/>
      <c r="J692" s="25"/>
      <c r="K692" s="25"/>
      <c r="L692" s="25"/>
      <c r="M692" s="25"/>
      <c r="N692" s="25"/>
      <c r="O692" s="25"/>
      <c r="P692" s="25"/>
      <c r="Q692" s="25"/>
      <c r="R692" s="23"/>
      <c r="S692" s="145"/>
      <c r="T692" s="25"/>
      <c r="U692" s="25"/>
      <c r="V692" s="25"/>
      <c r="W692" s="25"/>
      <c r="X692" s="25"/>
    </row>
    <row r="693" spans="1:24" s="68" customFormat="1" ht="12.75" customHeight="1">
      <c r="A693" s="7"/>
      <c r="B693" s="23"/>
      <c r="C693" s="22"/>
      <c r="D693" s="22"/>
      <c r="E693" s="23"/>
      <c r="F693" s="22"/>
      <c r="G693" s="22"/>
      <c r="I693" s="25"/>
      <c r="J693" s="25"/>
      <c r="K693" s="25"/>
      <c r="L693" s="25"/>
      <c r="M693" s="25"/>
      <c r="N693" s="25"/>
      <c r="O693" s="25"/>
      <c r="P693" s="25"/>
      <c r="Q693" s="25"/>
      <c r="R693" s="23"/>
      <c r="S693" s="145"/>
      <c r="T693" s="25"/>
      <c r="U693" s="25"/>
      <c r="V693" s="25"/>
      <c r="W693" s="25"/>
      <c r="X693" s="25"/>
    </row>
    <row r="694" spans="1:24" s="68" customFormat="1" ht="12.75" customHeight="1">
      <c r="A694" s="7"/>
      <c r="B694" s="23"/>
      <c r="C694" s="22"/>
      <c r="D694" s="22"/>
      <c r="E694" s="23"/>
      <c r="F694" s="22"/>
      <c r="G694" s="22"/>
      <c r="I694" s="25"/>
      <c r="J694" s="25"/>
      <c r="K694" s="25"/>
      <c r="L694" s="25"/>
      <c r="M694" s="25"/>
      <c r="N694" s="25"/>
      <c r="O694" s="25"/>
      <c r="P694" s="25"/>
      <c r="Q694" s="25"/>
      <c r="R694" s="23"/>
      <c r="S694" s="145"/>
      <c r="T694" s="25"/>
      <c r="U694" s="25"/>
      <c r="V694" s="25"/>
      <c r="W694" s="25"/>
      <c r="X694" s="25"/>
    </row>
    <row r="695" spans="1:24" s="68" customFormat="1" ht="12.75" customHeight="1">
      <c r="A695" s="7"/>
      <c r="B695" s="23"/>
      <c r="C695" s="22"/>
      <c r="D695" s="22"/>
      <c r="E695" s="23"/>
      <c r="F695" s="22"/>
      <c r="G695" s="22"/>
      <c r="I695" s="25"/>
      <c r="J695" s="25"/>
      <c r="K695" s="25"/>
      <c r="L695" s="25"/>
      <c r="M695" s="25"/>
      <c r="N695" s="25"/>
      <c r="O695" s="25"/>
      <c r="P695" s="25"/>
      <c r="Q695" s="25"/>
      <c r="R695" s="23"/>
      <c r="S695" s="145"/>
      <c r="T695" s="25"/>
      <c r="U695" s="25"/>
      <c r="V695" s="25"/>
      <c r="W695" s="25"/>
      <c r="X695" s="25"/>
    </row>
    <row r="696" spans="1:24" s="68" customFormat="1" ht="12.75" customHeight="1">
      <c r="A696" s="7"/>
      <c r="B696" s="23"/>
      <c r="C696" s="22"/>
      <c r="D696" s="22"/>
      <c r="E696" s="23"/>
      <c r="F696" s="22"/>
      <c r="G696" s="22"/>
      <c r="I696" s="25"/>
      <c r="J696" s="25"/>
      <c r="K696" s="25"/>
      <c r="L696" s="25"/>
      <c r="M696" s="25"/>
      <c r="N696" s="25"/>
      <c r="O696" s="25"/>
      <c r="P696" s="25"/>
      <c r="Q696" s="25"/>
      <c r="R696" s="23"/>
      <c r="S696" s="145"/>
      <c r="T696" s="25"/>
      <c r="U696" s="25"/>
      <c r="V696" s="25"/>
      <c r="W696" s="25"/>
      <c r="X696" s="25"/>
    </row>
    <row r="697" spans="1:24" s="68" customFormat="1" ht="12.75" customHeight="1">
      <c r="A697" s="7"/>
      <c r="B697" s="23"/>
      <c r="C697" s="22"/>
      <c r="D697" s="22"/>
      <c r="E697" s="23"/>
      <c r="F697" s="22"/>
      <c r="G697" s="22"/>
      <c r="I697" s="25"/>
      <c r="J697" s="25"/>
      <c r="K697" s="25"/>
      <c r="L697" s="25"/>
      <c r="M697" s="25"/>
      <c r="N697" s="25"/>
      <c r="O697" s="25"/>
      <c r="P697" s="25"/>
      <c r="Q697" s="25"/>
      <c r="R697" s="23"/>
      <c r="S697" s="145"/>
      <c r="T697" s="25"/>
      <c r="U697" s="25"/>
      <c r="V697" s="25"/>
      <c r="W697" s="25"/>
      <c r="X697" s="25"/>
    </row>
    <row r="698" spans="1:24" s="68" customFormat="1" ht="12.75" customHeight="1">
      <c r="A698" s="7"/>
      <c r="B698" s="23"/>
      <c r="C698" s="22"/>
      <c r="D698" s="22"/>
      <c r="E698" s="23"/>
      <c r="F698" s="22"/>
      <c r="G698" s="22"/>
      <c r="I698" s="25"/>
      <c r="J698" s="25"/>
      <c r="K698" s="25"/>
      <c r="L698" s="25"/>
      <c r="M698" s="25"/>
      <c r="N698" s="25"/>
      <c r="O698" s="25"/>
      <c r="P698" s="25"/>
      <c r="Q698" s="25"/>
      <c r="R698" s="23"/>
      <c r="S698" s="145"/>
      <c r="T698" s="25"/>
      <c r="U698" s="25"/>
      <c r="V698" s="25"/>
      <c r="W698" s="25"/>
      <c r="X698" s="25"/>
    </row>
    <row r="699" spans="1:24" s="68" customFormat="1" ht="12.75" customHeight="1">
      <c r="A699" s="7"/>
      <c r="B699" s="23"/>
      <c r="C699" s="22"/>
      <c r="D699" s="22"/>
      <c r="E699" s="23"/>
      <c r="F699" s="22"/>
      <c r="G699" s="22"/>
      <c r="I699" s="25"/>
      <c r="J699" s="25"/>
      <c r="K699" s="25"/>
      <c r="L699" s="25"/>
      <c r="M699" s="25"/>
      <c r="N699" s="25"/>
      <c r="O699" s="25"/>
      <c r="P699" s="25"/>
      <c r="Q699" s="25"/>
      <c r="R699" s="23"/>
      <c r="S699" s="145"/>
      <c r="T699" s="25"/>
      <c r="U699" s="25"/>
      <c r="V699" s="25"/>
      <c r="W699" s="25"/>
      <c r="X699" s="25"/>
    </row>
    <row r="700" spans="1:24" s="68" customFormat="1" ht="12.75" customHeight="1">
      <c r="A700" s="7"/>
      <c r="B700" s="23"/>
      <c r="C700" s="22"/>
      <c r="D700" s="22"/>
      <c r="E700" s="23"/>
      <c r="F700" s="22"/>
      <c r="G700" s="22"/>
      <c r="I700" s="25"/>
      <c r="J700" s="25"/>
      <c r="K700" s="25"/>
      <c r="L700" s="25"/>
      <c r="M700" s="25"/>
      <c r="N700" s="25"/>
      <c r="O700" s="25"/>
      <c r="P700" s="25"/>
      <c r="Q700" s="25"/>
      <c r="R700" s="23"/>
      <c r="S700" s="145"/>
      <c r="T700" s="25"/>
      <c r="U700" s="25"/>
      <c r="V700" s="25"/>
      <c r="W700" s="25"/>
      <c r="X700" s="25"/>
    </row>
    <row r="701" spans="1:24" s="68" customFormat="1" ht="12.75" customHeight="1">
      <c r="A701" s="7"/>
      <c r="B701" s="23"/>
      <c r="C701" s="22"/>
      <c r="D701" s="22"/>
      <c r="E701" s="23"/>
      <c r="F701" s="22"/>
      <c r="G701" s="22"/>
      <c r="I701" s="25"/>
      <c r="J701" s="25"/>
      <c r="K701" s="25"/>
      <c r="L701" s="25"/>
      <c r="M701" s="25"/>
      <c r="N701" s="25"/>
      <c r="O701" s="25"/>
      <c r="P701" s="25"/>
      <c r="Q701" s="25"/>
      <c r="R701" s="23"/>
      <c r="S701" s="145"/>
      <c r="T701" s="25"/>
      <c r="U701" s="25"/>
      <c r="V701" s="25"/>
      <c r="W701" s="25"/>
      <c r="X701" s="25"/>
    </row>
    <row r="702" spans="1:24" s="68" customFormat="1" ht="12.75" customHeight="1">
      <c r="A702" s="7"/>
      <c r="B702" s="23"/>
      <c r="C702" s="22"/>
      <c r="D702" s="22"/>
      <c r="E702" s="23"/>
      <c r="F702" s="22"/>
      <c r="G702" s="22"/>
      <c r="I702" s="25"/>
      <c r="J702" s="25"/>
      <c r="K702" s="25"/>
      <c r="L702" s="25"/>
      <c r="M702" s="25"/>
      <c r="N702" s="25"/>
      <c r="O702" s="25"/>
      <c r="P702" s="25"/>
      <c r="Q702" s="25"/>
      <c r="R702" s="23"/>
      <c r="S702" s="145"/>
      <c r="T702" s="25"/>
      <c r="U702" s="25"/>
      <c r="V702" s="25"/>
      <c r="W702" s="25"/>
      <c r="X702" s="25"/>
    </row>
    <row r="703" spans="1:24" s="68" customFormat="1" ht="12.75" customHeight="1">
      <c r="A703" s="7"/>
      <c r="B703" s="23"/>
      <c r="C703" s="22"/>
      <c r="D703" s="22"/>
      <c r="E703" s="23"/>
      <c r="F703" s="22"/>
      <c r="G703" s="22"/>
      <c r="I703" s="25"/>
      <c r="J703" s="25"/>
      <c r="K703" s="25"/>
      <c r="L703" s="25"/>
      <c r="M703" s="25"/>
      <c r="N703" s="25"/>
      <c r="O703" s="25"/>
      <c r="P703" s="25"/>
      <c r="Q703" s="25"/>
      <c r="R703" s="23"/>
      <c r="S703" s="145"/>
      <c r="T703" s="25"/>
      <c r="U703" s="25"/>
      <c r="V703" s="25"/>
      <c r="W703" s="25"/>
      <c r="X703" s="25"/>
    </row>
    <row r="704" spans="1:24" s="68" customFormat="1" ht="12.75" customHeight="1">
      <c r="A704" s="7"/>
      <c r="B704" s="23"/>
      <c r="C704" s="22"/>
      <c r="D704" s="22"/>
      <c r="E704" s="23"/>
      <c r="F704" s="22"/>
      <c r="G704" s="22"/>
      <c r="I704" s="25"/>
      <c r="J704" s="25"/>
      <c r="K704" s="25"/>
      <c r="L704" s="25"/>
      <c r="M704" s="25"/>
      <c r="N704" s="25"/>
      <c r="O704" s="25"/>
      <c r="P704" s="25"/>
      <c r="Q704" s="25"/>
      <c r="R704" s="23"/>
      <c r="S704" s="145"/>
      <c r="T704" s="25"/>
      <c r="U704" s="25"/>
      <c r="V704" s="25"/>
      <c r="W704" s="25"/>
      <c r="X704" s="25"/>
    </row>
    <row r="705" spans="1:24" s="68" customFormat="1" ht="12.75" customHeight="1">
      <c r="A705" s="7"/>
      <c r="B705" s="23"/>
      <c r="C705" s="22"/>
      <c r="D705" s="22"/>
      <c r="E705" s="23"/>
      <c r="F705" s="22"/>
      <c r="G705" s="22"/>
      <c r="I705" s="25"/>
      <c r="J705" s="25"/>
      <c r="K705" s="25"/>
      <c r="L705" s="25"/>
      <c r="M705" s="25"/>
      <c r="N705" s="25"/>
      <c r="O705" s="25"/>
      <c r="P705" s="25"/>
      <c r="Q705" s="25"/>
      <c r="R705" s="23"/>
      <c r="S705" s="145"/>
      <c r="T705" s="25"/>
      <c r="U705" s="25"/>
      <c r="V705" s="25"/>
      <c r="W705" s="25"/>
      <c r="X705" s="25"/>
    </row>
    <row r="706" spans="1:24" s="68" customFormat="1" ht="12.75" customHeight="1">
      <c r="A706" s="7"/>
      <c r="B706" s="23"/>
      <c r="C706" s="22"/>
      <c r="D706" s="22"/>
      <c r="E706" s="23"/>
      <c r="F706" s="22"/>
      <c r="G706" s="22"/>
      <c r="I706" s="25"/>
      <c r="J706" s="25"/>
      <c r="K706" s="25"/>
      <c r="L706" s="25"/>
      <c r="M706" s="25"/>
      <c r="N706" s="25"/>
      <c r="O706" s="25"/>
      <c r="P706" s="25"/>
      <c r="Q706" s="25"/>
      <c r="R706" s="23"/>
      <c r="S706" s="145"/>
      <c r="T706" s="25"/>
      <c r="U706" s="25"/>
      <c r="V706" s="25"/>
      <c r="W706" s="25"/>
      <c r="X706" s="25"/>
    </row>
    <row r="707" spans="1:24" s="68" customFormat="1" ht="12.75" customHeight="1">
      <c r="A707" s="7"/>
      <c r="B707" s="23"/>
      <c r="C707" s="22"/>
      <c r="D707" s="22"/>
      <c r="E707" s="23"/>
      <c r="F707" s="22"/>
      <c r="G707" s="22"/>
      <c r="I707" s="25"/>
      <c r="J707" s="25"/>
      <c r="K707" s="25"/>
      <c r="L707" s="25"/>
      <c r="M707" s="25"/>
      <c r="N707" s="25"/>
      <c r="O707" s="25"/>
      <c r="P707" s="25"/>
      <c r="Q707" s="25"/>
      <c r="R707" s="23"/>
      <c r="S707" s="145"/>
      <c r="T707" s="25"/>
      <c r="U707" s="25"/>
      <c r="V707" s="25"/>
      <c r="W707" s="25"/>
      <c r="X707" s="25"/>
    </row>
    <row r="708" spans="1:24" s="68" customFormat="1" ht="12.75" customHeight="1">
      <c r="A708" s="7"/>
      <c r="B708" s="23"/>
      <c r="C708" s="22"/>
      <c r="D708" s="22"/>
      <c r="E708" s="23"/>
      <c r="F708" s="22"/>
      <c r="G708" s="22"/>
      <c r="I708" s="25"/>
      <c r="J708" s="25"/>
      <c r="K708" s="25"/>
      <c r="L708" s="25"/>
      <c r="M708" s="25"/>
      <c r="N708" s="25"/>
      <c r="O708" s="25"/>
      <c r="P708" s="25"/>
      <c r="Q708" s="25"/>
      <c r="R708" s="23"/>
      <c r="S708" s="145"/>
      <c r="T708" s="25"/>
      <c r="U708" s="25"/>
      <c r="V708" s="25"/>
      <c r="W708" s="25"/>
      <c r="X708" s="25"/>
    </row>
    <row r="709" spans="1:24" s="68" customFormat="1" ht="12.75" customHeight="1">
      <c r="A709" s="7"/>
      <c r="B709" s="23"/>
      <c r="C709" s="22"/>
      <c r="D709" s="22"/>
      <c r="E709" s="23"/>
      <c r="F709" s="22"/>
      <c r="G709" s="22"/>
      <c r="I709" s="25"/>
      <c r="J709" s="25"/>
      <c r="K709" s="25"/>
      <c r="L709" s="25"/>
      <c r="M709" s="25"/>
      <c r="N709" s="25"/>
      <c r="O709" s="25"/>
      <c r="P709" s="25"/>
      <c r="Q709" s="25"/>
      <c r="R709" s="23"/>
      <c r="S709" s="145"/>
      <c r="T709" s="25"/>
      <c r="U709" s="25"/>
      <c r="V709" s="25"/>
      <c r="W709" s="25"/>
      <c r="X709" s="25"/>
    </row>
    <row r="710" spans="1:24" s="68" customFormat="1" ht="12.75" customHeight="1">
      <c r="A710" s="7"/>
      <c r="B710" s="23"/>
      <c r="C710" s="22"/>
      <c r="D710" s="22"/>
      <c r="E710" s="23"/>
      <c r="F710" s="22"/>
      <c r="G710" s="22"/>
      <c r="I710" s="25"/>
      <c r="J710" s="25"/>
      <c r="K710" s="25"/>
      <c r="L710" s="25"/>
      <c r="M710" s="25"/>
      <c r="N710" s="25"/>
      <c r="O710" s="25"/>
      <c r="P710" s="25"/>
      <c r="Q710" s="25"/>
      <c r="R710" s="23"/>
      <c r="S710" s="145"/>
      <c r="T710" s="25"/>
      <c r="U710" s="25"/>
      <c r="V710" s="25"/>
      <c r="W710" s="25"/>
      <c r="X710" s="25"/>
    </row>
    <row r="711" spans="1:24" s="68" customFormat="1" ht="12.75" customHeight="1">
      <c r="A711" s="7"/>
      <c r="B711" s="23"/>
      <c r="C711" s="22"/>
      <c r="D711" s="22"/>
      <c r="E711" s="23"/>
      <c r="F711" s="22"/>
      <c r="G711" s="22"/>
      <c r="I711" s="25"/>
      <c r="J711" s="25"/>
      <c r="K711" s="25"/>
      <c r="L711" s="25"/>
      <c r="M711" s="25"/>
      <c r="N711" s="25"/>
      <c r="O711" s="25"/>
      <c r="P711" s="25"/>
      <c r="Q711" s="25"/>
      <c r="R711" s="23"/>
      <c r="S711" s="145"/>
      <c r="T711" s="25"/>
      <c r="U711" s="25"/>
      <c r="V711" s="25"/>
      <c r="W711" s="25"/>
      <c r="X711" s="25"/>
    </row>
    <row r="712" spans="1:24" s="68" customFormat="1" ht="12.75" customHeight="1">
      <c r="A712" s="7"/>
      <c r="B712" s="23"/>
      <c r="C712" s="22"/>
      <c r="D712" s="22"/>
      <c r="E712" s="23"/>
      <c r="F712" s="22"/>
      <c r="G712" s="22"/>
      <c r="I712" s="25"/>
      <c r="J712" s="25"/>
      <c r="K712" s="25"/>
      <c r="L712" s="25"/>
      <c r="M712" s="25"/>
      <c r="N712" s="25"/>
      <c r="O712" s="25"/>
      <c r="P712" s="25"/>
      <c r="Q712" s="25"/>
      <c r="R712" s="23"/>
      <c r="S712" s="145"/>
      <c r="T712" s="25"/>
      <c r="U712" s="25"/>
      <c r="V712" s="25"/>
      <c r="W712" s="25"/>
      <c r="X712" s="25"/>
    </row>
    <row r="713" spans="1:24" s="68" customFormat="1" ht="12.75" customHeight="1">
      <c r="A713" s="7"/>
      <c r="B713" s="23"/>
      <c r="C713" s="22"/>
      <c r="D713" s="22"/>
      <c r="E713" s="23"/>
      <c r="F713" s="22"/>
      <c r="G713" s="22"/>
      <c r="I713" s="25"/>
      <c r="J713" s="25"/>
      <c r="K713" s="25"/>
      <c r="L713" s="25"/>
      <c r="M713" s="25"/>
      <c r="N713" s="25"/>
      <c r="O713" s="25"/>
      <c r="P713" s="25"/>
      <c r="Q713" s="25"/>
      <c r="R713" s="23"/>
      <c r="S713" s="145"/>
      <c r="T713" s="25"/>
      <c r="U713" s="25"/>
      <c r="V713" s="25"/>
      <c r="W713" s="25"/>
      <c r="X713" s="25"/>
    </row>
    <row r="714" spans="1:24" s="68" customFormat="1" ht="12.75" customHeight="1">
      <c r="A714" s="7"/>
      <c r="B714" s="23"/>
      <c r="C714" s="22"/>
      <c r="D714" s="22"/>
      <c r="E714" s="23"/>
      <c r="F714" s="22"/>
      <c r="G714" s="22"/>
      <c r="I714" s="25"/>
      <c r="J714" s="25"/>
      <c r="K714" s="25"/>
      <c r="L714" s="25"/>
      <c r="M714" s="25"/>
      <c r="N714" s="25"/>
      <c r="O714" s="25"/>
      <c r="P714" s="25"/>
      <c r="Q714" s="25"/>
      <c r="R714" s="23"/>
      <c r="S714" s="145"/>
      <c r="T714" s="25"/>
      <c r="U714" s="25"/>
      <c r="V714" s="25"/>
      <c r="W714" s="25"/>
      <c r="X714" s="25"/>
    </row>
    <row r="715" spans="1:24" s="68" customFormat="1" ht="12.75" customHeight="1">
      <c r="A715" s="7"/>
      <c r="B715" s="23"/>
      <c r="C715" s="22"/>
      <c r="D715" s="22"/>
      <c r="E715" s="23"/>
      <c r="F715" s="22"/>
      <c r="G715" s="22"/>
      <c r="I715" s="25"/>
      <c r="J715" s="25"/>
      <c r="K715" s="25"/>
      <c r="L715" s="25"/>
      <c r="M715" s="25"/>
      <c r="N715" s="25"/>
      <c r="O715" s="25"/>
      <c r="P715" s="25"/>
      <c r="Q715" s="25"/>
      <c r="R715" s="23"/>
      <c r="S715" s="145"/>
      <c r="T715" s="25"/>
      <c r="U715" s="25"/>
      <c r="V715" s="25"/>
      <c r="W715" s="25"/>
      <c r="X715" s="25"/>
    </row>
    <row r="716" spans="1:24" s="68" customFormat="1" ht="12.75" customHeight="1">
      <c r="A716" s="7"/>
      <c r="B716" s="23"/>
      <c r="C716" s="22"/>
      <c r="D716" s="22"/>
      <c r="E716" s="23"/>
      <c r="F716" s="22"/>
      <c r="G716" s="22"/>
      <c r="I716" s="25"/>
      <c r="J716" s="25"/>
      <c r="K716" s="25"/>
      <c r="L716" s="25"/>
      <c r="M716" s="25"/>
      <c r="N716" s="25"/>
      <c r="O716" s="25"/>
      <c r="P716" s="25"/>
      <c r="Q716" s="25"/>
      <c r="R716" s="23"/>
      <c r="S716" s="145"/>
      <c r="T716" s="25"/>
      <c r="U716" s="25"/>
      <c r="V716" s="25"/>
      <c r="W716" s="25"/>
      <c r="X716" s="25"/>
    </row>
    <row r="717" spans="1:24" s="68" customFormat="1" ht="12.75" customHeight="1">
      <c r="A717" s="7"/>
      <c r="B717" s="23"/>
      <c r="C717" s="22"/>
      <c r="D717" s="22"/>
      <c r="E717" s="23"/>
      <c r="F717" s="22"/>
      <c r="G717" s="22"/>
      <c r="I717" s="25"/>
      <c r="J717" s="25"/>
      <c r="K717" s="25"/>
      <c r="L717" s="25"/>
      <c r="M717" s="25"/>
      <c r="N717" s="25"/>
      <c r="O717" s="25"/>
      <c r="P717" s="25"/>
      <c r="Q717" s="25"/>
      <c r="R717" s="23"/>
      <c r="S717" s="145"/>
      <c r="T717" s="25"/>
      <c r="U717" s="25"/>
      <c r="V717" s="25"/>
      <c r="W717" s="25"/>
      <c r="X717" s="25"/>
    </row>
    <row r="718" spans="1:24" s="68" customFormat="1" ht="12.75" customHeight="1">
      <c r="A718" s="7"/>
      <c r="B718" s="23"/>
      <c r="C718" s="22"/>
      <c r="D718" s="22"/>
      <c r="E718" s="23"/>
      <c r="F718" s="22"/>
      <c r="G718" s="22"/>
      <c r="I718" s="25"/>
      <c r="J718" s="25"/>
      <c r="K718" s="25"/>
      <c r="L718" s="25"/>
      <c r="M718" s="25"/>
      <c r="N718" s="25"/>
      <c r="O718" s="25"/>
      <c r="P718" s="25"/>
      <c r="Q718" s="25"/>
      <c r="R718" s="23"/>
      <c r="S718" s="145"/>
      <c r="T718" s="25"/>
      <c r="U718" s="25"/>
      <c r="V718" s="25"/>
      <c r="W718" s="25"/>
      <c r="X718" s="25"/>
    </row>
    <row r="719" spans="1:24" s="68" customFormat="1" ht="12.75" customHeight="1">
      <c r="A719" s="7"/>
      <c r="B719" s="23"/>
      <c r="C719" s="22"/>
      <c r="D719" s="22"/>
      <c r="E719" s="23"/>
      <c r="F719" s="22"/>
      <c r="G719" s="22"/>
      <c r="I719" s="25"/>
      <c r="J719" s="25"/>
      <c r="K719" s="25"/>
      <c r="L719" s="25"/>
      <c r="M719" s="25"/>
      <c r="N719" s="25"/>
      <c r="O719" s="25"/>
      <c r="P719" s="25"/>
      <c r="Q719" s="25"/>
      <c r="R719" s="23"/>
      <c r="S719" s="145"/>
      <c r="T719" s="25"/>
      <c r="U719" s="25"/>
      <c r="V719" s="25"/>
      <c r="W719" s="25"/>
      <c r="X719" s="25"/>
    </row>
    <row r="720" spans="1:24" s="68" customFormat="1" ht="12.75" customHeight="1">
      <c r="A720" s="7"/>
      <c r="B720" s="23"/>
      <c r="C720" s="22"/>
      <c r="D720" s="22"/>
      <c r="E720" s="23"/>
      <c r="F720" s="22"/>
      <c r="G720" s="22"/>
      <c r="I720" s="25"/>
      <c r="J720" s="25"/>
      <c r="K720" s="25"/>
      <c r="L720" s="25"/>
      <c r="M720" s="25"/>
      <c r="N720" s="25"/>
      <c r="O720" s="25"/>
      <c r="P720" s="25"/>
      <c r="Q720" s="25"/>
      <c r="R720" s="23"/>
      <c r="S720" s="145"/>
      <c r="T720" s="25"/>
      <c r="U720" s="25"/>
      <c r="V720" s="25"/>
      <c r="W720" s="25"/>
      <c r="X720" s="25"/>
    </row>
    <row r="721" spans="1:24" s="68" customFormat="1" ht="12.75" customHeight="1">
      <c r="A721" s="7"/>
      <c r="B721" s="23"/>
      <c r="C721" s="22"/>
      <c r="D721" s="22"/>
      <c r="E721" s="23"/>
      <c r="F721" s="22"/>
      <c r="G721" s="22"/>
      <c r="I721" s="25"/>
      <c r="J721" s="25"/>
      <c r="K721" s="25"/>
      <c r="L721" s="25"/>
      <c r="M721" s="25"/>
      <c r="N721" s="25"/>
      <c r="O721" s="25"/>
      <c r="P721" s="25"/>
      <c r="Q721" s="25"/>
      <c r="R721" s="23"/>
      <c r="S721" s="145"/>
      <c r="T721" s="25"/>
      <c r="U721" s="25"/>
      <c r="V721" s="25"/>
      <c r="W721" s="25"/>
      <c r="X721" s="25"/>
    </row>
    <row r="722" spans="1:24" s="68" customFormat="1" ht="12.75" customHeight="1">
      <c r="A722" s="7"/>
      <c r="B722" s="23"/>
      <c r="C722" s="22"/>
      <c r="D722" s="22"/>
      <c r="E722" s="23"/>
      <c r="F722" s="22"/>
      <c r="G722" s="22"/>
      <c r="I722" s="25"/>
      <c r="J722" s="25"/>
      <c r="K722" s="25"/>
      <c r="L722" s="25"/>
      <c r="M722" s="25"/>
      <c r="N722" s="25"/>
      <c r="O722" s="25"/>
      <c r="P722" s="25"/>
      <c r="Q722" s="25"/>
      <c r="R722" s="23"/>
      <c r="S722" s="145"/>
      <c r="T722" s="25"/>
      <c r="U722" s="25"/>
      <c r="V722" s="25"/>
      <c r="W722" s="25"/>
      <c r="X722" s="25"/>
    </row>
    <row r="723" spans="1:24" s="68" customFormat="1" ht="12.75" customHeight="1">
      <c r="A723" s="7"/>
      <c r="B723" s="23"/>
      <c r="C723" s="22"/>
      <c r="D723" s="22"/>
      <c r="E723" s="23"/>
      <c r="F723" s="22"/>
      <c r="G723" s="22"/>
      <c r="I723" s="25"/>
      <c r="J723" s="25"/>
      <c r="K723" s="25"/>
      <c r="L723" s="25"/>
      <c r="M723" s="25"/>
      <c r="N723" s="25"/>
      <c r="O723" s="25"/>
      <c r="P723" s="25"/>
      <c r="Q723" s="25"/>
      <c r="R723" s="23"/>
      <c r="S723" s="145"/>
      <c r="T723" s="25"/>
      <c r="U723" s="25"/>
      <c r="V723" s="25"/>
      <c r="W723" s="25"/>
      <c r="X723" s="25"/>
    </row>
    <row r="724" spans="1:24" s="68" customFormat="1" ht="12.75" customHeight="1">
      <c r="A724" s="7"/>
      <c r="B724" s="23"/>
      <c r="C724" s="22"/>
      <c r="D724" s="22"/>
      <c r="E724" s="23"/>
      <c r="F724" s="22"/>
      <c r="G724" s="22"/>
      <c r="I724" s="25"/>
      <c r="J724" s="25"/>
      <c r="K724" s="25"/>
      <c r="L724" s="25"/>
      <c r="M724" s="25"/>
      <c r="N724" s="25"/>
      <c r="O724" s="25"/>
      <c r="P724" s="25"/>
      <c r="Q724" s="25"/>
      <c r="R724" s="23"/>
      <c r="S724" s="145"/>
      <c r="T724" s="25"/>
      <c r="U724" s="25"/>
      <c r="V724" s="25"/>
      <c r="W724" s="25"/>
      <c r="X724" s="25"/>
    </row>
    <row r="725" spans="1:24" s="68" customFormat="1" ht="12.75" customHeight="1">
      <c r="A725" s="7"/>
      <c r="B725" s="23"/>
      <c r="C725" s="22"/>
      <c r="D725" s="22"/>
      <c r="E725" s="23"/>
      <c r="F725" s="22"/>
      <c r="G725" s="22"/>
      <c r="I725" s="25"/>
      <c r="J725" s="25"/>
      <c r="K725" s="25"/>
      <c r="L725" s="25"/>
      <c r="M725" s="25"/>
      <c r="N725" s="25"/>
      <c r="O725" s="25"/>
      <c r="P725" s="25"/>
      <c r="Q725" s="25"/>
      <c r="R725" s="23"/>
      <c r="S725" s="145"/>
      <c r="T725" s="25"/>
      <c r="U725" s="25"/>
      <c r="V725" s="25"/>
      <c r="W725" s="25"/>
      <c r="X725" s="25"/>
    </row>
    <row r="726" spans="1:24" s="68" customFormat="1" ht="12.75" customHeight="1">
      <c r="A726" s="7"/>
      <c r="B726" s="23"/>
      <c r="C726" s="22"/>
      <c r="D726" s="22"/>
      <c r="E726" s="23"/>
      <c r="F726" s="22"/>
      <c r="G726" s="22"/>
      <c r="I726" s="25"/>
      <c r="J726" s="25"/>
      <c r="K726" s="25"/>
      <c r="L726" s="25"/>
      <c r="M726" s="25"/>
      <c r="N726" s="25"/>
      <c r="O726" s="25"/>
      <c r="P726" s="25"/>
      <c r="Q726" s="25"/>
      <c r="R726" s="23"/>
      <c r="S726" s="145"/>
      <c r="T726" s="25"/>
      <c r="U726" s="25"/>
      <c r="V726" s="25"/>
      <c r="W726" s="25"/>
      <c r="X726" s="25"/>
    </row>
    <row r="727" spans="1:24" s="68" customFormat="1" ht="12.75" customHeight="1">
      <c r="A727" s="7"/>
      <c r="B727" s="23"/>
      <c r="C727" s="22"/>
      <c r="D727" s="22"/>
      <c r="E727" s="23"/>
      <c r="F727" s="22"/>
      <c r="G727" s="22"/>
      <c r="I727" s="25"/>
      <c r="J727" s="25"/>
      <c r="K727" s="25"/>
      <c r="L727" s="25"/>
      <c r="M727" s="25"/>
      <c r="N727" s="25"/>
      <c r="O727" s="25"/>
      <c r="P727" s="25"/>
      <c r="Q727" s="25"/>
      <c r="R727" s="23"/>
      <c r="S727" s="145"/>
      <c r="T727" s="25"/>
      <c r="U727" s="25"/>
      <c r="V727" s="25"/>
      <c r="W727" s="25"/>
      <c r="X727" s="25"/>
    </row>
    <row r="728" spans="1:24" s="68" customFormat="1" ht="12.75" customHeight="1">
      <c r="A728" s="7"/>
      <c r="B728" s="23"/>
      <c r="C728" s="22"/>
      <c r="D728" s="22"/>
      <c r="E728" s="23"/>
      <c r="F728" s="22"/>
      <c r="G728" s="22"/>
      <c r="I728" s="25"/>
      <c r="J728" s="25"/>
      <c r="K728" s="25"/>
      <c r="L728" s="25"/>
      <c r="M728" s="25"/>
      <c r="N728" s="25"/>
      <c r="O728" s="25"/>
      <c r="P728" s="25"/>
      <c r="Q728" s="25"/>
      <c r="R728" s="23"/>
      <c r="S728" s="145"/>
      <c r="T728" s="25"/>
      <c r="U728" s="25"/>
      <c r="V728" s="25"/>
      <c r="W728" s="25"/>
      <c r="X728" s="25"/>
    </row>
    <row r="729" spans="1:24" s="68" customFormat="1" ht="12.75" customHeight="1">
      <c r="A729" s="7"/>
      <c r="B729" s="23"/>
      <c r="C729" s="22"/>
      <c r="D729" s="22"/>
      <c r="E729" s="23"/>
      <c r="F729" s="22"/>
      <c r="G729" s="22"/>
      <c r="I729" s="25"/>
      <c r="J729" s="25"/>
      <c r="K729" s="25"/>
      <c r="L729" s="25"/>
      <c r="M729" s="25"/>
      <c r="N729" s="25"/>
      <c r="O729" s="25"/>
      <c r="P729" s="25"/>
      <c r="Q729" s="25"/>
      <c r="R729" s="23"/>
      <c r="S729" s="145"/>
      <c r="T729" s="25"/>
      <c r="U729" s="25"/>
      <c r="V729" s="25"/>
      <c r="W729" s="25"/>
      <c r="X729" s="25"/>
    </row>
    <row r="730" spans="1:24" s="68" customFormat="1" ht="12.75" customHeight="1">
      <c r="A730" s="7"/>
      <c r="B730" s="23"/>
      <c r="C730" s="22"/>
      <c r="D730" s="22"/>
      <c r="E730" s="23"/>
      <c r="F730" s="22"/>
      <c r="G730" s="22"/>
      <c r="I730" s="25"/>
      <c r="J730" s="25"/>
      <c r="K730" s="25"/>
      <c r="L730" s="25"/>
      <c r="M730" s="25"/>
      <c r="N730" s="25"/>
      <c r="O730" s="25"/>
      <c r="P730" s="25"/>
      <c r="Q730" s="25"/>
      <c r="R730" s="23"/>
      <c r="S730" s="145"/>
      <c r="T730" s="25"/>
      <c r="U730" s="25"/>
      <c r="V730" s="25"/>
      <c r="W730" s="25"/>
      <c r="X730" s="25"/>
    </row>
    <row r="731" spans="1:24" s="68" customFormat="1" ht="12.75" customHeight="1">
      <c r="A731" s="7"/>
      <c r="B731" s="23"/>
      <c r="C731" s="22"/>
      <c r="D731" s="22"/>
      <c r="E731" s="23"/>
      <c r="F731" s="22"/>
      <c r="G731" s="22"/>
      <c r="I731" s="25"/>
      <c r="J731" s="25"/>
      <c r="K731" s="25"/>
      <c r="L731" s="25"/>
      <c r="M731" s="25"/>
      <c r="N731" s="25"/>
      <c r="O731" s="25"/>
      <c r="P731" s="25"/>
      <c r="Q731" s="25"/>
      <c r="R731" s="23"/>
      <c r="S731" s="145"/>
      <c r="T731" s="25"/>
      <c r="U731" s="25"/>
      <c r="V731" s="25"/>
      <c r="W731" s="25"/>
      <c r="X731" s="25"/>
    </row>
    <row r="732" spans="1:24" s="68" customFormat="1" ht="12.75" customHeight="1">
      <c r="A732" s="7"/>
      <c r="B732" s="23"/>
      <c r="C732" s="22"/>
      <c r="D732" s="22"/>
      <c r="E732" s="23"/>
      <c r="F732" s="22"/>
      <c r="G732" s="22"/>
      <c r="I732" s="25"/>
      <c r="J732" s="25"/>
      <c r="K732" s="25"/>
      <c r="L732" s="25"/>
      <c r="M732" s="25"/>
      <c r="N732" s="25"/>
      <c r="O732" s="25"/>
      <c r="P732" s="25"/>
      <c r="Q732" s="25"/>
      <c r="R732" s="23"/>
      <c r="S732" s="145"/>
      <c r="T732" s="25"/>
      <c r="U732" s="25"/>
      <c r="V732" s="25"/>
      <c r="W732" s="25"/>
      <c r="X732" s="25"/>
    </row>
    <row r="733" spans="1:24" s="68" customFormat="1" ht="12.75" customHeight="1">
      <c r="A733" s="7"/>
      <c r="B733" s="23"/>
      <c r="C733" s="22"/>
      <c r="D733" s="22"/>
      <c r="E733" s="23"/>
      <c r="F733" s="22"/>
      <c r="G733" s="22"/>
      <c r="I733" s="25"/>
      <c r="J733" s="25"/>
      <c r="K733" s="25"/>
      <c r="L733" s="25"/>
      <c r="M733" s="25"/>
      <c r="N733" s="25"/>
      <c r="O733" s="25"/>
      <c r="P733" s="25"/>
      <c r="Q733" s="25"/>
      <c r="R733" s="23"/>
      <c r="S733" s="145"/>
      <c r="T733" s="25"/>
      <c r="U733" s="25"/>
      <c r="V733" s="25"/>
      <c r="W733" s="25"/>
      <c r="X733" s="25"/>
    </row>
    <row r="734" spans="1:24" s="68" customFormat="1" ht="12.75" customHeight="1">
      <c r="A734" s="7"/>
      <c r="B734" s="23"/>
      <c r="C734" s="22"/>
      <c r="D734" s="22"/>
      <c r="E734" s="23"/>
      <c r="F734" s="22"/>
      <c r="G734" s="22"/>
      <c r="I734" s="25"/>
      <c r="J734" s="25"/>
      <c r="K734" s="25"/>
      <c r="L734" s="25"/>
      <c r="M734" s="25"/>
      <c r="N734" s="25"/>
      <c r="O734" s="25"/>
      <c r="P734" s="25"/>
      <c r="Q734" s="25"/>
      <c r="R734" s="23"/>
      <c r="S734" s="145"/>
      <c r="T734" s="25"/>
      <c r="U734" s="25"/>
      <c r="V734" s="25"/>
      <c r="W734" s="25"/>
      <c r="X734" s="25"/>
    </row>
    <row r="735" spans="1:24" s="68" customFormat="1" ht="12.75" customHeight="1">
      <c r="A735" s="7"/>
      <c r="B735" s="23"/>
      <c r="C735" s="22"/>
      <c r="D735" s="22"/>
      <c r="E735" s="23"/>
      <c r="F735" s="22"/>
      <c r="G735" s="22"/>
      <c r="I735" s="25"/>
      <c r="J735" s="25"/>
      <c r="K735" s="25"/>
      <c r="L735" s="25"/>
      <c r="M735" s="25"/>
      <c r="N735" s="25"/>
      <c r="O735" s="25"/>
      <c r="P735" s="25"/>
      <c r="Q735" s="25"/>
      <c r="R735" s="23"/>
      <c r="S735" s="145"/>
      <c r="T735" s="25"/>
      <c r="U735" s="25"/>
      <c r="V735" s="25"/>
      <c r="W735" s="25"/>
      <c r="X735" s="25"/>
    </row>
    <row r="736" spans="1:24" s="68" customFormat="1" ht="12.75" customHeight="1">
      <c r="A736" s="7"/>
      <c r="B736" s="23"/>
      <c r="C736" s="22"/>
      <c r="D736" s="22"/>
      <c r="E736" s="23"/>
      <c r="F736" s="22"/>
      <c r="G736" s="22"/>
      <c r="I736" s="25"/>
      <c r="J736" s="25"/>
      <c r="K736" s="25"/>
      <c r="L736" s="25"/>
      <c r="M736" s="25"/>
      <c r="N736" s="25"/>
      <c r="O736" s="25"/>
      <c r="P736" s="25"/>
      <c r="Q736" s="25"/>
      <c r="R736" s="23"/>
      <c r="S736" s="145"/>
      <c r="T736" s="25"/>
      <c r="U736" s="25"/>
      <c r="V736" s="25"/>
      <c r="W736" s="25"/>
      <c r="X736" s="25"/>
    </row>
    <row r="737" spans="1:24" s="68" customFormat="1" ht="12.75" customHeight="1">
      <c r="A737" s="7"/>
      <c r="B737" s="23"/>
      <c r="C737" s="22"/>
      <c r="D737" s="22"/>
      <c r="E737" s="23"/>
      <c r="F737" s="22"/>
      <c r="G737" s="22"/>
      <c r="I737" s="25"/>
      <c r="J737" s="25"/>
      <c r="K737" s="25"/>
      <c r="L737" s="25"/>
      <c r="M737" s="25"/>
      <c r="N737" s="25"/>
      <c r="O737" s="25"/>
      <c r="P737" s="25"/>
      <c r="Q737" s="25"/>
      <c r="R737" s="23"/>
      <c r="S737" s="145"/>
      <c r="T737" s="25"/>
      <c r="U737" s="25"/>
      <c r="V737" s="25"/>
      <c r="W737" s="25"/>
      <c r="X737" s="25"/>
    </row>
    <row r="738" spans="1:24" s="68" customFormat="1" ht="12.75" customHeight="1">
      <c r="A738" s="7"/>
      <c r="B738" s="23"/>
      <c r="C738" s="22"/>
      <c r="D738" s="22"/>
      <c r="E738" s="23"/>
      <c r="F738" s="22"/>
      <c r="G738" s="22"/>
      <c r="I738" s="25"/>
      <c r="J738" s="25"/>
      <c r="K738" s="25"/>
      <c r="L738" s="25"/>
      <c r="M738" s="25"/>
      <c r="N738" s="25"/>
      <c r="O738" s="25"/>
      <c r="P738" s="25"/>
      <c r="Q738" s="25"/>
      <c r="R738" s="23"/>
      <c r="S738" s="145"/>
      <c r="T738" s="25"/>
      <c r="U738" s="25"/>
      <c r="V738" s="25"/>
      <c r="W738" s="25"/>
      <c r="X738" s="25"/>
    </row>
    <row r="739" spans="1:24" s="68" customFormat="1" ht="12.75" customHeight="1">
      <c r="A739" s="7"/>
      <c r="B739" s="23"/>
      <c r="C739" s="22"/>
      <c r="D739" s="22"/>
      <c r="E739" s="23"/>
      <c r="F739" s="22"/>
      <c r="G739" s="22"/>
      <c r="I739" s="25"/>
      <c r="J739" s="25"/>
      <c r="K739" s="25"/>
      <c r="L739" s="25"/>
      <c r="M739" s="25"/>
      <c r="N739" s="25"/>
      <c r="O739" s="25"/>
      <c r="P739" s="25"/>
      <c r="Q739" s="25"/>
      <c r="R739" s="23"/>
      <c r="S739" s="145"/>
      <c r="T739" s="25"/>
      <c r="U739" s="25"/>
      <c r="V739" s="25"/>
      <c r="W739" s="25"/>
      <c r="X739" s="25"/>
    </row>
    <row r="740" spans="1:24" s="68" customFormat="1" ht="12.75" customHeight="1">
      <c r="A740" s="7"/>
      <c r="B740" s="23"/>
      <c r="C740" s="22"/>
      <c r="D740" s="22"/>
      <c r="E740" s="23"/>
      <c r="F740" s="22"/>
      <c r="G740" s="22"/>
      <c r="I740" s="25"/>
      <c r="J740" s="25"/>
      <c r="K740" s="25"/>
      <c r="L740" s="25"/>
      <c r="M740" s="25"/>
      <c r="N740" s="25"/>
      <c r="O740" s="25"/>
      <c r="P740" s="25"/>
      <c r="Q740" s="25"/>
      <c r="R740" s="23"/>
      <c r="S740" s="145"/>
      <c r="T740" s="25"/>
      <c r="U740" s="25"/>
      <c r="V740" s="25"/>
      <c r="W740" s="25"/>
      <c r="X740" s="25"/>
    </row>
    <row r="741" spans="1:24" s="68" customFormat="1" ht="12.75" customHeight="1">
      <c r="A741" s="7"/>
      <c r="B741" s="23"/>
      <c r="C741" s="22"/>
      <c r="D741" s="22"/>
      <c r="E741" s="23"/>
      <c r="F741" s="22"/>
      <c r="G741" s="22"/>
      <c r="I741" s="25"/>
      <c r="J741" s="25"/>
      <c r="K741" s="25"/>
      <c r="L741" s="25"/>
      <c r="M741" s="25"/>
      <c r="N741" s="25"/>
      <c r="O741" s="25"/>
      <c r="P741" s="25"/>
      <c r="Q741" s="25"/>
      <c r="R741" s="23"/>
      <c r="S741" s="145"/>
      <c r="T741" s="25"/>
      <c r="U741" s="25"/>
      <c r="V741" s="25"/>
      <c r="W741" s="25"/>
      <c r="X741" s="25"/>
    </row>
    <row r="742" spans="1:24" s="68" customFormat="1" ht="12.75" customHeight="1">
      <c r="A742" s="7"/>
      <c r="B742" s="23"/>
      <c r="C742" s="22"/>
      <c r="D742" s="22"/>
      <c r="E742" s="23"/>
      <c r="F742" s="22"/>
      <c r="G742" s="22"/>
      <c r="I742" s="25"/>
      <c r="J742" s="25"/>
      <c r="K742" s="25"/>
      <c r="L742" s="25"/>
      <c r="M742" s="25"/>
      <c r="N742" s="25"/>
      <c r="O742" s="25"/>
      <c r="P742" s="25"/>
      <c r="Q742" s="25"/>
      <c r="R742" s="23"/>
      <c r="S742" s="145"/>
      <c r="T742" s="25"/>
      <c r="U742" s="25"/>
      <c r="V742" s="25"/>
      <c r="W742" s="25"/>
      <c r="X742" s="25"/>
    </row>
    <row r="743" spans="1:24" s="68" customFormat="1" ht="12.75" customHeight="1">
      <c r="A743" s="7"/>
      <c r="B743" s="23"/>
      <c r="C743" s="22"/>
      <c r="D743" s="22"/>
      <c r="E743" s="23"/>
      <c r="F743" s="22"/>
      <c r="G743" s="22"/>
      <c r="I743" s="25"/>
      <c r="J743" s="25"/>
      <c r="K743" s="25"/>
      <c r="L743" s="25"/>
      <c r="M743" s="25"/>
      <c r="N743" s="25"/>
      <c r="O743" s="25"/>
      <c r="P743" s="25"/>
      <c r="Q743" s="25"/>
      <c r="R743" s="23"/>
      <c r="S743" s="145"/>
      <c r="T743" s="25"/>
      <c r="U743" s="25"/>
      <c r="V743" s="25"/>
      <c r="W743" s="25"/>
      <c r="X743" s="25"/>
    </row>
    <row r="744" spans="1:24" s="68" customFormat="1" ht="12.75" customHeight="1">
      <c r="A744" s="7"/>
      <c r="B744" s="23"/>
      <c r="C744" s="22"/>
      <c r="D744" s="22"/>
      <c r="E744" s="23"/>
      <c r="F744" s="22"/>
      <c r="G744" s="22"/>
      <c r="I744" s="25"/>
      <c r="J744" s="25"/>
      <c r="K744" s="25"/>
      <c r="L744" s="25"/>
      <c r="M744" s="25"/>
      <c r="N744" s="25"/>
      <c r="O744" s="25"/>
      <c r="P744" s="25"/>
      <c r="Q744" s="25"/>
      <c r="R744" s="23"/>
      <c r="S744" s="145"/>
      <c r="T744" s="25"/>
      <c r="U744" s="25"/>
      <c r="V744" s="25"/>
      <c r="W744" s="25"/>
      <c r="X744" s="25"/>
    </row>
    <row r="745" spans="1:24" s="68" customFormat="1" ht="12.75" customHeight="1">
      <c r="A745" s="7"/>
      <c r="B745" s="23"/>
      <c r="C745" s="22"/>
      <c r="D745" s="22"/>
      <c r="E745" s="23"/>
      <c r="F745" s="22"/>
      <c r="G745" s="22"/>
      <c r="I745" s="25"/>
      <c r="J745" s="25"/>
      <c r="K745" s="25"/>
      <c r="L745" s="25"/>
      <c r="M745" s="25"/>
      <c r="N745" s="25"/>
      <c r="O745" s="25"/>
      <c r="P745" s="25"/>
      <c r="Q745" s="25"/>
      <c r="R745" s="23"/>
      <c r="S745" s="145"/>
      <c r="T745" s="25"/>
      <c r="U745" s="25"/>
      <c r="V745" s="25"/>
      <c r="W745" s="25"/>
      <c r="X745" s="25"/>
    </row>
    <row r="746" spans="1:24" s="68" customFormat="1" ht="12.75" customHeight="1">
      <c r="A746" s="7"/>
      <c r="B746" s="23"/>
      <c r="C746" s="22"/>
      <c r="D746" s="22"/>
      <c r="E746" s="23"/>
      <c r="F746" s="22"/>
      <c r="G746" s="22"/>
      <c r="I746" s="25"/>
      <c r="J746" s="25"/>
      <c r="K746" s="25"/>
      <c r="L746" s="25"/>
      <c r="M746" s="25"/>
      <c r="N746" s="25"/>
      <c r="O746" s="25"/>
      <c r="P746" s="25"/>
      <c r="Q746" s="25"/>
      <c r="R746" s="23"/>
      <c r="S746" s="145"/>
      <c r="T746" s="25"/>
      <c r="U746" s="25"/>
      <c r="V746" s="25"/>
      <c r="W746" s="25"/>
      <c r="X746" s="25"/>
    </row>
    <row r="747" spans="1:24" s="68" customFormat="1" ht="12.75" customHeight="1">
      <c r="A747" s="7"/>
      <c r="B747" s="23"/>
      <c r="C747" s="22"/>
      <c r="D747" s="22"/>
      <c r="E747" s="23"/>
      <c r="F747" s="22"/>
      <c r="G747" s="22"/>
      <c r="I747" s="25"/>
      <c r="J747" s="25"/>
      <c r="K747" s="25"/>
      <c r="L747" s="25"/>
      <c r="M747" s="25"/>
      <c r="N747" s="25"/>
      <c r="O747" s="25"/>
      <c r="P747" s="25"/>
      <c r="Q747" s="25"/>
      <c r="R747" s="23"/>
      <c r="S747" s="145"/>
      <c r="T747" s="25"/>
      <c r="U747" s="25"/>
      <c r="V747" s="25"/>
      <c r="W747" s="25"/>
      <c r="X747" s="25"/>
    </row>
    <row r="748" spans="1:24" s="68" customFormat="1" ht="12.75" customHeight="1">
      <c r="A748" s="7"/>
      <c r="B748" s="23"/>
      <c r="C748" s="22"/>
      <c r="D748" s="22"/>
      <c r="E748" s="23"/>
      <c r="F748" s="22"/>
      <c r="G748" s="22"/>
      <c r="I748" s="25"/>
      <c r="J748" s="25"/>
      <c r="K748" s="25"/>
      <c r="L748" s="25"/>
      <c r="M748" s="25"/>
      <c r="N748" s="25"/>
      <c r="O748" s="25"/>
      <c r="P748" s="25"/>
      <c r="Q748" s="25"/>
      <c r="R748" s="23"/>
      <c r="S748" s="145"/>
      <c r="T748" s="25"/>
      <c r="U748" s="25"/>
      <c r="V748" s="25"/>
      <c r="W748" s="25"/>
      <c r="X748" s="25"/>
    </row>
    <row r="749" spans="1:24" s="68" customFormat="1" ht="12.75" customHeight="1">
      <c r="A749" s="7"/>
      <c r="B749" s="23"/>
      <c r="C749" s="22"/>
      <c r="D749" s="22"/>
      <c r="E749" s="23"/>
      <c r="F749" s="22"/>
      <c r="G749" s="22"/>
      <c r="I749" s="25"/>
      <c r="J749" s="25"/>
      <c r="K749" s="25"/>
      <c r="L749" s="25"/>
      <c r="M749" s="25"/>
      <c r="N749" s="25"/>
      <c r="O749" s="25"/>
      <c r="P749" s="25"/>
      <c r="Q749" s="25"/>
      <c r="R749" s="23"/>
      <c r="S749" s="145"/>
      <c r="T749" s="25"/>
      <c r="U749" s="25"/>
      <c r="V749" s="25"/>
      <c r="W749" s="25"/>
      <c r="X749" s="25"/>
    </row>
    <row r="750" spans="1:24" s="68" customFormat="1" ht="12.75" customHeight="1">
      <c r="A750" s="7"/>
      <c r="B750" s="23"/>
      <c r="C750" s="22"/>
      <c r="D750" s="22"/>
      <c r="E750" s="23"/>
      <c r="F750" s="22"/>
      <c r="G750" s="22"/>
      <c r="I750" s="25"/>
      <c r="J750" s="25"/>
      <c r="K750" s="25"/>
      <c r="L750" s="25"/>
      <c r="M750" s="25"/>
      <c r="N750" s="25"/>
      <c r="O750" s="25"/>
      <c r="P750" s="25"/>
      <c r="Q750" s="25"/>
      <c r="R750" s="23"/>
      <c r="S750" s="145"/>
      <c r="T750" s="25"/>
      <c r="U750" s="25"/>
      <c r="V750" s="25"/>
      <c r="W750" s="25"/>
      <c r="X750" s="25"/>
    </row>
    <row r="751" spans="1:24" s="68" customFormat="1" ht="12.75" customHeight="1">
      <c r="A751" s="7"/>
      <c r="B751" s="23"/>
      <c r="C751" s="22"/>
      <c r="D751" s="22"/>
      <c r="E751" s="23"/>
      <c r="F751" s="22"/>
      <c r="G751" s="22"/>
      <c r="I751" s="25"/>
      <c r="J751" s="25"/>
      <c r="K751" s="25"/>
      <c r="L751" s="25"/>
      <c r="M751" s="25"/>
      <c r="N751" s="25"/>
      <c r="O751" s="25"/>
      <c r="P751" s="25"/>
      <c r="Q751" s="25"/>
      <c r="R751" s="23"/>
      <c r="S751" s="145"/>
      <c r="T751" s="25"/>
      <c r="U751" s="25"/>
      <c r="V751" s="25"/>
      <c r="W751" s="25"/>
      <c r="X751" s="25"/>
    </row>
    <row r="752" spans="1:24" s="68" customFormat="1" ht="12.75" customHeight="1">
      <c r="A752" s="7"/>
      <c r="B752" s="23"/>
      <c r="C752" s="22"/>
      <c r="D752" s="22"/>
      <c r="E752" s="23"/>
      <c r="F752" s="22"/>
      <c r="G752" s="22"/>
      <c r="I752" s="25"/>
      <c r="J752" s="25"/>
      <c r="K752" s="25"/>
      <c r="L752" s="25"/>
      <c r="M752" s="25"/>
      <c r="N752" s="25"/>
      <c r="O752" s="25"/>
      <c r="P752" s="25"/>
      <c r="Q752" s="25"/>
      <c r="R752" s="23"/>
      <c r="S752" s="145"/>
      <c r="T752" s="25"/>
      <c r="U752" s="25"/>
      <c r="V752" s="25"/>
      <c r="W752" s="25"/>
      <c r="X752" s="25"/>
    </row>
    <row r="753" spans="1:24" s="68" customFormat="1" ht="12.75" customHeight="1">
      <c r="A753" s="7"/>
      <c r="B753" s="23"/>
      <c r="C753" s="22"/>
      <c r="D753" s="22"/>
      <c r="E753" s="23"/>
      <c r="F753" s="22"/>
      <c r="G753" s="22"/>
      <c r="I753" s="25"/>
      <c r="J753" s="25"/>
      <c r="K753" s="25"/>
      <c r="L753" s="25"/>
      <c r="M753" s="25"/>
      <c r="N753" s="25"/>
      <c r="O753" s="25"/>
      <c r="P753" s="25"/>
      <c r="Q753" s="25"/>
      <c r="R753" s="23"/>
      <c r="S753" s="145"/>
      <c r="T753" s="25"/>
      <c r="U753" s="25"/>
      <c r="V753" s="25"/>
      <c r="W753" s="25"/>
      <c r="X753" s="25"/>
    </row>
    <row r="754" spans="1:24" s="68" customFormat="1" ht="12.75" customHeight="1">
      <c r="A754" s="7"/>
      <c r="B754" s="23"/>
      <c r="C754" s="22"/>
      <c r="D754" s="22"/>
      <c r="E754" s="23"/>
      <c r="F754" s="22"/>
      <c r="G754" s="22"/>
      <c r="I754" s="25"/>
      <c r="J754" s="25"/>
      <c r="K754" s="25"/>
      <c r="L754" s="25"/>
      <c r="M754" s="25"/>
      <c r="N754" s="25"/>
      <c r="O754" s="25"/>
      <c r="P754" s="25"/>
      <c r="Q754" s="25"/>
      <c r="R754" s="23"/>
      <c r="S754" s="145"/>
      <c r="T754" s="25"/>
      <c r="U754" s="25"/>
      <c r="V754" s="25"/>
      <c r="W754" s="25"/>
      <c r="X754" s="25"/>
    </row>
    <row r="755" spans="1:24" s="68" customFormat="1" ht="12.75" customHeight="1">
      <c r="A755" s="7"/>
      <c r="B755" s="23"/>
      <c r="C755" s="22"/>
      <c r="D755" s="22"/>
      <c r="E755" s="23"/>
      <c r="F755" s="22"/>
      <c r="G755" s="22"/>
      <c r="I755" s="25"/>
      <c r="J755" s="25"/>
      <c r="K755" s="25"/>
      <c r="L755" s="25"/>
      <c r="M755" s="25"/>
      <c r="N755" s="25"/>
      <c r="O755" s="25"/>
      <c r="P755" s="25"/>
      <c r="Q755" s="25"/>
      <c r="R755" s="23"/>
      <c r="S755" s="145"/>
      <c r="T755" s="25"/>
      <c r="U755" s="25"/>
      <c r="V755" s="25"/>
      <c r="W755" s="25"/>
      <c r="X755" s="25"/>
    </row>
    <row r="756" spans="1:24" s="68" customFormat="1" ht="12.75" customHeight="1">
      <c r="A756" s="7"/>
      <c r="B756" s="23"/>
      <c r="C756" s="22"/>
      <c r="D756" s="22"/>
      <c r="E756" s="23"/>
      <c r="F756" s="22"/>
      <c r="G756" s="22"/>
      <c r="I756" s="25"/>
      <c r="J756" s="25"/>
      <c r="K756" s="25"/>
      <c r="L756" s="25"/>
      <c r="M756" s="25"/>
      <c r="N756" s="25"/>
      <c r="O756" s="25"/>
      <c r="P756" s="25"/>
      <c r="Q756" s="25"/>
      <c r="R756" s="23"/>
      <c r="S756" s="145"/>
      <c r="T756" s="25"/>
      <c r="U756" s="25"/>
      <c r="V756" s="25"/>
      <c r="W756" s="25"/>
      <c r="X756" s="25"/>
    </row>
    <row r="757" spans="1:24" s="68" customFormat="1" ht="12.75" customHeight="1">
      <c r="A757" s="7"/>
      <c r="B757" s="23"/>
      <c r="C757" s="22"/>
      <c r="D757" s="22"/>
      <c r="E757" s="23"/>
      <c r="F757" s="22"/>
      <c r="G757" s="22"/>
      <c r="I757" s="25"/>
      <c r="J757" s="25"/>
      <c r="K757" s="25"/>
      <c r="L757" s="25"/>
      <c r="M757" s="25"/>
      <c r="N757" s="25"/>
      <c r="O757" s="25"/>
      <c r="P757" s="25"/>
      <c r="Q757" s="25"/>
      <c r="R757" s="23"/>
      <c r="S757" s="145"/>
      <c r="T757" s="25"/>
      <c r="U757" s="25"/>
      <c r="V757" s="25"/>
      <c r="W757" s="25"/>
      <c r="X757" s="25"/>
    </row>
    <row r="758" spans="1:24" s="68" customFormat="1" ht="12.75" customHeight="1">
      <c r="A758" s="7"/>
      <c r="B758" s="23"/>
      <c r="C758" s="22"/>
      <c r="D758" s="22"/>
      <c r="E758" s="23"/>
      <c r="F758" s="22"/>
      <c r="G758" s="22"/>
      <c r="I758" s="25"/>
      <c r="J758" s="25"/>
      <c r="K758" s="25"/>
      <c r="L758" s="25"/>
      <c r="M758" s="25"/>
      <c r="N758" s="25"/>
      <c r="O758" s="25"/>
      <c r="P758" s="25"/>
      <c r="Q758" s="25"/>
      <c r="R758" s="23"/>
      <c r="S758" s="145"/>
      <c r="T758" s="25"/>
      <c r="U758" s="25"/>
      <c r="V758" s="25"/>
      <c r="W758" s="25"/>
      <c r="X758" s="25"/>
    </row>
    <row r="759" spans="1:24" s="68" customFormat="1" ht="12.75" customHeight="1">
      <c r="A759" s="7"/>
      <c r="B759" s="23"/>
      <c r="C759" s="22"/>
      <c r="D759" s="22"/>
      <c r="E759" s="23"/>
      <c r="F759" s="22"/>
      <c r="G759" s="22"/>
      <c r="I759" s="25"/>
      <c r="J759" s="25"/>
      <c r="K759" s="25"/>
      <c r="L759" s="25"/>
      <c r="M759" s="25"/>
      <c r="N759" s="25"/>
      <c r="O759" s="25"/>
      <c r="P759" s="25"/>
      <c r="Q759" s="25"/>
      <c r="R759" s="23"/>
      <c r="S759" s="145"/>
      <c r="T759" s="25"/>
      <c r="U759" s="25"/>
      <c r="V759" s="25"/>
      <c r="W759" s="25"/>
      <c r="X759" s="25"/>
    </row>
    <row r="760" spans="1:24" s="68" customFormat="1" ht="12.75" customHeight="1">
      <c r="A760" s="7"/>
      <c r="B760" s="23"/>
      <c r="C760" s="22"/>
      <c r="D760" s="22"/>
      <c r="E760" s="23"/>
      <c r="F760" s="22"/>
      <c r="G760" s="22"/>
      <c r="I760" s="25"/>
      <c r="J760" s="25"/>
      <c r="K760" s="25"/>
      <c r="L760" s="25"/>
      <c r="M760" s="25"/>
      <c r="N760" s="25"/>
      <c r="O760" s="25"/>
      <c r="P760" s="25"/>
      <c r="Q760" s="25"/>
      <c r="R760" s="23"/>
      <c r="S760" s="145"/>
      <c r="T760" s="25"/>
      <c r="U760" s="25"/>
      <c r="V760" s="25"/>
      <c r="W760" s="25"/>
      <c r="X760" s="25"/>
    </row>
    <row r="761" spans="1:24" s="68" customFormat="1" ht="12.75" customHeight="1">
      <c r="A761" s="7"/>
      <c r="B761" s="23"/>
      <c r="C761" s="22"/>
      <c r="D761" s="22"/>
      <c r="E761" s="23"/>
      <c r="F761" s="22"/>
      <c r="G761" s="22"/>
      <c r="I761" s="25"/>
      <c r="J761" s="25"/>
      <c r="K761" s="25"/>
      <c r="L761" s="25"/>
      <c r="M761" s="25"/>
      <c r="N761" s="25"/>
      <c r="O761" s="25"/>
      <c r="P761" s="25"/>
      <c r="Q761" s="25"/>
      <c r="R761" s="23"/>
      <c r="S761" s="145"/>
      <c r="T761" s="25"/>
      <c r="U761" s="25"/>
      <c r="V761" s="25"/>
      <c r="W761" s="25"/>
      <c r="X761" s="25"/>
    </row>
    <row r="762" spans="1:24" s="68" customFormat="1" ht="12.75" customHeight="1">
      <c r="A762" s="7"/>
      <c r="B762" s="23"/>
      <c r="C762" s="22"/>
      <c r="D762" s="22"/>
      <c r="E762" s="23"/>
      <c r="F762" s="22"/>
      <c r="G762" s="22"/>
      <c r="I762" s="25"/>
      <c r="J762" s="25"/>
      <c r="K762" s="25"/>
      <c r="L762" s="25"/>
      <c r="M762" s="25"/>
      <c r="N762" s="25"/>
      <c r="O762" s="25"/>
      <c r="P762" s="25"/>
      <c r="Q762" s="25"/>
      <c r="R762" s="23"/>
      <c r="S762" s="145"/>
      <c r="T762" s="25"/>
      <c r="U762" s="25"/>
      <c r="V762" s="25"/>
      <c r="W762" s="25"/>
      <c r="X762" s="25"/>
    </row>
    <row r="763" spans="1:24" s="68" customFormat="1" ht="12.75" customHeight="1">
      <c r="A763" s="7"/>
      <c r="B763" s="23"/>
      <c r="C763" s="22"/>
      <c r="D763" s="22"/>
      <c r="E763" s="23"/>
      <c r="F763" s="22"/>
      <c r="G763" s="22"/>
      <c r="I763" s="25"/>
      <c r="J763" s="25"/>
      <c r="K763" s="25"/>
      <c r="L763" s="25"/>
      <c r="M763" s="25"/>
      <c r="N763" s="25"/>
      <c r="O763" s="25"/>
      <c r="P763" s="25"/>
      <c r="Q763" s="25"/>
      <c r="R763" s="23"/>
      <c r="S763" s="145"/>
      <c r="T763" s="25"/>
      <c r="U763" s="25"/>
      <c r="V763" s="25"/>
      <c r="W763" s="25"/>
      <c r="X763" s="25"/>
    </row>
    <row r="764" spans="1:24" s="68" customFormat="1" ht="12.75" customHeight="1">
      <c r="A764" s="7"/>
      <c r="B764" s="23"/>
      <c r="C764" s="22"/>
      <c r="D764" s="22"/>
      <c r="E764" s="23"/>
      <c r="F764" s="22"/>
      <c r="G764" s="22"/>
      <c r="I764" s="25"/>
      <c r="J764" s="25"/>
      <c r="K764" s="25"/>
      <c r="L764" s="25"/>
      <c r="M764" s="25"/>
      <c r="N764" s="25"/>
      <c r="O764" s="25"/>
      <c r="P764" s="25"/>
      <c r="Q764" s="25"/>
      <c r="R764" s="23"/>
      <c r="S764" s="145"/>
      <c r="T764" s="25"/>
      <c r="U764" s="25"/>
      <c r="V764" s="25"/>
      <c r="W764" s="25"/>
      <c r="X764" s="25"/>
    </row>
    <row r="765" spans="1:24" s="68" customFormat="1" ht="12.75" customHeight="1">
      <c r="A765" s="7"/>
      <c r="B765" s="23"/>
      <c r="C765" s="22"/>
      <c r="D765" s="22"/>
      <c r="E765" s="23"/>
      <c r="F765" s="22"/>
      <c r="G765" s="22"/>
      <c r="I765" s="25"/>
      <c r="J765" s="25"/>
      <c r="K765" s="25"/>
      <c r="L765" s="25"/>
      <c r="M765" s="25"/>
      <c r="N765" s="25"/>
      <c r="O765" s="25"/>
      <c r="P765" s="25"/>
      <c r="Q765" s="25"/>
      <c r="R765" s="23"/>
      <c r="S765" s="145"/>
      <c r="T765" s="25"/>
      <c r="U765" s="25"/>
      <c r="V765" s="25"/>
      <c r="W765" s="25"/>
      <c r="X765" s="25"/>
    </row>
    <row r="766" spans="1:24" s="68" customFormat="1" ht="12.75" customHeight="1">
      <c r="A766" s="7"/>
      <c r="B766" s="23"/>
      <c r="C766" s="22"/>
      <c r="D766" s="22"/>
      <c r="E766" s="23"/>
      <c r="F766" s="22"/>
      <c r="G766" s="22"/>
      <c r="I766" s="25"/>
      <c r="J766" s="25"/>
      <c r="K766" s="25"/>
      <c r="L766" s="25"/>
      <c r="M766" s="25"/>
      <c r="N766" s="25"/>
      <c r="O766" s="25"/>
      <c r="P766" s="25"/>
      <c r="Q766" s="25"/>
      <c r="R766" s="23"/>
      <c r="S766" s="145"/>
      <c r="T766" s="25"/>
      <c r="U766" s="25"/>
      <c r="V766" s="25"/>
      <c r="W766" s="25"/>
      <c r="X766" s="25"/>
    </row>
    <row r="767" spans="1:24" s="68" customFormat="1" ht="12.75" customHeight="1">
      <c r="A767" s="7"/>
      <c r="B767" s="23"/>
      <c r="C767" s="22"/>
      <c r="D767" s="22"/>
      <c r="E767" s="23"/>
      <c r="F767" s="22"/>
      <c r="G767" s="22"/>
      <c r="I767" s="25"/>
      <c r="J767" s="25"/>
      <c r="K767" s="25"/>
      <c r="L767" s="25"/>
      <c r="M767" s="25"/>
      <c r="N767" s="25"/>
      <c r="O767" s="25"/>
      <c r="P767" s="25"/>
      <c r="Q767" s="25"/>
      <c r="R767" s="23"/>
      <c r="S767" s="145"/>
      <c r="T767" s="25"/>
      <c r="U767" s="25"/>
      <c r="V767" s="25"/>
      <c r="W767" s="25"/>
      <c r="X767" s="25"/>
    </row>
    <row r="768" spans="1:24" s="68" customFormat="1" ht="12.75" customHeight="1">
      <c r="A768" s="7"/>
      <c r="B768" s="23"/>
      <c r="C768" s="22"/>
      <c r="D768" s="22"/>
      <c r="E768" s="23"/>
      <c r="F768" s="22"/>
      <c r="G768" s="22"/>
      <c r="I768" s="25"/>
      <c r="J768" s="25"/>
      <c r="K768" s="25"/>
      <c r="L768" s="25"/>
      <c r="M768" s="25"/>
      <c r="N768" s="25"/>
      <c r="O768" s="25"/>
      <c r="P768" s="25"/>
      <c r="Q768" s="25"/>
      <c r="R768" s="23"/>
      <c r="S768" s="145"/>
      <c r="T768" s="25"/>
      <c r="U768" s="25"/>
      <c r="V768" s="25"/>
      <c r="W768" s="25"/>
      <c r="X768" s="25"/>
    </row>
    <row r="769" spans="1:24" s="68" customFormat="1" ht="12.75" customHeight="1">
      <c r="A769" s="7"/>
      <c r="B769" s="23"/>
      <c r="C769" s="22"/>
      <c r="D769" s="22"/>
      <c r="E769" s="23"/>
      <c r="F769" s="22"/>
      <c r="G769" s="22"/>
      <c r="I769" s="25"/>
      <c r="J769" s="25"/>
      <c r="K769" s="25"/>
      <c r="L769" s="25"/>
      <c r="M769" s="25"/>
      <c r="N769" s="25"/>
      <c r="O769" s="25"/>
      <c r="P769" s="25"/>
      <c r="Q769" s="25"/>
      <c r="R769" s="23"/>
      <c r="S769" s="145"/>
      <c r="T769" s="25"/>
      <c r="U769" s="25"/>
      <c r="V769" s="25"/>
      <c r="W769" s="25"/>
      <c r="X769" s="25"/>
    </row>
    <row r="770" spans="1:24" s="68" customFormat="1" ht="12.75" customHeight="1">
      <c r="A770" s="7"/>
      <c r="B770" s="23"/>
      <c r="C770" s="22"/>
      <c r="D770" s="22"/>
      <c r="E770" s="23"/>
      <c r="F770" s="22"/>
      <c r="G770" s="22"/>
      <c r="I770" s="25"/>
      <c r="J770" s="25"/>
      <c r="K770" s="25"/>
      <c r="L770" s="25"/>
      <c r="M770" s="25"/>
      <c r="N770" s="25"/>
      <c r="O770" s="25"/>
      <c r="P770" s="25"/>
      <c r="Q770" s="25"/>
      <c r="R770" s="23"/>
      <c r="S770" s="145"/>
      <c r="T770" s="25"/>
      <c r="U770" s="25"/>
      <c r="V770" s="25"/>
      <c r="W770" s="25"/>
      <c r="X770" s="25"/>
    </row>
    <row r="771" spans="1:24" s="68" customFormat="1" ht="12.75" customHeight="1">
      <c r="A771" s="7"/>
      <c r="B771" s="23"/>
      <c r="C771" s="22"/>
      <c r="D771" s="22"/>
      <c r="E771" s="23"/>
      <c r="F771" s="22"/>
      <c r="G771" s="22"/>
      <c r="I771" s="25"/>
      <c r="J771" s="25"/>
      <c r="K771" s="25"/>
      <c r="L771" s="25"/>
      <c r="M771" s="25"/>
      <c r="N771" s="25"/>
      <c r="O771" s="25"/>
      <c r="P771" s="25"/>
      <c r="Q771" s="25"/>
      <c r="R771" s="23"/>
      <c r="S771" s="145"/>
      <c r="T771" s="25"/>
      <c r="U771" s="25"/>
      <c r="V771" s="25"/>
      <c r="W771" s="25"/>
      <c r="X771" s="25"/>
    </row>
    <row r="772" spans="1:24" s="68" customFormat="1" ht="12.75" customHeight="1">
      <c r="A772" s="7"/>
      <c r="B772" s="23"/>
      <c r="C772" s="22"/>
      <c r="D772" s="22"/>
      <c r="E772" s="23"/>
      <c r="F772" s="22"/>
      <c r="G772" s="22"/>
      <c r="I772" s="25"/>
      <c r="J772" s="25"/>
      <c r="K772" s="25"/>
      <c r="L772" s="25"/>
      <c r="M772" s="25"/>
      <c r="N772" s="25"/>
      <c r="O772" s="25"/>
      <c r="P772" s="25"/>
      <c r="Q772" s="25"/>
      <c r="R772" s="23"/>
      <c r="S772" s="145"/>
      <c r="T772" s="25"/>
      <c r="U772" s="25"/>
      <c r="V772" s="25"/>
      <c r="W772" s="25"/>
      <c r="X772" s="25"/>
    </row>
    <row r="773" spans="1:24" s="68" customFormat="1" ht="12.75" customHeight="1">
      <c r="A773" s="7"/>
      <c r="B773" s="23"/>
      <c r="C773" s="22"/>
      <c r="D773" s="22"/>
      <c r="E773" s="23"/>
      <c r="F773" s="22"/>
      <c r="G773" s="22"/>
      <c r="I773" s="25"/>
      <c r="J773" s="25"/>
      <c r="K773" s="25"/>
      <c r="L773" s="25"/>
      <c r="M773" s="25"/>
      <c r="N773" s="25"/>
      <c r="O773" s="25"/>
      <c r="P773" s="25"/>
      <c r="Q773" s="25"/>
      <c r="R773" s="23"/>
      <c r="S773" s="145"/>
      <c r="T773" s="25"/>
      <c r="U773" s="25"/>
      <c r="V773" s="25"/>
      <c r="W773" s="25"/>
      <c r="X773" s="25"/>
    </row>
    <row r="774" spans="1:24" s="68" customFormat="1" ht="12.75" customHeight="1">
      <c r="A774" s="7"/>
      <c r="B774" s="23"/>
      <c r="C774" s="22"/>
      <c r="D774" s="22"/>
      <c r="E774" s="23"/>
      <c r="F774" s="22"/>
      <c r="G774" s="22"/>
      <c r="I774" s="25"/>
      <c r="J774" s="25"/>
      <c r="K774" s="25"/>
      <c r="L774" s="25"/>
      <c r="M774" s="25"/>
      <c r="N774" s="25"/>
      <c r="O774" s="25"/>
      <c r="P774" s="25"/>
      <c r="Q774" s="25"/>
      <c r="R774" s="23"/>
      <c r="S774" s="145"/>
      <c r="T774" s="25"/>
      <c r="U774" s="25"/>
      <c r="V774" s="25"/>
      <c r="W774" s="25"/>
      <c r="X774" s="25"/>
    </row>
    <row r="775" spans="1:24" s="68" customFormat="1" ht="12.75" customHeight="1">
      <c r="A775" s="7"/>
      <c r="B775" s="23"/>
      <c r="C775" s="22"/>
      <c r="D775" s="22"/>
      <c r="E775" s="23"/>
      <c r="F775" s="22"/>
      <c r="G775" s="22"/>
      <c r="I775" s="25"/>
      <c r="J775" s="25"/>
      <c r="K775" s="25"/>
      <c r="L775" s="25"/>
      <c r="M775" s="25"/>
      <c r="N775" s="25"/>
      <c r="O775" s="25"/>
      <c r="P775" s="25"/>
      <c r="Q775" s="25"/>
      <c r="R775" s="23"/>
      <c r="S775" s="145"/>
      <c r="T775" s="25"/>
      <c r="U775" s="25"/>
      <c r="V775" s="25"/>
      <c r="W775" s="25"/>
      <c r="X775" s="25"/>
    </row>
    <row r="776" spans="1:24" s="68" customFormat="1" ht="12.75" customHeight="1">
      <c r="A776" s="7"/>
      <c r="B776" s="23"/>
      <c r="C776" s="22"/>
      <c r="D776" s="22"/>
      <c r="E776" s="23"/>
      <c r="F776" s="22"/>
      <c r="G776" s="22"/>
      <c r="I776" s="25"/>
      <c r="J776" s="25"/>
      <c r="K776" s="25"/>
      <c r="L776" s="25"/>
      <c r="M776" s="25"/>
      <c r="N776" s="25"/>
      <c r="O776" s="25"/>
      <c r="P776" s="25"/>
      <c r="Q776" s="25"/>
      <c r="R776" s="23"/>
      <c r="S776" s="145"/>
      <c r="T776" s="25"/>
      <c r="U776" s="25"/>
      <c r="V776" s="25"/>
      <c r="W776" s="25"/>
      <c r="X776" s="25"/>
    </row>
    <row r="777" spans="1:24" s="68" customFormat="1" ht="12.75" customHeight="1">
      <c r="A777" s="7"/>
      <c r="B777" s="23"/>
      <c r="C777" s="22"/>
      <c r="D777" s="22"/>
      <c r="E777" s="23"/>
      <c r="F777" s="22"/>
      <c r="G777" s="22"/>
      <c r="I777" s="25"/>
      <c r="J777" s="25"/>
      <c r="K777" s="25"/>
      <c r="L777" s="25"/>
      <c r="M777" s="25"/>
      <c r="N777" s="25"/>
      <c r="O777" s="25"/>
      <c r="P777" s="25"/>
      <c r="Q777" s="25"/>
      <c r="R777" s="23"/>
      <c r="S777" s="145"/>
      <c r="T777" s="25"/>
      <c r="U777" s="25"/>
      <c r="V777" s="25"/>
      <c r="W777" s="25"/>
      <c r="X777" s="25"/>
    </row>
    <row r="778" spans="1:24" s="68" customFormat="1" ht="12.75" customHeight="1">
      <c r="A778" s="7"/>
      <c r="B778" s="23"/>
      <c r="C778" s="22"/>
      <c r="D778" s="22"/>
      <c r="E778" s="23"/>
      <c r="F778" s="22"/>
      <c r="G778" s="22"/>
      <c r="I778" s="25"/>
      <c r="J778" s="25"/>
      <c r="K778" s="25"/>
      <c r="L778" s="25"/>
      <c r="M778" s="25"/>
      <c r="N778" s="25"/>
      <c r="O778" s="25"/>
      <c r="P778" s="25"/>
      <c r="Q778" s="25"/>
      <c r="R778" s="23"/>
      <c r="S778" s="145"/>
      <c r="T778" s="25"/>
      <c r="U778" s="25"/>
      <c r="V778" s="25"/>
      <c r="W778" s="25"/>
      <c r="X778" s="25"/>
    </row>
    <row r="779" spans="1:24" s="68" customFormat="1" ht="12.75" customHeight="1">
      <c r="A779" s="7"/>
      <c r="B779" s="23"/>
      <c r="C779" s="22"/>
      <c r="D779" s="22"/>
      <c r="E779" s="23"/>
      <c r="F779" s="22"/>
      <c r="G779" s="22"/>
      <c r="I779" s="25"/>
      <c r="J779" s="25"/>
      <c r="K779" s="25"/>
      <c r="L779" s="25"/>
      <c r="M779" s="25"/>
      <c r="N779" s="25"/>
      <c r="O779" s="25"/>
      <c r="P779" s="25"/>
      <c r="Q779" s="25"/>
      <c r="R779" s="23"/>
      <c r="S779" s="145"/>
      <c r="T779" s="25"/>
      <c r="U779" s="25"/>
      <c r="V779" s="25"/>
      <c r="W779" s="25"/>
      <c r="X779" s="25"/>
    </row>
    <row r="780" spans="1:24" s="68" customFormat="1" ht="12.75" customHeight="1">
      <c r="A780" s="7"/>
      <c r="B780" s="23"/>
      <c r="C780" s="22"/>
      <c r="D780" s="22"/>
      <c r="E780" s="23"/>
      <c r="F780" s="22"/>
      <c r="G780" s="22"/>
      <c r="I780" s="25"/>
      <c r="J780" s="25"/>
      <c r="K780" s="25"/>
      <c r="L780" s="25"/>
      <c r="M780" s="25"/>
      <c r="N780" s="25"/>
      <c r="O780" s="25"/>
      <c r="P780" s="25"/>
      <c r="Q780" s="25"/>
      <c r="R780" s="23"/>
      <c r="S780" s="145"/>
      <c r="T780" s="25"/>
      <c r="U780" s="25"/>
      <c r="V780" s="25"/>
      <c r="W780" s="25"/>
      <c r="X780" s="25"/>
    </row>
    <row r="781" spans="1:24" s="68" customFormat="1" ht="12.75" customHeight="1">
      <c r="A781" s="7"/>
      <c r="B781" s="23"/>
      <c r="C781" s="22"/>
      <c r="D781" s="22"/>
      <c r="E781" s="23"/>
      <c r="F781" s="22"/>
      <c r="G781" s="22"/>
      <c r="I781" s="25"/>
      <c r="J781" s="25"/>
      <c r="K781" s="25"/>
      <c r="L781" s="25"/>
      <c r="M781" s="25"/>
      <c r="N781" s="25"/>
      <c r="O781" s="25"/>
      <c r="P781" s="25"/>
      <c r="Q781" s="25"/>
      <c r="R781" s="23"/>
      <c r="S781" s="145"/>
      <c r="T781" s="25"/>
      <c r="U781" s="25"/>
      <c r="V781" s="25"/>
      <c r="W781" s="25"/>
      <c r="X781" s="25"/>
    </row>
    <row r="782" spans="1:24" s="68" customFormat="1" ht="12.75" customHeight="1">
      <c r="A782" s="7"/>
      <c r="B782" s="23"/>
      <c r="C782" s="22"/>
      <c r="D782" s="22"/>
      <c r="E782" s="23"/>
      <c r="F782" s="22"/>
      <c r="G782" s="22"/>
      <c r="I782" s="25"/>
      <c r="J782" s="25"/>
      <c r="K782" s="25"/>
      <c r="L782" s="25"/>
      <c r="M782" s="25"/>
      <c r="N782" s="25"/>
      <c r="O782" s="25"/>
      <c r="P782" s="25"/>
      <c r="Q782" s="25"/>
      <c r="R782" s="23"/>
      <c r="S782" s="145"/>
      <c r="T782" s="25"/>
      <c r="U782" s="25"/>
      <c r="V782" s="25"/>
      <c r="W782" s="25"/>
      <c r="X782" s="25"/>
    </row>
    <row r="783" spans="1:24" s="68" customFormat="1" ht="12.75" customHeight="1">
      <c r="A783" s="7"/>
      <c r="B783" s="23"/>
      <c r="C783" s="22"/>
      <c r="D783" s="22"/>
      <c r="E783" s="23"/>
      <c r="F783" s="22"/>
      <c r="G783" s="22"/>
      <c r="I783" s="25"/>
      <c r="J783" s="25"/>
      <c r="K783" s="25"/>
      <c r="L783" s="25"/>
      <c r="M783" s="25"/>
      <c r="N783" s="25"/>
      <c r="O783" s="25"/>
      <c r="P783" s="25"/>
      <c r="Q783" s="25"/>
      <c r="R783" s="23"/>
      <c r="S783" s="145"/>
      <c r="T783" s="25"/>
      <c r="U783" s="25"/>
      <c r="V783" s="25"/>
      <c r="W783" s="25"/>
      <c r="X783" s="25"/>
    </row>
    <row r="784" spans="1:24" s="68" customFormat="1" ht="12.75" customHeight="1">
      <c r="A784" s="7"/>
      <c r="B784" s="23"/>
      <c r="C784" s="22"/>
      <c r="D784" s="22"/>
      <c r="E784" s="23"/>
      <c r="F784" s="22"/>
      <c r="G784" s="22"/>
      <c r="I784" s="25"/>
      <c r="J784" s="25"/>
      <c r="K784" s="25"/>
      <c r="L784" s="25"/>
      <c r="M784" s="25"/>
      <c r="N784" s="25"/>
      <c r="O784" s="25"/>
      <c r="P784" s="25"/>
      <c r="Q784" s="25"/>
      <c r="R784" s="23"/>
      <c r="S784" s="145"/>
      <c r="T784" s="25"/>
      <c r="U784" s="25"/>
      <c r="V784" s="25"/>
      <c r="W784" s="25"/>
      <c r="X784" s="25"/>
    </row>
    <row r="785" spans="1:24" s="68" customFormat="1" ht="12.75" customHeight="1">
      <c r="A785" s="7"/>
      <c r="B785" s="23"/>
      <c r="C785" s="22"/>
      <c r="D785" s="22"/>
      <c r="E785" s="23"/>
      <c r="F785" s="22"/>
      <c r="G785" s="22"/>
      <c r="I785" s="25"/>
      <c r="J785" s="25"/>
      <c r="K785" s="25"/>
      <c r="L785" s="25"/>
      <c r="M785" s="25"/>
      <c r="N785" s="25"/>
      <c r="O785" s="25"/>
      <c r="P785" s="25"/>
      <c r="Q785" s="25"/>
      <c r="R785" s="23"/>
      <c r="S785" s="145"/>
      <c r="T785" s="25"/>
      <c r="U785" s="25"/>
      <c r="V785" s="25"/>
      <c r="W785" s="25"/>
      <c r="X785" s="25"/>
    </row>
    <row r="786" spans="1:24" s="68" customFormat="1" ht="12.75" customHeight="1">
      <c r="A786" s="7"/>
      <c r="B786" s="23"/>
      <c r="C786" s="22"/>
      <c r="D786" s="22"/>
      <c r="E786" s="23"/>
      <c r="F786" s="22"/>
      <c r="G786" s="22"/>
      <c r="I786" s="25"/>
      <c r="J786" s="25"/>
      <c r="K786" s="25"/>
      <c r="L786" s="25"/>
      <c r="M786" s="25"/>
      <c r="N786" s="25"/>
      <c r="O786" s="25"/>
      <c r="P786" s="25"/>
      <c r="Q786" s="25"/>
      <c r="R786" s="23"/>
      <c r="S786" s="145"/>
      <c r="T786" s="25"/>
      <c r="U786" s="25"/>
      <c r="V786" s="25"/>
      <c r="W786" s="25"/>
      <c r="X786" s="25"/>
    </row>
    <row r="787" spans="1:24" s="68" customFormat="1" ht="12.75" customHeight="1">
      <c r="A787" s="7"/>
      <c r="B787" s="23"/>
      <c r="C787" s="22"/>
      <c r="D787" s="22"/>
      <c r="E787" s="23"/>
      <c r="F787" s="22"/>
      <c r="G787" s="22"/>
      <c r="I787" s="25"/>
      <c r="J787" s="25"/>
      <c r="K787" s="25"/>
      <c r="L787" s="25"/>
      <c r="M787" s="25"/>
      <c r="N787" s="25"/>
      <c r="O787" s="25"/>
      <c r="P787" s="25"/>
      <c r="Q787" s="25"/>
      <c r="R787" s="23"/>
      <c r="S787" s="145"/>
      <c r="T787" s="25"/>
      <c r="U787" s="25"/>
      <c r="V787" s="25"/>
      <c r="W787" s="25"/>
      <c r="X787" s="25"/>
    </row>
    <row r="788" spans="1:24" s="68" customFormat="1" ht="12.75" customHeight="1">
      <c r="A788" s="7"/>
      <c r="B788" s="23"/>
      <c r="C788" s="22"/>
      <c r="D788" s="22"/>
      <c r="E788" s="23"/>
      <c r="F788" s="22"/>
      <c r="G788" s="22"/>
      <c r="I788" s="25"/>
      <c r="J788" s="25"/>
      <c r="K788" s="25"/>
      <c r="L788" s="25"/>
      <c r="M788" s="25"/>
      <c r="N788" s="25"/>
      <c r="O788" s="25"/>
      <c r="P788" s="25"/>
      <c r="Q788" s="25"/>
      <c r="R788" s="23"/>
      <c r="S788" s="145"/>
      <c r="T788" s="25"/>
      <c r="U788" s="25"/>
      <c r="V788" s="25"/>
      <c r="W788" s="25"/>
      <c r="X788" s="25"/>
    </row>
    <row r="789" spans="1:24" s="68" customFormat="1" ht="12.75" customHeight="1">
      <c r="A789" s="7"/>
      <c r="B789" s="23"/>
      <c r="C789" s="22"/>
      <c r="D789" s="22"/>
      <c r="E789" s="23"/>
      <c r="F789" s="22"/>
      <c r="G789" s="22"/>
      <c r="I789" s="25"/>
      <c r="J789" s="25"/>
      <c r="K789" s="25"/>
      <c r="L789" s="25"/>
      <c r="M789" s="25"/>
      <c r="N789" s="25"/>
      <c r="O789" s="25"/>
      <c r="P789" s="25"/>
      <c r="Q789" s="25"/>
      <c r="R789" s="23"/>
      <c r="S789" s="145"/>
      <c r="T789" s="25"/>
      <c r="U789" s="25"/>
      <c r="V789" s="25"/>
      <c r="W789" s="25"/>
      <c r="X789" s="25"/>
    </row>
    <row r="790" spans="1:24" s="68" customFormat="1" ht="12.75" customHeight="1">
      <c r="A790" s="7"/>
      <c r="B790" s="23"/>
      <c r="C790" s="22"/>
      <c r="D790" s="22"/>
      <c r="E790" s="23"/>
      <c r="F790" s="22"/>
      <c r="G790" s="22"/>
      <c r="I790" s="25"/>
      <c r="J790" s="25"/>
      <c r="K790" s="25"/>
      <c r="L790" s="25"/>
      <c r="M790" s="25"/>
      <c r="N790" s="25"/>
      <c r="O790" s="25"/>
      <c r="P790" s="25"/>
      <c r="Q790" s="25"/>
      <c r="R790" s="23"/>
      <c r="S790" s="145"/>
      <c r="T790" s="25"/>
      <c r="U790" s="25"/>
      <c r="V790" s="25"/>
      <c r="W790" s="25"/>
      <c r="X790" s="25"/>
    </row>
    <row r="791" spans="1:24" s="68" customFormat="1" ht="12.75" customHeight="1">
      <c r="A791" s="7"/>
      <c r="B791" s="23"/>
      <c r="C791" s="22"/>
      <c r="D791" s="22"/>
      <c r="E791" s="23"/>
      <c r="F791" s="22"/>
      <c r="G791" s="22"/>
      <c r="I791" s="25"/>
      <c r="J791" s="25"/>
      <c r="K791" s="25"/>
      <c r="L791" s="25"/>
      <c r="M791" s="25"/>
      <c r="N791" s="25"/>
      <c r="O791" s="25"/>
      <c r="P791" s="25"/>
      <c r="Q791" s="25"/>
      <c r="R791" s="23"/>
      <c r="S791" s="145"/>
      <c r="T791" s="25"/>
      <c r="U791" s="25"/>
      <c r="V791" s="25"/>
      <c r="W791" s="25"/>
      <c r="X791" s="25"/>
    </row>
    <row r="792" spans="1:24" s="68" customFormat="1" ht="12.75" customHeight="1">
      <c r="A792" s="7"/>
      <c r="B792" s="23"/>
      <c r="C792" s="22"/>
      <c r="D792" s="22"/>
      <c r="E792" s="23"/>
      <c r="F792" s="22"/>
      <c r="G792" s="22"/>
      <c r="I792" s="25"/>
      <c r="J792" s="25"/>
      <c r="K792" s="25"/>
      <c r="L792" s="25"/>
      <c r="M792" s="25"/>
      <c r="N792" s="25"/>
      <c r="O792" s="25"/>
      <c r="P792" s="25"/>
      <c r="Q792" s="25"/>
      <c r="R792" s="23"/>
      <c r="S792" s="145"/>
      <c r="T792" s="25"/>
      <c r="U792" s="25"/>
      <c r="V792" s="25"/>
      <c r="W792" s="25"/>
      <c r="X792" s="25"/>
    </row>
    <row r="793" spans="1:24" s="68" customFormat="1" ht="12.75" customHeight="1">
      <c r="A793" s="7"/>
      <c r="B793" s="23"/>
      <c r="C793" s="22"/>
      <c r="D793" s="22"/>
      <c r="E793" s="23"/>
      <c r="F793" s="22"/>
      <c r="G793" s="22"/>
      <c r="I793" s="25"/>
      <c r="J793" s="25"/>
      <c r="K793" s="25"/>
      <c r="L793" s="25"/>
      <c r="M793" s="25"/>
      <c r="N793" s="25"/>
      <c r="O793" s="25"/>
      <c r="P793" s="25"/>
      <c r="Q793" s="25"/>
      <c r="R793" s="23"/>
      <c r="S793" s="145"/>
      <c r="T793" s="25"/>
      <c r="U793" s="25"/>
      <c r="V793" s="25"/>
      <c r="W793" s="25"/>
      <c r="X793" s="25"/>
    </row>
    <row r="794" spans="1:24" s="68" customFormat="1" ht="12.75" customHeight="1">
      <c r="A794" s="7"/>
      <c r="B794" s="23"/>
      <c r="C794" s="22"/>
      <c r="D794" s="22"/>
      <c r="E794" s="23"/>
      <c r="F794" s="22"/>
      <c r="G794" s="22"/>
      <c r="I794" s="25"/>
      <c r="J794" s="25"/>
      <c r="K794" s="25"/>
      <c r="L794" s="25"/>
      <c r="M794" s="25"/>
      <c r="N794" s="25"/>
      <c r="O794" s="25"/>
      <c r="P794" s="25"/>
      <c r="Q794" s="25"/>
      <c r="R794" s="23"/>
      <c r="S794" s="145"/>
      <c r="T794" s="25"/>
      <c r="U794" s="25"/>
      <c r="V794" s="25"/>
      <c r="W794" s="25"/>
      <c r="X794" s="25"/>
    </row>
    <row r="795" spans="1:24" s="68" customFormat="1" ht="12.75" customHeight="1">
      <c r="A795" s="7"/>
      <c r="B795" s="23"/>
      <c r="C795" s="22"/>
      <c r="D795" s="22"/>
      <c r="E795" s="23"/>
      <c r="F795" s="22"/>
      <c r="G795" s="22"/>
      <c r="I795" s="25"/>
      <c r="J795" s="25"/>
      <c r="K795" s="25"/>
      <c r="L795" s="25"/>
      <c r="M795" s="25"/>
      <c r="N795" s="25"/>
      <c r="O795" s="25"/>
      <c r="P795" s="25"/>
      <c r="Q795" s="25"/>
      <c r="R795" s="23"/>
      <c r="S795" s="145"/>
      <c r="T795" s="25"/>
      <c r="U795" s="25"/>
      <c r="V795" s="25"/>
      <c r="W795" s="25"/>
      <c r="X795" s="25"/>
    </row>
    <row r="796" spans="1:24" s="68" customFormat="1" ht="12.75" customHeight="1">
      <c r="A796" s="7"/>
      <c r="B796" s="23"/>
      <c r="C796" s="22"/>
      <c r="D796" s="22"/>
      <c r="E796" s="23"/>
      <c r="F796" s="22"/>
      <c r="G796" s="22"/>
      <c r="I796" s="25"/>
      <c r="J796" s="25"/>
      <c r="K796" s="25"/>
      <c r="L796" s="25"/>
      <c r="M796" s="25"/>
      <c r="N796" s="25"/>
      <c r="O796" s="25"/>
      <c r="P796" s="25"/>
      <c r="Q796" s="25"/>
      <c r="R796" s="23"/>
      <c r="S796" s="145"/>
      <c r="T796" s="25"/>
      <c r="U796" s="25"/>
      <c r="V796" s="25"/>
      <c r="W796" s="25"/>
      <c r="X796" s="25"/>
    </row>
    <row r="797" spans="1:24" s="68" customFormat="1" ht="12.75" customHeight="1">
      <c r="A797" s="7"/>
      <c r="B797" s="23"/>
      <c r="C797" s="22"/>
      <c r="D797" s="22"/>
      <c r="E797" s="23"/>
      <c r="F797" s="22"/>
      <c r="G797" s="22"/>
      <c r="I797" s="25"/>
      <c r="J797" s="25"/>
      <c r="K797" s="25"/>
      <c r="L797" s="25"/>
      <c r="M797" s="25"/>
      <c r="N797" s="25"/>
      <c r="O797" s="25"/>
      <c r="P797" s="25"/>
      <c r="Q797" s="25"/>
      <c r="R797" s="23"/>
      <c r="S797" s="145"/>
      <c r="T797" s="25"/>
      <c r="U797" s="25"/>
      <c r="V797" s="25"/>
      <c r="W797" s="25"/>
      <c r="X797" s="25"/>
    </row>
    <row r="798" spans="1:24" s="68" customFormat="1" ht="12.75" customHeight="1">
      <c r="A798" s="7"/>
      <c r="B798" s="23"/>
      <c r="C798" s="22"/>
      <c r="D798" s="22"/>
      <c r="E798" s="23"/>
      <c r="F798" s="22"/>
      <c r="G798" s="22"/>
      <c r="I798" s="25"/>
      <c r="J798" s="25"/>
      <c r="K798" s="25"/>
      <c r="L798" s="25"/>
      <c r="M798" s="25"/>
      <c r="N798" s="25"/>
      <c r="O798" s="25"/>
      <c r="P798" s="25"/>
      <c r="Q798" s="25"/>
      <c r="R798" s="23"/>
      <c r="S798" s="145"/>
      <c r="T798" s="25"/>
      <c r="U798" s="25"/>
      <c r="V798" s="25"/>
      <c r="W798" s="25"/>
      <c r="X798" s="25"/>
    </row>
    <row r="799" spans="1:24" s="68" customFormat="1" ht="12.75" customHeight="1">
      <c r="A799" s="7"/>
      <c r="B799" s="23"/>
      <c r="C799" s="22"/>
      <c r="D799" s="22"/>
      <c r="E799" s="23"/>
      <c r="F799" s="22"/>
      <c r="G799" s="22"/>
      <c r="I799" s="25"/>
      <c r="J799" s="25"/>
      <c r="K799" s="25"/>
      <c r="L799" s="25"/>
      <c r="M799" s="25"/>
      <c r="N799" s="25"/>
      <c r="O799" s="25"/>
      <c r="P799" s="25"/>
      <c r="Q799" s="25"/>
      <c r="R799" s="23"/>
      <c r="S799" s="145"/>
      <c r="T799" s="25"/>
      <c r="U799" s="25"/>
      <c r="V799" s="25"/>
      <c r="W799" s="25"/>
      <c r="X799" s="25"/>
    </row>
    <row r="800" spans="1:24" s="68" customFormat="1" ht="12.75" customHeight="1">
      <c r="A800" s="7"/>
      <c r="B800" s="23"/>
      <c r="C800" s="22"/>
      <c r="D800" s="22"/>
      <c r="E800" s="23"/>
      <c r="F800" s="22"/>
      <c r="G800" s="22"/>
      <c r="I800" s="25"/>
      <c r="J800" s="25"/>
      <c r="K800" s="25"/>
      <c r="L800" s="25"/>
      <c r="M800" s="25"/>
      <c r="N800" s="25"/>
      <c r="O800" s="25"/>
      <c r="P800" s="25"/>
      <c r="Q800" s="25"/>
      <c r="R800" s="23"/>
      <c r="S800" s="145"/>
      <c r="T800" s="25"/>
      <c r="U800" s="25"/>
      <c r="V800" s="25"/>
      <c r="W800" s="25"/>
      <c r="X800" s="25"/>
    </row>
    <row r="801" spans="1:24" s="68" customFormat="1" ht="12.75" customHeight="1">
      <c r="A801" s="7"/>
      <c r="B801" s="23"/>
      <c r="C801" s="22"/>
      <c r="D801" s="22"/>
      <c r="E801" s="23"/>
      <c r="F801" s="22"/>
      <c r="G801" s="22"/>
      <c r="I801" s="25"/>
      <c r="J801" s="25"/>
      <c r="K801" s="25"/>
      <c r="L801" s="25"/>
      <c r="M801" s="25"/>
      <c r="N801" s="25"/>
      <c r="O801" s="25"/>
      <c r="P801" s="25"/>
      <c r="Q801" s="25"/>
      <c r="R801" s="23"/>
      <c r="S801" s="145"/>
      <c r="T801" s="25"/>
      <c r="U801" s="25"/>
      <c r="V801" s="25"/>
      <c r="W801" s="25"/>
      <c r="X801" s="25"/>
    </row>
    <row r="802" spans="1:24" s="68" customFormat="1" ht="12.75" customHeight="1">
      <c r="A802" s="7"/>
      <c r="B802" s="23"/>
      <c r="C802" s="22"/>
      <c r="D802" s="22"/>
      <c r="E802" s="23"/>
      <c r="F802" s="22"/>
      <c r="G802" s="22"/>
      <c r="I802" s="25"/>
      <c r="J802" s="25"/>
      <c r="K802" s="25"/>
      <c r="L802" s="25"/>
      <c r="M802" s="25"/>
      <c r="N802" s="25"/>
      <c r="O802" s="25"/>
      <c r="P802" s="25"/>
      <c r="Q802" s="25"/>
      <c r="R802" s="23"/>
      <c r="S802" s="145"/>
      <c r="T802" s="25"/>
      <c r="U802" s="25"/>
      <c r="V802" s="25"/>
      <c r="W802" s="25"/>
      <c r="X802" s="25"/>
    </row>
    <row r="803" spans="1:24" s="68" customFormat="1" ht="12.75" customHeight="1">
      <c r="A803" s="7"/>
      <c r="B803" s="23"/>
      <c r="C803" s="22"/>
      <c r="D803" s="22"/>
      <c r="E803" s="23"/>
      <c r="F803" s="22"/>
      <c r="G803" s="22"/>
      <c r="I803" s="25"/>
      <c r="J803" s="25"/>
      <c r="K803" s="25"/>
      <c r="L803" s="25"/>
      <c r="M803" s="25"/>
      <c r="N803" s="25"/>
      <c r="O803" s="25"/>
      <c r="P803" s="25"/>
      <c r="Q803" s="25"/>
      <c r="R803" s="23"/>
      <c r="S803" s="145"/>
      <c r="T803" s="25"/>
      <c r="U803" s="25"/>
      <c r="V803" s="25"/>
      <c r="W803" s="25"/>
      <c r="X803" s="25"/>
    </row>
    <row r="804" spans="1:24" s="68" customFormat="1" ht="12.75" customHeight="1">
      <c r="A804" s="7"/>
      <c r="B804" s="23"/>
      <c r="C804" s="22"/>
      <c r="D804" s="22"/>
      <c r="E804" s="23"/>
      <c r="F804" s="22"/>
      <c r="G804" s="22"/>
      <c r="I804" s="25"/>
      <c r="J804" s="25"/>
      <c r="K804" s="25"/>
      <c r="L804" s="25"/>
      <c r="M804" s="25"/>
      <c r="N804" s="25"/>
      <c r="O804" s="25"/>
      <c r="P804" s="25"/>
      <c r="Q804" s="25"/>
      <c r="R804" s="23"/>
      <c r="S804" s="145"/>
      <c r="T804" s="25"/>
      <c r="U804" s="25"/>
      <c r="V804" s="25"/>
      <c r="W804" s="25"/>
      <c r="X804" s="25"/>
    </row>
    <row r="805" spans="1:24" s="68" customFormat="1" ht="12.75" customHeight="1">
      <c r="A805" s="7"/>
      <c r="B805" s="23"/>
      <c r="C805" s="22"/>
      <c r="D805" s="22"/>
      <c r="E805" s="23"/>
      <c r="F805" s="22"/>
      <c r="G805" s="22"/>
      <c r="I805" s="25"/>
      <c r="J805" s="25"/>
      <c r="K805" s="25"/>
      <c r="L805" s="25"/>
      <c r="M805" s="25"/>
      <c r="N805" s="25"/>
      <c r="O805" s="25"/>
      <c r="P805" s="25"/>
      <c r="Q805" s="25"/>
      <c r="R805" s="23"/>
      <c r="S805" s="145"/>
      <c r="T805" s="25"/>
      <c r="U805" s="25"/>
      <c r="V805" s="25"/>
      <c r="W805" s="25"/>
      <c r="X805" s="25"/>
    </row>
    <row r="806" spans="1:24" s="68" customFormat="1" ht="12.75" customHeight="1">
      <c r="A806" s="7"/>
      <c r="B806" s="23"/>
      <c r="C806" s="22"/>
      <c r="D806" s="22"/>
      <c r="E806" s="23"/>
      <c r="F806" s="22"/>
      <c r="G806" s="22"/>
      <c r="I806" s="25"/>
      <c r="J806" s="25"/>
      <c r="K806" s="25"/>
      <c r="L806" s="25"/>
      <c r="M806" s="25"/>
      <c r="N806" s="25"/>
      <c r="O806" s="25"/>
      <c r="P806" s="25"/>
      <c r="Q806" s="25"/>
      <c r="R806" s="23"/>
      <c r="S806" s="145"/>
      <c r="T806" s="25"/>
      <c r="U806" s="25"/>
      <c r="V806" s="25"/>
      <c r="W806" s="25"/>
      <c r="X806" s="25"/>
    </row>
    <row r="807" spans="1:24" s="68" customFormat="1" ht="12.75" customHeight="1">
      <c r="A807" s="7"/>
      <c r="B807" s="23"/>
      <c r="C807" s="22"/>
      <c r="D807" s="22"/>
      <c r="E807" s="23"/>
      <c r="F807" s="22"/>
      <c r="G807" s="22"/>
      <c r="I807" s="25"/>
      <c r="J807" s="25"/>
      <c r="K807" s="25"/>
      <c r="L807" s="25"/>
      <c r="M807" s="25"/>
      <c r="N807" s="25"/>
      <c r="O807" s="25"/>
      <c r="P807" s="25"/>
      <c r="Q807" s="25"/>
      <c r="R807" s="23"/>
      <c r="S807" s="145"/>
      <c r="T807" s="25"/>
      <c r="U807" s="25"/>
      <c r="V807" s="25"/>
      <c r="W807" s="25"/>
      <c r="X807" s="25"/>
    </row>
    <row r="808" spans="1:24" s="68" customFormat="1" ht="12.75" customHeight="1">
      <c r="A808" s="7"/>
      <c r="B808" s="23"/>
      <c r="C808" s="22"/>
      <c r="D808" s="22"/>
      <c r="E808" s="23"/>
      <c r="F808" s="22"/>
      <c r="G808" s="22"/>
      <c r="I808" s="25"/>
      <c r="J808" s="25"/>
      <c r="K808" s="25"/>
      <c r="L808" s="25"/>
      <c r="M808" s="25"/>
      <c r="N808" s="25"/>
      <c r="O808" s="25"/>
      <c r="P808" s="25"/>
      <c r="Q808" s="25"/>
      <c r="R808" s="23"/>
      <c r="S808" s="145"/>
      <c r="T808" s="25"/>
      <c r="U808" s="25"/>
      <c r="V808" s="25"/>
      <c r="W808" s="25"/>
      <c r="X808" s="25"/>
    </row>
    <row r="809" spans="1:24" s="68" customFormat="1" ht="12.75" customHeight="1">
      <c r="A809" s="7"/>
      <c r="B809" s="23"/>
      <c r="C809" s="22"/>
      <c r="D809" s="22"/>
      <c r="E809" s="23"/>
      <c r="F809" s="22"/>
      <c r="G809" s="22"/>
      <c r="I809" s="25"/>
      <c r="J809" s="25"/>
      <c r="K809" s="25"/>
      <c r="L809" s="25"/>
      <c r="M809" s="25"/>
      <c r="N809" s="25"/>
      <c r="O809" s="25"/>
      <c r="P809" s="25"/>
      <c r="Q809" s="25"/>
      <c r="R809" s="23"/>
      <c r="S809" s="145"/>
      <c r="T809" s="25"/>
      <c r="U809" s="25"/>
      <c r="V809" s="25"/>
      <c r="W809" s="25"/>
      <c r="X809" s="25"/>
    </row>
    <row r="810" spans="1:24" s="68" customFormat="1" ht="12.75" customHeight="1">
      <c r="A810" s="7"/>
      <c r="B810" s="23"/>
      <c r="C810" s="22"/>
      <c r="D810" s="22"/>
      <c r="E810" s="23"/>
      <c r="F810" s="22"/>
      <c r="G810" s="22"/>
      <c r="I810" s="25"/>
      <c r="J810" s="25"/>
      <c r="K810" s="25"/>
      <c r="L810" s="25"/>
      <c r="M810" s="25"/>
      <c r="N810" s="25"/>
      <c r="O810" s="25"/>
      <c r="P810" s="25"/>
      <c r="Q810" s="25"/>
      <c r="R810" s="23"/>
      <c r="S810" s="145"/>
      <c r="T810" s="25"/>
      <c r="U810" s="25"/>
      <c r="V810" s="25"/>
      <c r="W810" s="25"/>
      <c r="X810" s="25"/>
    </row>
    <row r="811" spans="1:24" s="68" customFormat="1" ht="12.75" customHeight="1">
      <c r="A811" s="7"/>
      <c r="B811" s="23"/>
      <c r="C811" s="22"/>
      <c r="D811" s="22"/>
      <c r="E811" s="23"/>
      <c r="F811" s="22"/>
      <c r="G811" s="22"/>
      <c r="I811" s="25"/>
      <c r="J811" s="25"/>
      <c r="K811" s="25"/>
      <c r="L811" s="25"/>
      <c r="M811" s="25"/>
      <c r="N811" s="25"/>
      <c r="O811" s="25"/>
      <c r="P811" s="25"/>
      <c r="Q811" s="25"/>
      <c r="R811" s="23"/>
      <c r="S811" s="145"/>
      <c r="T811" s="25"/>
      <c r="U811" s="25"/>
      <c r="V811" s="25"/>
      <c r="W811" s="25"/>
      <c r="X811" s="25"/>
    </row>
    <row r="812" spans="1:24" s="68" customFormat="1" ht="12.75" customHeight="1">
      <c r="A812" s="7"/>
      <c r="B812" s="23"/>
      <c r="C812" s="22"/>
      <c r="D812" s="22"/>
      <c r="E812" s="23"/>
      <c r="F812" s="22"/>
      <c r="G812" s="22"/>
      <c r="I812" s="25"/>
      <c r="J812" s="25"/>
      <c r="K812" s="25"/>
      <c r="L812" s="25"/>
      <c r="M812" s="25"/>
      <c r="N812" s="25"/>
      <c r="O812" s="25"/>
      <c r="P812" s="25"/>
      <c r="Q812" s="25"/>
      <c r="R812" s="23"/>
      <c r="S812" s="145"/>
      <c r="T812" s="25"/>
      <c r="U812" s="25"/>
      <c r="V812" s="25"/>
      <c r="W812" s="25"/>
      <c r="X812" s="25"/>
    </row>
    <row r="813" spans="1:24" s="68" customFormat="1" ht="12.75" customHeight="1">
      <c r="A813" s="7"/>
      <c r="B813" s="23"/>
      <c r="C813" s="22"/>
      <c r="D813" s="22"/>
      <c r="E813" s="23"/>
      <c r="F813" s="22"/>
      <c r="G813" s="22"/>
      <c r="I813" s="25"/>
      <c r="J813" s="25"/>
      <c r="K813" s="25"/>
      <c r="L813" s="25"/>
      <c r="M813" s="25"/>
      <c r="N813" s="25"/>
      <c r="O813" s="25"/>
      <c r="P813" s="25"/>
      <c r="Q813" s="25"/>
      <c r="R813" s="23"/>
      <c r="S813" s="145"/>
      <c r="T813" s="25"/>
      <c r="U813" s="25"/>
      <c r="V813" s="25"/>
      <c r="W813" s="25"/>
      <c r="X813" s="25"/>
    </row>
    <row r="814" spans="1:24" s="68" customFormat="1" ht="12.75" customHeight="1">
      <c r="A814" s="7"/>
      <c r="B814" s="23"/>
      <c r="C814" s="22"/>
      <c r="D814" s="22"/>
      <c r="E814" s="23"/>
      <c r="F814" s="22"/>
      <c r="G814" s="22"/>
      <c r="I814" s="25"/>
      <c r="J814" s="25"/>
      <c r="K814" s="25"/>
      <c r="L814" s="25"/>
      <c r="M814" s="25"/>
      <c r="N814" s="25"/>
      <c r="O814" s="25"/>
      <c r="P814" s="25"/>
      <c r="Q814" s="25"/>
      <c r="R814" s="23"/>
      <c r="S814" s="145"/>
      <c r="T814" s="25"/>
      <c r="U814" s="25"/>
      <c r="V814" s="25"/>
      <c r="W814" s="25"/>
      <c r="X814" s="25"/>
    </row>
    <row r="815" spans="1:24" s="68" customFormat="1" ht="12.75" customHeight="1">
      <c r="A815" s="7"/>
      <c r="B815" s="23"/>
      <c r="C815" s="22"/>
      <c r="D815" s="22"/>
      <c r="E815" s="23"/>
      <c r="F815" s="22"/>
      <c r="G815" s="22"/>
      <c r="I815" s="25"/>
      <c r="J815" s="25"/>
      <c r="K815" s="25"/>
      <c r="L815" s="25"/>
      <c r="M815" s="25"/>
      <c r="N815" s="25"/>
      <c r="O815" s="25"/>
      <c r="P815" s="25"/>
      <c r="Q815" s="25"/>
      <c r="R815" s="23"/>
      <c r="S815" s="145"/>
      <c r="T815" s="25"/>
      <c r="U815" s="25"/>
      <c r="V815" s="25"/>
      <c r="W815" s="25"/>
      <c r="X815" s="25"/>
    </row>
    <row r="816" spans="1:24" s="68" customFormat="1" ht="12.75" customHeight="1">
      <c r="A816" s="7"/>
      <c r="B816" s="23"/>
      <c r="C816" s="22"/>
      <c r="D816" s="22"/>
      <c r="E816" s="23"/>
      <c r="F816" s="22"/>
      <c r="G816" s="22"/>
      <c r="I816" s="25"/>
      <c r="J816" s="25"/>
      <c r="K816" s="25"/>
      <c r="L816" s="25"/>
      <c r="M816" s="25"/>
      <c r="N816" s="25"/>
      <c r="O816" s="25"/>
      <c r="P816" s="25"/>
      <c r="Q816" s="25"/>
      <c r="R816" s="23"/>
      <c r="S816" s="145"/>
      <c r="T816" s="25"/>
      <c r="U816" s="25"/>
      <c r="V816" s="25"/>
      <c r="W816" s="25"/>
      <c r="X816" s="25"/>
    </row>
    <row r="817" spans="1:24" s="68" customFormat="1" ht="12.75" customHeight="1">
      <c r="A817" s="7"/>
      <c r="B817" s="23"/>
      <c r="C817" s="22"/>
      <c r="D817" s="22"/>
      <c r="E817" s="23"/>
      <c r="F817" s="22"/>
      <c r="G817" s="22"/>
      <c r="I817" s="25"/>
      <c r="J817" s="25"/>
      <c r="K817" s="25"/>
      <c r="L817" s="25"/>
      <c r="M817" s="25"/>
      <c r="N817" s="25"/>
      <c r="O817" s="25"/>
      <c r="P817" s="25"/>
      <c r="Q817" s="25"/>
      <c r="R817" s="23"/>
      <c r="S817" s="145"/>
      <c r="T817" s="25"/>
      <c r="U817" s="25"/>
      <c r="V817" s="25"/>
      <c r="W817" s="25"/>
      <c r="X817" s="25"/>
    </row>
    <row r="818" spans="1:24" s="68" customFormat="1" ht="12.75" customHeight="1">
      <c r="A818" s="7"/>
      <c r="B818" s="23"/>
      <c r="C818" s="22"/>
      <c r="D818" s="22"/>
      <c r="E818" s="23"/>
      <c r="F818" s="22"/>
      <c r="G818" s="22"/>
      <c r="I818" s="25"/>
      <c r="J818" s="25"/>
      <c r="K818" s="25"/>
      <c r="L818" s="25"/>
      <c r="M818" s="25"/>
      <c r="N818" s="25"/>
      <c r="O818" s="25"/>
      <c r="P818" s="25"/>
      <c r="Q818" s="25"/>
      <c r="R818" s="23"/>
      <c r="S818" s="145"/>
      <c r="T818" s="25"/>
      <c r="U818" s="25"/>
      <c r="V818" s="25"/>
      <c r="W818" s="25"/>
      <c r="X818" s="25"/>
    </row>
    <row r="819" spans="1:24" s="68" customFormat="1" ht="12.75" customHeight="1">
      <c r="A819" s="7"/>
      <c r="B819" s="23"/>
      <c r="C819" s="22"/>
      <c r="D819" s="22"/>
      <c r="E819" s="23"/>
      <c r="F819" s="22"/>
      <c r="G819" s="22"/>
      <c r="I819" s="25"/>
      <c r="J819" s="25"/>
      <c r="K819" s="25"/>
      <c r="L819" s="25"/>
      <c r="M819" s="25"/>
      <c r="N819" s="25"/>
      <c r="O819" s="25"/>
      <c r="P819" s="25"/>
      <c r="Q819" s="25"/>
      <c r="R819" s="23"/>
      <c r="S819" s="145"/>
      <c r="T819" s="25"/>
      <c r="U819" s="25"/>
      <c r="V819" s="25"/>
      <c r="W819" s="25"/>
      <c r="X819" s="25"/>
    </row>
    <row r="820" spans="1:24" s="68" customFormat="1" ht="12.75" customHeight="1">
      <c r="A820" s="7"/>
      <c r="B820" s="23"/>
      <c r="C820" s="22"/>
      <c r="D820" s="22"/>
      <c r="E820" s="23"/>
      <c r="F820" s="22"/>
      <c r="G820" s="22"/>
      <c r="I820" s="25"/>
      <c r="J820" s="25"/>
      <c r="K820" s="25"/>
      <c r="L820" s="25"/>
      <c r="M820" s="25"/>
      <c r="N820" s="25"/>
      <c r="O820" s="25"/>
      <c r="P820" s="25"/>
      <c r="Q820" s="25"/>
      <c r="R820" s="23"/>
      <c r="S820" s="145"/>
      <c r="T820" s="25"/>
      <c r="U820" s="25"/>
      <c r="V820" s="25"/>
      <c r="W820" s="25"/>
      <c r="X820" s="25"/>
    </row>
    <row r="821" spans="1:24" s="68" customFormat="1" ht="12.75" customHeight="1">
      <c r="A821" s="7"/>
      <c r="B821" s="23"/>
      <c r="C821" s="22"/>
      <c r="D821" s="22"/>
      <c r="E821" s="23"/>
      <c r="F821" s="22"/>
      <c r="G821" s="22"/>
      <c r="I821" s="25"/>
      <c r="J821" s="25"/>
      <c r="K821" s="25"/>
      <c r="L821" s="25"/>
      <c r="M821" s="25"/>
      <c r="N821" s="25"/>
      <c r="O821" s="25"/>
      <c r="P821" s="25"/>
      <c r="Q821" s="25"/>
      <c r="R821" s="23"/>
      <c r="S821" s="145"/>
      <c r="T821" s="25"/>
      <c r="U821" s="25"/>
      <c r="V821" s="25"/>
      <c r="W821" s="25"/>
      <c r="X821" s="25"/>
    </row>
    <row r="822" spans="1:24" s="68" customFormat="1" ht="12.75" customHeight="1">
      <c r="A822" s="7"/>
      <c r="B822" s="23"/>
      <c r="C822" s="22"/>
      <c r="D822" s="22"/>
      <c r="E822" s="23"/>
      <c r="F822" s="22"/>
      <c r="G822" s="22"/>
      <c r="I822" s="25"/>
      <c r="J822" s="25"/>
      <c r="K822" s="25"/>
      <c r="L822" s="25"/>
      <c r="M822" s="25"/>
      <c r="N822" s="25"/>
      <c r="O822" s="25"/>
      <c r="P822" s="25"/>
      <c r="Q822" s="25"/>
      <c r="R822" s="23"/>
      <c r="S822" s="145"/>
      <c r="T822" s="25"/>
      <c r="U822" s="25"/>
      <c r="V822" s="25"/>
      <c r="W822" s="25"/>
      <c r="X822" s="25"/>
    </row>
    <row r="823" spans="1:24" ht="12.75" customHeight="1">
      <c r="A823" s="7"/>
      <c r="C823" s="22"/>
      <c r="D823" s="22"/>
    </row>
    <row r="824" spans="1:24" ht="12.75" customHeight="1">
      <c r="A824" s="7"/>
      <c r="C824" s="22"/>
      <c r="D824" s="22"/>
    </row>
    <row r="825" spans="1:24" ht="12.75" customHeight="1">
      <c r="A825" s="7"/>
      <c r="C825" s="22"/>
      <c r="D825" s="22"/>
    </row>
    <row r="826" spans="1:24" ht="12.75" customHeight="1">
      <c r="A826" s="7"/>
      <c r="C826" s="22"/>
      <c r="D826" s="22"/>
    </row>
    <row r="827" spans="1:24" ht="12.75" customHeight="1">
      <c r="C827" s="22"/>
      <c r="D827" s="22"/>
    </row>
    <row r="828" spans="1:24" ht="12.75" customHeight="1">
      <c r="C828" s="22"/>
      <c r="D828" s="22"/>
    </row>
    <row r="829" spans="1:24" ht="12.75" customHeight="1">
      <c r="C829" s="22"/>
      <c r="D829" s="22"/>
    </row>
    <row r="830" spans="1:24" ht="12.75" customHeight="1">
      <c r="C830" s="22"/>
      <c r="D830" s="22"/>
    </row>
    <row r="831" spans="1:24" ht="12.75" customHeight="1">
      <c r="C831" s="22"/>
      <c r="D831" s="22"/>
    </row>
    <row r="832" spans="1:24" ht="12.75" customHeight="1">
      <c r="C832" s="22"/>
      <c r="D832" s="22"/>
    </row>
    <row r="833" spans="3:4" ht="15" customHeight="1">
      <c r="C833" s="22"/>
      <c r="D833" s="22"/>
    </row>
    <row r="834" spans="3:4" ht="15" customHeight="1">
      <c r="C834" s="22"/>
      <c r="D834" s="22"/>
    </row>
    <row r="835" spans="3:4" ht="15" customHeight="1">
      <c r="C835" s="22"/>
      <c r="D835" s="22"/>
    </row>
    <row r="836" spans="3:4" ht="15" customHeight="1">
      <c r="C836" s="22"/>
      <c r="D836" s="22"/>
    </row>
    <row r="837" spans="3:4" ht="15" customHeight="1">
      <c r="C837" s="22"/>
      <c r="D837" s="22"/>
    </row>
    <row r="838" spans="3:4" ht="15" customHeight="1">
      <c r="C838" s="22"/>
      <c r="D838" s="22"/>
    </row>
    <row r="839" spans="3:4" ht="15" customHeight="1">
      <c r="C839" s="22"/>
      <c r="D839" s="22"/>
    </row>
    <row r="840" spans="3:4" ht="15" customHeight="1">
      <c r="C840" s="22"/>
      <c r="D840" s="22"/>
    </row>
    <row r="841" spans="3:4" ht="15" customHeight="1">
      <c r="C841" s="22"/>
      <c r="D841" s="22"/>
    </row>
    <row r="842" spans="3:4" ht="15" customHeight="1">
      <c r="C842" s="22"/>
      <c r="D842" s="22"/>
    </row>
    <row r="843" spans="3:4" ht="15" customHeight="1">
      <c r="C843" s="22"/>
      <c r="D843" s="22"/>
    </row>
    <row r="844" spans="3:4" ht="15" customHeight="1">
      <c r="C844" s="22"/>
      <c r="D844" s="22"/>
    </row>
    <row r="845" spans="3:4" ht="15" customHeight="1">
      <c r="C845" s="22"/>
      <c r="D845" s="22"/>
    </row>
    <row r="846" spans="3:4" ht="15" customHeight="1">
      <c r="C846" s="22"/>
      <c r="D846" s="22"/>
    </row>
    <row r="847" spans="3:4" ht="15" customHeight="1">
      <c r="C847" s="22"/>
      <c r="D847" s="22"/>
    </row>
    <row r="848" spans="3:4" ht="15" customHeight="1">
      <c r="C848" s="22"/>
      <c r="D848" s="22"/>
    </row>
    <row r="849" spans="3:4" ht="15" customHeight="1">
      <c r="C849" s="22"/>
      <c r="D849" s="22"/>
    </row>
    <row r="850" spans="3:4" ht="15" customHeight="1">
      <c r="C850" s="22"/>
      <c r="D850" s="22"/>
    </row>
    <row r="851" spans="3:4" ht="15" customHeight="1">
      <c r="C851" s="22"/>
      <c r="D851" s="22"/>
    </row>
    <row r="852" spans="3:4" ht="15" customHeight="1">
      <c r="C852" s="22"/>
      <c r="D852" s="22"/>
    </row>
    <row r="853" spans="3:4" ht="15" customHeight="1">
      <c r="C853" s="22"/>
      <c r="D853" s="22"/>
    </row>
    <row r="854" spans="3:4" ht="15" customHeight="1">
      <c r="C854" s="22"/>
      <c r="D854" s="22"/>
    </row>
    <row r="855" spans="3:4" ht="15" customHeight="1">
      <c r="C855" s="22"/>
      <c r="D855" s="22"/>
    </row>
    <row r="856" spans="3:4" ht="15" customHeight="1">
      <c r="C856" s="22"/>
      <c r="D856" s="22"/>
    </row>
    <row r="857" spans="3:4" ht="15" customHeight="1">
      <c r="C857" s="22"/>
      <c r="D857" s="22"/>
    </row>
    <row r="858" spans="3:4" ht="15" customHeight="1">
      <c r="C858" s="22"/>
      <c r="D858" s="22"/>
    </row>
    <row r="859" spans="3:4" ht="15" customHeight="1">
      <c r="C859" s="22"/>
      <c r="D859" s="22"/>
    </row>
    <row r="860" spans="3:4" ht="15" customHeight="1">
      <c r="C860" s="22"/>
      <c r="D860" s="22"/>
    </row>
    <row r="861" spans="3:4" ht="15" customHeight="1">
      <c r="C861" s="22"/>
      <c r="D861" s="22"/>
    </row>
    <row r="862" spans="3:4" ht="15" customHeight="1">
      <c r="C862" s="22"/>
      <c r="D862" s="22"/>
    </row>
    <row r="863" spans="3:4" ht="15" customHeight="1">
      <c r="C863" s="22"/>
      <c r="D863" s="22"/>
    </row>
    <row r="864" spans="3:4" ht="15" customHeight="1">
      <c r="C864" s="22"/>
      <c r="D864" s="22"/>
    </row>
    <row r="865" spans="3:4" ht="15" customHeight="1">
      <c r="C865" s="22"/>
      <c r="D865" s="22"/>
    </row>
    <row r="866" spans="3:4" ht="15" customHeight="1">
      <c r="C866" s="22"/>
      <c r="D866" s="22"/>
    </row>
    <row r="867" spans="3:4" ht="15" customHeight="1">
      <c r="C867" s="22"/>
      <c r="D867" s="22"/>
    </row>
    <row r="868" spans="3:4" ht="15" customHeight="1">
      <c r="C868" s="22"/>
      <c r="D868" s="22"/>
    </row>
    <row r="869" spans="3:4" ht="15" customHeight="1">
      <c r="C869" s="22"/>
      <c r="D869" s="22"/>
    </row>
    <row r="870" spans="3:4" ht="15" customHeight="1">
      <c r="C870" s="22"/>
      <c r="D870" s="22"/>
    </row>
    <row r="871" spans="3:4" ht="15" customHeight="1">
      <c r="C871" s="22"/>
      <c r="D871" s="22"/>
    </row>
    <row r="872" spans="3:4" ht="15" customHeight="1">
      <c r="C872" s="22"/>
      <c r="D872" s="22"/>
    </row>
    <row r="873" spans="3:4" ht="15" customHeight="1">
      <c r="C873" s="22"/>
      <c r="D873" s="22"/>
    </row>
    <row r="874" spans="3:4" ht="15" customHeight="1">
      <c r="C874" s="22"/>
      <c r="D874" s="22"/>
    </row>
    <row r="875" spans="3:4" ht="15" customHeight="1">
      <c r="C875" s="22"/>
      <c r="D875" s="22"/>
    </row>
    <row r="876" spans="3:4" ht="15" customHeight="1">
      <c r="C876" s="22"/>
      <c r="D876" s="22"/>
    </row>
    <row r="877" spans="3:4" ht="15" customHeight="1">
      <c r="C877" s="22"/>
      <c r="D877" s="22"/>
    </row>
    <row r="878" spans="3:4" ht="15" customHeight="1">
      <c r="C878" s="22"/>
      <c r="D878" s="22"/>
    </row>
    <row r="879" spans="3:4" ht="15" customHeight="1">
      <c r="C879" s="22"/>
      <c r="D879" s="22"/>
    </row>
    <row r="880" spans="3:4" ht="15" customHeight="1">
      <c r="C880" s="22"/>
      <c r="D880" s="22"/>
    </row>
    <row r="881" spans="3:4" ht="15" customHeight="1">
      <c r="C881" s="22"/>
      <c r="D881" s="22"/>
    </row>
    <row r="882" spans="3:4" ht="15" customHeight="1">
      <c r="C882" s="22"/>
      <c r="D882" s="22"/>
    </row>
    <row r="883" spans="3:4" ht="15" customHeight="1">
      <c r="C883" s="22"/>
      <c r="D883" s="22"/>
    </row>
    <row r="884" spans="3:4" ht="15" customHeight="1">
      <c r="C884" s="22"/>
      <c r="D884" s="22"/>
    </row>
    <row r="885" spans="3:4" ht="15" customHeight="1">
      <c r="C885" s="22"/>
      <c r="D885" s="22"/>
    </row>
    <row r="886" spans="3:4" ht="15" customHeight="1">
      <c r="C886" s="22"/>
      <c r="D886" s="22"/>
    </row>
    <row r="887" spans="3:4" ht="15" customHeight="1">
      <c r="C887" s="22"/>
      <c r="D887" s="22"/>
    </row>
    <row r="888" spans="3:4" ht="15" customHeight="1">
      <c r="C888" s="22"/>
      <c r="D888" s="22"/>
    </row>
    <row r="889" spans="3:4" ht="15" customHeight="1">
      <c r="C889" s="22"/>
      <c r="D889" s="22"/>
    </row>
    <row r="890" spans="3:4" ht="15" customHeight="1">
      <c r="C890" s="22"/>
      <c r="D890" s="22"/>
    </row>
    <row r="891" spans="3:4" ht="15" customHeight="1">
      <c r="C891" s="22"/>
      <c r="D891" s="22"/>
    </row>
    <row r="892" spans="3:4" ht="15" customHeight="1">
      <c r="C892" s="22"/>
      <c r="D892" s="22"/>
    </row>
    <row r="893" spans="3:4" ht="15" customHeight="1">
      <c r="C893" s="22"/>
      <c r="D893" s="22"/>
    </row>
    <row r="894" spans="3:4" ht="15" customHeight="1">
      <c r="C894" s="22"/>
      <c r="D894" s="22"/>
    </row>
    <row r="895" spans="3:4" ht="15" customHeight="1">
      <c r="C895" s="22"/>
      <c r="D895" s="22"/>
    </row>
    <row r="896" spans="3:4" ht="15" customHeight="1">
      <c r="C896" s="22"/>
      <c r="D896" s="22"/>
    </row>
    <row r="897" spans="3:4" ht="15" customHeight="1">
      <c r="C897" s="22"/>
      <c r="D897" s="22"/>
    </row>
    <row r="898" spans="3:4" ht="15" customHeight="1">
      <c r="C898" s="22"/>
      <c r="D898" s="22"/>
    </row>
    <row r="899" spans="3:4" ht="15" customHeight="1">
      <c r="C899" s="22"/>
      <c r="D899" s="22"/>
    </row>
    <row r="900" spans="3:4" ht="15" customHeight="1">
      <c r="C900" s="22"/>
      <c r="D900" s="22"/>
    </row>
    <row r="901" spans="3:4" ht="15" customHeight="1">
      <c r="C901" s="22"/>
      <c r="D901" s="22"/>
    </row>
    <row r="902" spans="3:4" ht="15" customHeight="1">
      <c r="C902" s="22"/>
      <c r="D902" s="22"/>
    </row>
    <row r="903" spans="3:4" ht="15" customHeight="1">
      <c r="C903" s="22"/>
      <c r="D903" s="22"/>
    </row>
    <row r="904" spans="3:4" ht="15" customHeight="1">
      <c r="C904" s="22"/>
      <c r="D904" s="22"/>
    </row>
    <row r="905" spans="3:4" ht="15" customHeight="1">
      <c r="C905" s="22"/>
      <c r="D905" s="22"/>
    </row>
    <row r="906" spans="3:4" ht="15" customHeight="1">
      <c r="C906" s="22"/>
      <c r="D906" s="22"/>
    </row>
    <row r="907" spans="3:4" ht="15" customHeight="1">
      <c r="C907" s="22"/>
      <c r="D907" s="22"/>
    </row>
    <row r="908" spans="3:4" ht="15" customHeight="1">
      <c r="C908" s="22"/>
      <c r="D908" s="22"/>
    </row>
    <row r="909" spans="3:4" ht="15" customHeight="1">
      <c r="C909" s="22"/>
      <c r="D909" s="22"/>
    </row>
    <row r="910" spans="3:4" ht="15" customHeight="1">
      <c r="C910" s="22"/>
      <c r="D910" s="22"/>
    </row>
    <row r="911" spans="3:4" ht="15" customHeight="1">
      <c r="C911" s="22"/>
      <c r="D911" s="22"/>
    </row>
    <row r="912" spans="3:4" ht="15" customHeight="1">
      <c r="C912" s="22"/>
      <c r="D912" s="22"/>
    </row>
    <row r="913" spans="3:4" ht="15" customHeight="1">
      <c r="C913" s="22"/>
      <c r="D913" s="22"/>
    </row>
    <row r="914" spans="3:4" ht="15" customHeight="1">
      <c r="C914" s="22"/>
      <c r="D914" s="22"/>
    </row>
    <row r="915" spans="3:4" ht="15" customHeight="1">
      <c r="C915" s="22"/>
      <c r="D915" s="22"/>
    </row>
    <row r="916" spans="3:4" ht="15" customHeight="1">
      <c r="C916" s="22"/>
      <c r="D916" s="22"/>
    </row>
    <row r="917" spans="3:4" ht="15" customHeight="1">
      <c r="C917" s="22"/>
      <c r="D917" s="22"/>
    </row>
    <row r="918" spans="3:4" ht="15" customHeight="1">
      <c r="C918" s="22"/>
      <c r="D918" s="22"/>
    </row>
    <row r="919" spans="3:4" ht="15" customHeight="1">
      <c r="C919" s="22"/>
      <c r="D919" s="22"/>
    </row>
    <row r="920" spans="3:4" ht="15" customHeight="1">
      <c r="C920" s="22"/>
      <c r="D920" s="22"/>
    </row>
    <row r="921" spans="3:4" ht="15" customHeight="1">
      <c r="C921" s="22"/>
      <c r="D921" s="22"/>
    </row>
    <row r="922" spans="3:4" ht="15" customHeight="1">
      <c r="C922" s="22"/>
      <c r="D922" s="22"/>
    </row>
    <row r="923" spans="3:4" ht="15" customHeight="1">
      <c r="C923" s="22"/>
      <c r="D923" s="22"/>
    </row>
    <row r="924" spans="3:4" ht="15" customHeight="1">
      <c r="C924" s="22"/>
      <c r="D924" s="22"/>
    </row>
    <row r="925" spans="3:4" ht="15" customHeight="1">
      <c r="C925" s="22"/>
      <c r="D925" s="22"/>
    </row>
    <row r="926" spans="3:4" ht="15" customHeight="1">
      <c r="C926" s="22"/>
      <c r="D926" s="22"/>
    </row>
    <row r="927" spans="3:4" ht="15" customHeight="1">
      <c r="C927" s="22"/>
      <c r="D927" s="22"/>
    </row>
    <row r="928" spans="3:4" ht="15" customHeight="1">
      <c r="C928" s="22"/>
      <c r="D928" s="22"/>
    </row>
    <row r="929" spans="3:4" ht="15" customHeight="1">
      <c r="C929" s="22"/>
      <c r="D929" s="22"/>
    </row>
    <row r="930" spans="3:4" ht="15" customHeight="1">
      <c r="C930" s="22"/>
      <c r="D930" s="22"/>
    </row>
    <row r="931" spans="3:4" ht="15" customHeight="1">
      <c r="C931" s="22"/>
      <c r="D931" s="22"/>
    </row>
    <row r="932" spans="3:4" ht="15" customHeight="1">
      <c r="C932" s="22"/>
      <c r="D932" s="22"/>
    </row>
    <row r="933" spans="3:4" ht="15" customHeight="1">
      <c r="C933" s="22"/>
      <c r="D933" s="22"/>
    </row>
    <row r="934" spans="3:4" ht="15" customHeight="1">
      <c r="C934" s="22"/>
      <c r="D934" s="22"/>
    </row>
    <row r="935" spans="3:4" ht="15" customHeight="1">
      <c r="C935" s="22"/>
      <c r="D935" s="22"/>
    </row>
    <row r="936" spans="3:4" ht="15" customHeight="1">
      <c r="C936" s="22"/>
      <c r="D936" s="22"/>
    </row>
    <row r="937" spans="3:4" ht="15" customHeight="1">
      <c r="C937" s="22"/>
      <c r="D937" s="22"/>
    </row>
    <row r="938" spans="3:4" ht="15" customHeight="1">
      <c r="C938" s="22"/>
      <c r="D938" s="22"/>
    </row>
    <row r="939" spans="3:4" ht="15" customHeight="1">
      <c r="C939" s="22"/>
      <c r="D939" s="22"/>
    </row>
    <row r="940" spans="3:4" ht="15" customHeight="1">
      <c r="C940" s="22"/>
      <c r="D940" s="22"/>
    </row>
    <row r="941" spans="3:4" ht="15" customHeight="1">
      <c r="C941" s="22"/>
      <c r="D941" s="22"/>
    </row>
    <row r="942" spans="3:4" ht="15" customHeight="1">
      <c r="C942" s="22"/>
      <c r="D942" s="22"/>
    </row>
    <row r="943" spans="3:4" ht="15" customHeight="1">
      <c r="C943" s="22"/>
      <c r="D943" s="22"/>
    </row>
    <row r="944" spans="3:4" ht="15" customHeight="1">
      <c r="C944" s="22"/>
      <c r="D944" s="22"/>
    </row>
    <row r="945" spans="3:4" ht="15" customHeight="1">
      <c r="C945" s="22"/>
      <c r="D945" s="22"/>
    </row>
    <row r="946" spans="3:4" ht="15" customHeight="1">
      <c r="C946" s="22"/>
      <c r="D946" s="22"/>
    </row>
    <row r="947" spans="3:4" ht="15" customHeight="1">
      <c r="C947" s="22"/>
      <c r="D947" s="22"/>
    </row>
    <row r="948" spans="3:4" ht="15" customHeight="1">
      <c r="C948" s="22"/>
      <c r="D948" s="22"/>
    </row>
    <row r="949" spans="3:4" ht="15" customHeight="1">
      <c r="C949" s="22"/>
      <c r="D949" s="22"/>
    </row>
    <row r="950" spans="3:4" ht="15" customHeight="1">
      <c r="C950" s="22"/>
      <c r="D950" s="22"/>
    </row>
    <row r="951" spans="3:4" ht="15" customHeight="1">
      <c r="C951" s="22"/>
      <c r="D951" s="22"/>
    </row>
    <row r="952" spans="3:4" ht="15" customHeight="1">
      <c r="C952" s="22"/>
      <c r="D952" s="22"/>
    </row>
    <row r="953" spans="3:4" ht="15" customHeight="1">
      <c r="C953" s="22"/>
      <c r="D953" s="22"/>
    </row>
    <row r="954" spans="3:4" ht="15" customHeight="1">
      <c r="C954" s="22"/>
      <c r="D954" s="22"/>
    </row>
    <row r="955" spans="3:4" ht="15" customHeight="1">
      <c r="C955" s="22"/>
      <c r="D955" s="22"/>
    </row>
    <row r="956" spans="3:4" ht="15" customHeight="1">
      <c r="C956" s="22"/>
      <c r="D956" s="22"/>
    </row>
    <row r="957" spans="3:4" ht="15" customHeight="1">
      <c r="C957" s="22"/>
      <c r="D957" s="22"/>
    </row>
    <row r="958" spans="3:4" ht="15" customHeight="1">
      <c r="C958" s="22"/>
      <c r="D958" s="22"/>
    </row>
    <row r="959" spans="3:4" ht="15" customHeight="1">
      <c r="C959" s="22"/>
      <c r="D959" s="22"/>
    </row>
    <row r="960" spans="3:4" ht="15" customHeight="1">
      <c r="C960" s="22"/>
      <c r="D960" s="22"/>
    </row>
    <row r="961" spans="3:4" ht="15" customHeight="1">
      <c r="C961" s="22"/>
      <c r="D961" s="22"/>
    </row>
    <row r="962" spans="3:4" ht="15" customHeight="1">
      <c r="C962" s="22"/>
      <c r="D962" s="22"/>
    </row>
    <row r="963" spans="3:4" ht="15" customHeight="1">
      <c r="C963" s="22"/>
      <c r="D963" s="22"/>
    </row>
    <row r="964" spans="3:4" ht="15" customHeight="1">
      <c r="C964" s="22"/>
      <c r="D964" s="22"/>
    </row>
    <row r="965" spans="3:4" ht="15" customHeight="1">
      <c r="C965" s="22"/>
      <c r="D965" s="22"/>
    </row>
    <row r="966" spans="3:4" ht="15" customHeight="1">
      <c r="C966" s="22"/>
      <c r="D966" s="22"/>
    </row>
    <row r="967" spans="3:4" ht="15" customHeight="1">
      <c r="C967" s="22"/>
      <c r="D967" s="22"/>
    </row>
    <row r="968" spans="3:4" ht="15" customHeight="1">
      <c r="C968" s="22"/>
      <c r="D968" s="22"/>
    </row>
    <row r="969" spans="3:4" ht="15" customHeight="1">
      <c r="C969" s="22"/>
      <c r="D969" s="22"/>
    </row>
    <row r="970" spans="3:4" ht="15" customHeight="1">
      <c r="C970" s="22"/>
      <c r="D970" s="22"/>
    </row>
    <row r="971" spans="3:4" ht="15" customHeight="1">
      <c r="C971" s="22"/>
      <c r="D971" s="22"/>
    </row>
    <row r="972" spans="3:4" ht="15" customHeight="1">
      <c r="C972" s="22"/>
      <c r="D972" s="22"/>
    </row>
    <row r="973" spans="3:4" ht="15" customHeight="1">
      <c r="C973" s="22"/>
      <c r="D973" s="22"/>
    </row>
    <row r="974" spans="3:4" ht="15" customHeight="1">
      <c r="C974" s="22"/>
      <c r="D974" s="22"/>
    </row>
    <row r="975" spans="3:4" ht="15" customHeight="1">
      <c r="C975" s="22"/>
      <c r="D975" s="22"/>
    </row>
    <row r="976" spans="3:4" ht="15" customHeight="1">
      <c r="C976" s="22"/>
      <c r="D976" s="22"/>
    </row>
    <row r="977" spans="3:4" ht="15" customHeight="1">
      <c r="C977" s="22"/>
      <c r="D977" s="22"/>
    </row>
    <row r="978" spans="3:4" ht="15" customHeight="1">
      <c r="C978" s="22"/>
      <c r="D978" s="22"/>
    </row>
    <row r="979" spans="3:4" ht="15" customHeight="1">
      <c r="C979" s="22"/>
      <c r="D979" s="22"/>
    </row>
    <row r="980" spans="3:4" ht="15" customHeight="1">
      <c r="C980" s="22"/>
      <c r="D980" s="22"/>
    </row>
    <row r="981" spans="3:4" ht="15" customHeight="1">
      <c r="C981" s="22"/>
      <c r="D981" s="22"/>
    </row>
    <row r="982" spans="3:4" ht="15" customHeight="1">
      <c r="C982" s="22"/>
      <c r="D982" s="22"/>
    </row>
    <row r="983" spans="3:4" ht="15" customHeight="1">
      <c r="C983" s="22"/>
      <c r="D983" s="22"/>
    </row>
    <row r="984" spans="3:4" ht="15" customHeight="1">
      <c r="C984" s="22"/>
      <c r="D984" s="22"/>
    </row>
    <row r="985" spans="3:4" ht="15" customHeight="1">
      <c r="C985" s="22"/>
      <c r="D985" s="22"/>
    </row>
    <row r="986" spans="3:4" ht="15" customHeight="1">
      <c r="C986" s="22"/>
      <c r="D986" s="22"/>
    </row>
    <row r="987" spans="3:4" ht="15" customHeight="1">
      <c r="C987" s="22"/>
      <c r="D987" s="22"/>
    </row>
    <row r="988" spans="3:4" ht="15" customHeight="1">
      <c r="C988" s="22"/>
      <c r="D988" s="22"/>
    </row>
    <row r="989" spans="3:4" ht="15" customHeight="1">
      <c r="C989" s="22"/>
      <c r="D989" s="22"/>
    </row>
    <row r="990" spans="3:4" ht="15" customHeight="1">
      <c r="C990" s="22"/>
      <c r="D990" s="22"/>
    </row>
    <row r="991" spans="3:4" ht="15" customHeight="1">
      <c r="C991" s="22"/>
      <c r="D991" s="22"/>
    </row>
    <row r="992" spans="3:4" ht="15" customHeight="1">
      <c r="C992" s="22"/>
      <c r="D992" s="22"/>
    </row>
    <row r="993" spans="3:4" ht="15" customHeight="1">
      <c r="C993" s="22"/>
      <c r="D993" s="22"/>
    </row>
    <row r="994" spans="3:4" ht="15" customHeight="1">
      <c r="C994" s="22"/>
      <c r="D994" s="22"/>
    </row>
    <row r="995" spans="3:4" ht="15" customHeight="1">
      <c r="C995" s="22"/>
      <c r="D995" s="22"/>
    </row>
    <row r="996" spans="3:4" ht="15" customHeight="1">
      <c r="C996" s="22"/>
      <c r="D996" s="22"/>
    </row>
    <row r="997" spans="3:4" ht="15" customHeight="1">
      <c r="C997" s="22"/>
      <c r="D997" s="22"/>
    </row>
    <row r="998" spans="3:4" ht="15" customHeight="1">
      <c r="C998" s="22"/>
      <c r="D998" s="22"/>
    </row>
    <row r="999" spans="3:4" ht="15" customHeight="1">
      <c r="C999" s="22"/>
      <c r="D999" s="22"/>
    </row>
    <row r="1000" spans="3:4" ht="15" customHeight="1">
      <c r="C1000" s="22"/>
      <c r="D1000" s="22"/>
    </row>
    <row r="1001" spans="3:4" ht="15" customHeight="1">
      <c r="C1001" s="22"/>
      <c r="D1001" s="22"/>
    </row>
    <row r="1002" spans="3:4" ht="15" customHeight="1">
      <c r="C1002" s="22"/>
      <c r="D1002" s="22"/>
    </row>
    <row r="1003" spans="3:4" ht="15" customHeight="1">
      <c r="C1003" s="22"/>
      <c r="D1003" s="22"/>
    </row>
    <row r="1004" spans="3:4" ht="15" customHeight="1">
      <c r="C1004" s="22"/>
      <c r="D1004" s="22"/>
    </row>
    <row r="1005" spans="3:4" ht="15" customHeight="1">
      <c r="C1005" s="22"/>
      <c r="D1005" s="22"/>
    </row>
    <row r="1006" spans="3:4" ht="15" customHeight="1">
      <c r="C1006" s="22"/>
      <c r="D1006" s="22"/>
    </row>
    <row r="1007" spans="3:4" ht="15" customHeight="1">
      <c r="C1007" s="22"/>
      <c r="D1007" s="22"/>
    </row>
    <row r="1008" spans="3:4" ht="15" customHeight="1">
      <c r="C1008" s="22"/>
      <c r="D1008" s="22"/>
    </row>
    <row r="1009" spans="3:4" ht="15" customHeight="1">
      <c r="C1009" s="22"/>
      <c r="D1009" s="22"/>
    </row>
    <row r="1010" spans="3:4" ht="15" customHeight="1">
      <c r="C1010" s="22"/>
      <c r="D1010" s="22"/>
    </row>
    <row r="1011" spans="3:4" ht="15" customHeight="1">
      <c r="C1011" s="22"/>
      <c r="D1011" s="22"/>
    </row>
    <row r="1012" spans="3:4" ht="15" customHeight="1">
      <c r="C1012" s="22"/>
      <c r="D1012" s="22"/>
    </row>
    <row r="1013" spans="3:4" ht="15" customHeight="1">
      <c r="C1013" s="22"/>
      <c r="D1013" s="22"/>
    </row>
    <row r="1014" spans="3:4" ht="15" customHeight="1">
      <c r="C1014" s="22"/>
      <c r="D1014" s="22"/>
    </row>
    <row r="1015" spans="3:4" ht="15" customHeight="1">
      <c r="C1015" s="22"/>
      <c r="D1015" s="22"/>
    </row>
    <row r="1016" spans="3:4" ht="15" customHeight="1">
      <c r="C1016" s="22"/>
      <c r="D1016" s="22"/>
    </row>
    <row r="1017" spans="3:4" ht="15" customHeight="1">
      <c r="C1017" s="22"/>
      <c r="D1017" s="22"/>
    </row>
    <row r="1018" spans="3:4" ht="15" customHeight="1">
      <c r="C1018" s="22"/>
      <c r="D1018" s="22"/>
    </row>
    <row r="1019" spans="3:4" ht="15" customHeight="1">
      <c r="C1019" s="22"/>
      <c r="D1019" s="22"/>
    </row>
    <row r="1020" spans="3:4" ht="15" customHeight="1">
      <c r="C1020" s="22"/>
      <c r="D1020" s="22"/>
    </row>
    <row r="1021" spans="3:4" ht="15" customHeight="1">
      <c r="C1021" s="22"/>
      <c r="D1021" s="22"/>
    </row>
    <row r="1022" spans="3:4" ht="15" customHeight="1">
      <c r="C1022" s="22"/>
      <c r="D1022" s="22"/>
    </row>
    <row r="1023" spans="3:4" ht="15" customHeight="1">
      <c r="C1023" s="22"/>
      <c r="D1023" s="22"/>
    </row>
    <row r="1024" spans="3:4" ht="15" customHeight="1">
      <c r="C1024" s="22"/>
      <c r="D1024" s="22"/>
    </row>
  </sheetData>
  <mergeCells count="85">
    <mergeCell ref="B102:E102"/>
    <mergeCell ref="B103:E103"/>
    <mergeCell ref="B104:E104"/>
    <mergeCell ref="B105:E105"/>
    <mergeCell ref="B106:E106"/>
    <mergeCell ref="A4:A11"/>
    <mergeCell ref="R3:R11"/>
    <mergeCell ref="A99:Q99"/>
    <mergeCell ref="C100:Q100"/>
    <mergeCell ref="B101:Q101"/>
    <mergeCell ref="C83:D83"/>
    <mergeCell ref="C84:D84"/>
    <mergeCell ref="C85:D85"/>
    <mergeCell ref="C86:D86"/>
    <mergeCell ref="C54:D54"/>
    <mergeCell ref="C55:D55"/>
    <mergeCell ref="C76:D76"/>
    <mergeCell ref="C79:D79"/>
    <mergeCell ref="C75:D75"/>
    <mergeCell ref="C73:D73"/>
    <mergeCell ref="C57:D57"/>
    <mergeCell ref="AD61:AE61"/>
    <mergeCell ref="C67:D67"/>
    <mergeCell ref="C69:D69"/>
    <mergeCell ref="C60:D60"/>
    <mergeCell ref="C68:D68"/>
    <mergeCell ref="C61:D61"/>
    <mergeCell ref="C62:D62"/>
    <mergeCell ref="C63:D63"/>
    <mergeCell ref="C64:D64"/>
    <mergeCell ref="C65:D65"/>
    <mergeCell ref="C66:D66"/>
    <mergeCell ref="C53:D53"/>
    <mergeCell ref="A27:A28"/>
    <mergeCell ref="C56:D56"/>
    <mergeCell ref="C24:D24"/>
    <mergeCell ref="C25:D25"/>
    <mergeCell ref="B27:B28"/>
    <mergeCell ref="C49:D49"/>
    <mergeCell ref="C48:D48"/>
    <mergeCell ref="C47:D47"/>
    <mergeCell ref="C46:D46"/>
    <mergeCell ref="C26:D26"/>
    <mergeCell ref="A45:R45"/>
    <mergeCell ref="C50:D50"/>
    <mergeCell ref="C51:D51"/>
    <mergeCell ref="C52:D52"/>
    <mergeCell ref="A1:B1"/>
    <mergeCell ref="C1:D1"/>
    <mergeCell ref="C13:D13"/>
    <mergeCell ref="C14:D14"/>
    <mergeCell ref="C23:D23"/>
    <mergeCell ref="C15:D15"/>
    <mergeCell ref="C18:D18"/>
    <mergeCell ref="C17:D17"/>
    <mergeCell ref="C16:D16"/>
    <mergeCell ref="C19:D19"/>
    <mergeCell ref="C20:D20"/>
    <mergeCell ref="C21:D21"/>
    <mergeCell ref="C22:D22"/>
    <mergeCell ref="A12:R12"/>
    <mergeCell ref="A2:Q2"/>
    <mergeCell ref="C3:D3"/>
    <mergeCell ref="C95:D95"/>
    <mergeCell ref="C96:D96"/>
    <mergeCell ref="C97:D97"/>
    <mergeCell ref="C92:D92"/>
    <mergeCell ref="C94:D94"/>
    <mergeCell ref="C93:D93"/>
    <mergeCell ref="A58:R58"/>
    <mergeCell ref="A81:R81"/>
    <mergeCell ref="A88:R88"/>
    <mergeCell ref="C90:D90"/>
    <mergeCell ref="C91:D91"/>
    <mergeCell ref="C72:D72"/>
    <mergeCell ref="C80:D80"/>
    <mergeCell ref="C89:D89"/>
    <mergeCell ref="C78:D78"/>
    <mergeCell ref="C82:D82"/>
    <mergeCell ref="C87:D87"/>
    <mergeCell ref="C74:D74"/>
    <mergeCell ref="C77:D77"/>
    <mergeCell ref="C70:D70"/>
    <mergeCell ref="C71:D71"/>
    <mergeCell ref="C59:D59"/>
  </mergeCells>
  <conditionalFormatting sqref="E98:G98 E95:E97 G95:G97 F49:F57 F13:F24 F38:G44 F59:F80 E107:G122">
    <cfRule type="containsText" dxfId="2795" priority="659" operator="containsText" text="UTILIZATION">
      <formula>NOT(ISERROR(SEARCH(("UTILIZATION"),(E13))))</formula>
    </cfRule>
  </conditionalFormatting>
  <conditionalFormatting sqref="E98:G98 E95:E97 G95:G97 F49:F57 F13:F24 F38:G44 F59:F80 E107:G822">
    <cfRule type="containsText" dxfId="2794" priority="660" operator="containsText" text="service delivery">
      <formula>NOT(ISERROR(SEARCH(("service delivery"),(E13))))</formula>
    </cfRule>
  </conditionalFormatting>
  <conditionalFormatting sqref="E98:G98 E95:E97 G95:G97 F49:F57 F13:F24 F38:G44 F59:F80 E107:G822">
    <cfRule type="containsText" dxfId="2793" priority="661" operator="containsText" text="workforce">
      <formula>NOT(ISERROR(SEARCH(("workforce"),(E13))))</formula>
    </cfRule>
  </conditionalFormatting>
  <conditionalFormatting sqref="E98:G98 E95:E97 G95:G97 F49:F57 F13:F24 F38:G44 F59:F80 E107:G822">
    <cfRule type="containsText" dxfId="2792" priority="662" operator="containsText" text="leadership &amp; governance">
      <formula>NOT(ISERROR(SEARCH(("leadership &amp; governance"),(E13))))</formula>
    </cfRule>
  </conditionalFormatting>
  <conditionalFormatting sqref="E98:G98 E95:E97 G95:G97 F49:F57 F13:F24 F38:G44 F59:F80 E107:G822">
    <cfRule type="containsText" dxfId="2791" priority="663" operator="containsText" text="service delivery mechansims">
      <formula>NOT(ISERROR(SEARCH(("service delivery mechansims"),(E13))))</formula>
    </cfRule>
  </conditionalFormatting>
  <conditionalFormatting sqref="E98:G98 E95:E97 G95:G97 F49:F57 F13:F24 F38:G44 F59:F80 E107:G822">
    <cfRule type="containsText" dxfId="2790" priority="664" operator="containsText" text="financing">
      <formula>NOT(ISERROR(SEARCH(("financing"),(E13))))</formula>
    </cfRule>
  </conditionalFormatting>
  <conditionalFormatting sqref="E98:G98 E95:E97 G95:G97 F49:F57 F13:F24 F38:G44 F59:F80 E107:G822">
    <cfRule type="containsText" dxfId="2789" priority="665" operator="containsText" text="information systems">
      <formula>NOT(ISERROR(SEARCH(("information systems"),(E13))))</formula>
    </cfRule>
  </conditionalFormatting>
  <conditionalFormatting sqref="E98:G98 E95:E97 G95:G97 F49:F57 F13:F24 F38:G44 F59:F80 E107:G822">
    <cfRule type="containsText" dxfId="2788" priority="666" operator="containsText" text="knowledge">
      <formula>NOT(ISERROR(SEARCH(("knowledge"),(E13))))</formula>
    </cfRule>
  </conditionalFormatting>
  <conditionalFormatting sqref="E98:G98 E95:E97 G95:G97 F49:F57 F13:F24 F38:G44 F59:F80 E107:G822">
    <cfRule type="containsText" dxfId="2787" priority="667" operator="containsText" text="coordination">
      <formula>NOT(ISERROR(SEARCH(("coordination"),(E13))))</formula>
    </cfRule>
  </conditionalFormatting>
  <conditionalFormatting sqref="E98:G98 E95:E97 G95:G97 F49:F57 F13:F24 F38:G44 F59:F80 E107:G1048576">
    <cfRule type="containsText" dxfId="2786" priority="658" operator="containsText" text="social norms">
      <formula>NOT(ISERROR(SEARCH("social norms",E13)))</formula>
    </cfRule>
  </conditionalFormatting>
  <conditionalFormatting sqref="C98:D98 F13:F24 F38:F44 F59:F80 C107:D1048576">
    <cfRule type="containsText" dxfId="2785" priority="653" operator="containsText" text="no">
      <formula>NOT(ISERROR(SEARCH("no",C13)))</formula>
    </cfRule>
    <cfRule type="containsText" dxfId="2784" priority="654" operator="containsText" text="yes">
      <formula>NOT(ISERROR(SEARCH("yes",C13)))</formula>
    </cfRule>
    <cfRule type="containsText" dxfId="2783" priority="655" operator="containsText" text="not at all">
      <formula>NOT(ISERROR(SEARCH("not at all",C13)))</formula>
    </cfRule>
    <cfRule type="containsText" dxfId="2782" priority="656" operator="containsText" text="partly">
      <formula>NOT(ISERROR(SEARCH("partly",C13)))</formula>
    </cfRule>
    <cfRule type="containsText" dxfId="2781" priority="657" operator="containsText" text="completely">
      <formula>NOT(ISERROR(SEARCH("completely",C13)))</formula>
    </cfRule>
  </conditionalFormatting>
  <conditionalFormatting sqref="F32 F35">
    <cfRule type="containsText" dxfId="2780" priority="544" operator="containsText" text="UTILIZATION">
      <formula>NOT(ISERROR(SEARCH(("UTILIZATION"),(F32))))</formula>
    </cfRule>
  </conditionalFormatting>
  <conditionalFormatting sqref="F32 F35">
    <cfRule type="containsText" dxfId="2779" priority="545" operator="containsText" text="service delivery">
      <formula>NOT(ISERROR(SEARCH(("service delivery"),(F32))))</formula>
    </cfRule>
  </conditionalFormatting>
  <conditionalFormatting sqref="F32 F35">
    <cfRule type="containsText" dxfId="2778" priority="546" operator="containsText" text="workforce">
      <formula>NOT(ISERROR(SEARCH(("workforce"),(F32))))</formula>
    </cfRule>
  </conditionalFormatting>
  <conditionalFormatting sqref="F32 F35">
    <cfRule type="containsText" dxfId="2777" priority="547" operator="containsText" text="leadership &amp; governance">
      <formula>NOT(ISERROR(SEARCH(("leadership &amp; governance"),(F32))))</formula>
    </cfRule>
  </conditionalFormatting>
  <conditionalFormatting sqref="F32 F35">
    <cfRule type="containsText" dxfId="2776" priority="548" operator="containsText" text="service delivery mechansims">
      <formula>NOT(ISERROR(SEARCH(("service delivery mechansims"),(F32))))</formula>
    </cfRule>
  </conditionalFormatting>
  <conditionalFormatting sqref="F32 F35">
    <cfRule type="containsText" dxfId="2775" priority="549" operator="containsText" text="financing">
      <formula>NOT(ISERROR(SEARCH(("financing"),(F32))))</formula>
    </cfRule>
  </conditionalFormatting>
  <conditionalFormatting sqref="F32 F35">
    <cfRule type="containsText" dxfId="2774" priority="550" operator="containsText" text="information systems">
      <formula>NOT(ISERROR(SEARCH(("information systems"),(F32))))</formula>
    </cfRule>
  </conditionalFormatting>
  <conditionalFormatting sqref="F32 F35">
    <cfRule type="containsText" dxfId="2773" priority="551" operator="containsText" text="knowledge">
      <formula>NOT(ISERROR(SEARCH(("knowledge"),(F32))))</formula>
    </cfRule>
  </conditionalFormatting>
  <conditionalFormatting sqref="F32 F35">
    <cfRule type="containsText" dxfId="2772" priority="552" operator="containsText" text="coordination">
      <formula>NOT(ISERROR(SEARCH(("coordination"),(F32))))</formula>
    </cfRule>
  </conditionalFormatting>
  <conditionalFormatting sqref="F32 F35">
    <cfRule type="containsText" dxfId="2771" priority="543" operator="containsText" text="social norms">
      <formula>NOT(ISERROR(SEARCH("social norms",F32)))</formula>
    </cfRule>
  </conditionalFormatting>
  <conditionalFormatting sqref="F32 F35">
    <cfRule type="containsText" dxfId="2770" priority="538" operator="containsText" text="no">
      <formula>NOT(ISERROR(SEARCH("no",F32)))</formula>
    </cfRule>
    <cfRule type="containsText" dxfId="2769" priority="539" operator="containsText" text="yes">
      <formula>NOT(ISERROR(SEARCH("yes",F32)))</formula>
    </cfRule>
    <cfRule type="containsText" dxfId="2768" priority="540" operator="containsText" text="not at all">
      <formula>NOT(ISERROR(SEARCH("not at all",F32)))</formula>
    </cfRule>
    <cfRule type="containsText" dxfId="2767" priority="541" operator="containsText" text="partly">
      <formula>NOT(ISERROR(SEARCH("partly",F32)))</formula>
    </cfRule>
    <cfRule type="containsText" dxfId="2766" priority="542" operator="containsText" text="completely">
      <formula>NOT(ISERROR(SEARCH("completely",F32)))</formula>
    </cfRule>
  </conditionalFormatting>
  <conditionalFormatting sqref="G32 G35">
    <cfRule type="containsText" dxfId="2765" priority="537" operator="containsText" text="service delivery mechansims">
      <formula>NOT(ISERROR(SEARCH(("service delivery mechansims"),(G32))))</formula>
    </cfRule>
  </conditionalFormatting>
  <conditionalFormatting sqref="G32 G35">
    <cfRule type="containsText" dxfId="2764" priority="529" operator="containsText" text="UTILIZATION">
      <formula>NOT(ISERROR(SEARCH(("UTILIZATION"),(G32))))</formula>
    </cfRule>
  </conditionalFormatting>
  <conditionalFormatting sqref="G32 G35">
    <cfRule type="containsText" dxfId="2763" priority="530" operator="containsText" text="service delivery">
      <formula>NOT(ISERROR(SEARCH(("service delivery"),(G32))))</formula>
    </cfRule>
  </conditionalFormatting>
  <conditionalFormatting sqref="G32 G35">
    <cfRule type="containsText" dxfId="2762" priority="531" operator="containsText" text="workforce">
      <formula>NOT(ISERROR(SEARCH(("workforce"),(G32))))</formula>
    </cfRule>
  </conditionalFormatting>
  <conditionalFormatting sqref="G32 G35">
    <cfRule type="containsText" dxfId="2761" priority="532" operator="containsText" text="leadership &amp; governance">
      <formula>NOT(ISERROR(SEARCH(("leadership &amp; governance"),(G32))))</formula>
    </cfRule>
  </conditionalFormatting>
  <conditionalFormatting sqref="G32 G35">
    <cfRule type="containsText" dxfId="2760" priority="533" operator="containsText" text="financing">
      <formula>NOT(ISERROR(SEARCH(("financing"),(G32))))</formula>
    </cfRule>
  </conditionalFormatting>
  <conditionalFormatting sqref="G32 G35">
    <cfRule type="containsText" dxfId="2759" priority="534" operator="containsText" text="information systems">
      <formula>NOT(ISERROR(SEARCH(("information systems"),(G32))))</formula>
    </cfRule>
  </conditionalFormatting>
  <conditionalFormatting sqref="G32 G35">
    <cfRule type="containsText" dxfId="2758" priority="535" operator="containsText" text="knowledge">
      <formula>NOT(ISERROR(SEARCH(("knowledge"),(G32))))</formula>
    </cfRule>
  </conditionalFormatting>
  <conditionalFormatting sqref="G32 G35">
    <cfRule type="containsText" dxfId="2757" priority="536" operator="containsText" text="coordination">
      <formula>NOT(ISERROR(SEARCH(("coordination"),(G32))))</formula>
    </cfRule>
  </conditionalFormatting>
  <conditionalFormatting sqref="G32 G35">
    <cfRule type="containsText" dxfId="2756" priority="528" operator="containsText" text="social norms">
      <formula>NOT(ISERROR(SEARCH("social norms",G32)))</formula>
    </cfRule>
  </conditionalFormatting>
  <conditionalFormatting sqref="F82:F87">
    <cfRule type="containsText" dxfId="2755" priority="492" operator="containsText" text="social norms">
      <formula>NOT(ISERROR(SEARCH("social norms",F82)))</formula>
    </cfRule>
  </conditionalFormatting>
  <conditionalFormatting sqref="F82:F87">
    <cfRule type="containsText" dxfId="2754" priority="483" operator="containsText" text="UTILIZATION">
      <formula>NOT(ISERROR(SEARCH(("UTILIZATION"),(F82))))</formula>
    </cfRule>
  </conditionalFormatting>
  <conditionalFormatting sqref="F82:F87">
    <cfRule type="containsText" dxfId="2753" priority="484" operator="containsText" text="service delivery">
      <formula>NOT(ISERROR(SEARCH(("service delivery"),(F82))))</formula>
    </cfRule>
  </conditionalFormatting>
  <conditionalFormatting sqref="F82:F87">
    <cfRule type="containsText" dxfId="2752" priority="485" operator="containsText" text="workforce">
      <formula>NOT(ISERROR(SEARCH(("workforce"),(F82))))</formula>
    </cfRule>
  </conditionalFormatting>
  <conditionalFormatting sqref="F82:F87">
    <cfRule type="containsText" dxfId="2751" priority="486" operator="containsText" text="leadership &amp; governance">
      <formula>NOT(ISERROR(SEARCH(("leadership &amp; governance"),(F82))))</formula>
    </cfRule>
  </conditionalFormatting>
  <conditionalFormatting sqref="F82:F87">
    <cfRule type="containsText" dxfId="2750" priority="487" operator="containsText" text="service delivery mechansims">
      <formula>NOT(ISERROR(SEARCH(("service delivery mechansims"),(F82))))</formula>
    </cfRule>
  </conditionalFormatting>
  <conditionalFormatting sqref="F82:F87">
    <cfRule type="containsText" dxfId="2749" priority="488" operator="containsText" text="financing">
      <formula>NOT(ISERROR(SEARCH(("financing"),(F82))))</formula>
    </cfRule>
  </conditionalFormatting>
  <conditionalFormatting sqref="F82:F87">
    <cfRule type="containsText" dxfId="2748" priority="489" operator="containsText" text="information systems">
      <formula>NOT(ISERROR(SEARCH(("information systems"),(F82))))</formula>
    </cfRule>
  </conditionalFormatting>
  <conditionalFormatting sqref="F82:F87">
    <cfRule type="containsText" dxfId="2747" priority="490" operator="containsText" text="knowledge">
      <formula>NOT(ISERROR(SEARCH(("knowledge"),(F82))))</formula>
    </cfRule>
  </conditionalFormatting>
  <conditionalFormatting sqref="F82:F87">
    <cfRule type="containsText" dxfId="2746" priority="491" operator="containsText" text="coordination">
      <formula>NOT(ISERROR(SEARCH(("coordination"),(F82))))</formula>
    </cfRule>
  </conditionalFormatting>
  <conditionalFormatting sqref="F89:F97">
    <cfRule type="containsText" dxfId="2745" priority="474" operator="containsText" text="UTILIZATION">
      <formula>NOT(ISERROR(SEARCH(("UTILIZATION"),(F89))))</formula>
    </cfRule>
  </conditionalFormatting>
  <conditionalFormatting sqref="F89:F97">
    <cfRule type="containsText" dxfId="2744" priority="475" operator="containsText" text="service delivery">
      <formula>NOT(ISERROR(SEARCH(("service delivery"),(F89))))</formula>
    </cfRule>
  </conditionalFormatting>
  <conditionalFormatting sqref="F89:F97">
    <cfRule type="containsText" dxfId="2743" priority="476" operator="containsText" text="workforce">
      <formula>NOT(ISERROR(SEARCH(("workforce"),(F89))))</formula>
    </cfRule>
  </conditionalFormatting>
  <conditionalFormatting sqref="F89:F97">
    <cfRule type="containsText" dxfId="2742" priority="477" operator="containsText" text="leadership &amp; governance">
      <formula>NOT(ISERROR(SEARCH(("leadership &amp; governance"),(F89))))</formula>
    </cfRule>
  </conditionalFormatting>
  <conditionalFormatting sqref="F89:F97">
    <cfRule type="containsText" dxfId="2741" priority="478" operator="containsText" text="service delivery mechansims">
      <formula>NOT(ISERROR(SEARCH(("service delivery mechansims"),(F89))))</formula>
    </cfRule>
  </conditionalFormatting>
  <conditionalFormatting sqref="F89:F97">
    <cfRule type="containsText" dxfId="2740" priority="479" operator="containsText" text="financing">
      <formula>NOT(ISERROR(SEARCH(("financing"),(F89))))</formula>
    </cfRule>
  </conditionalFormatting>
  <conditionalFormatting sqref="F89:F97">
    <cfRule type="containsText" dxfId="2739" priority="480" operator="containsText" text="information systems">
      <formula>NOT(ISERROR(SEARCH(("information systems"),(F89))))</formula>
    </cfRule>
  </conditionalFormatting>
  <conditionalFormatting sqref="F89:F97">
    <cfRule type="containsText" dxfId="2738" priority="481" operator="containsText" text="knowledge">
      <formula>NOT(ISERROR(SEARCH(("knowledge"),(F89))))</formula>
    </cfRule>
  </conditionalFormatting>
  <conditionalFormatting sqref="F89:F97">
    <cfRule type="containsText" dxfId="2737" priority="482" operator="containsText" text="coordination">
      <formula>NOT(ISERROR(SEARCH(("coordination"),(F89))))</formula>
    </cfRule>
  </conditionalFormatting>
  <conditionalFormatting sqref="F89:F97">
    <cfRule type="containsText" dxfId="2736" priority="472" operator="containsText" text="social norms">
      <formula>NOT(ISERROR(SEARCH("social norms",F89)))</formula>
    </cfRule>
    <cfRule type="expression" dxfId="2735" priority="473">
      <formula>"social norms &amp; practices"</formula>
    </cfRule>
  </conditionalFormatting>
  <conditionalFormatting sqref="F89:F97">
    <cfRule type="containsText" dxfId="2734" priority="467" operator="containsText" text="no">
      <formula>NOT(ISERROR(SEARCH("no",F89)))</formula>
    </cfRule>
    <cfRule type="containsText" dxfId="2733" priority="468" operator="containsText" text="yes">
      <formula>NOT(ISERROR(SEARCH("yes",F89)))</formula>
    </cfRule>
    <cfRule type="containsText" dxfId="2732" priority="469" operator="containsText" text="not at all">
      <formula>NOT(ISERROR(SEARCH("not at all",F89)))</formula>
    </cfRule>
    <cfRule type="containsText" dxfId="2731" priority="470" operator="containsText" text="partly">
      <formula>NOT(ISERROR(SEARCH("partly",F89)))</formula>
    </cfRule>
    <cfRule type="containsText" dxfId="2730" priority="471" operator="containsText" text="completely">
      <formula>NOT(ISERROR(SEARCH("completely",F89)))</formula>
    </cfRule>
  </conditionalFormatting>
  <conditionalFormatting sqref="C28:D28 C98:D98 C107:D1048576">
    <cfRule type="containsText" dxfId="2729" priority="462" operator="containsText" text="Slightly">
      <formula>NOT(ISERROR(SEARCH("Slightly",C28)))</formula>
    </cfRule>
    <cfRule type="containsText" dxfId="2728" priority="463" operator="containsText" text="Not at all">
      <formula>NOT(ISERROR(SEARCH("Not at all",C28)))</formula>
    </cfRule>
    <cfRule type="containsText" dxfId="2727" priority="464" operator="containsText" text="No">
      <formula>NOT(ISERROR(SEARCH("No",C28)))</formula>
    </cfRule>
    <cfRule type="containsText" dxfId="2726" priority="465" operator="containsText" text="Yes">
      <formula>NOT(ISERROR(SEARCH("Yes",C28)))</formula>
    </cfRule>
    <cfRule type="containsText" dxfId="2725" priority="466" operator="containsText" text="Mostly">
      <formula>NOT(ISERROR(SEARCH("Mostly",C28)))</formula>
    </cfRule>
  </conditionalFormatting>
  <conditionalFormatting sqref="D28 D98 D107:D1048576">
    <cfRule type="containsText" dxfId="2724" priority="366" operator="containsText" text="yes">
      <formula>NOT(ISERROR(SEARCH("yes",D28)))</formula>
    </cfRule>
  </conditionalFormatting>
  <conditionalFormatting sqref="F33">
    <cfRule type="containsText" dxfId="2723" priority="357" operator="containsText" text="UTILIZATION">
      <formula>NOT(ISERROR(SEARCH(("UTILIZATION"),(F33))))</formula>
    </cfRule>
  </conditionalFormatting>
  <conditionalFormatting sqref="F33">
    <cfRule type="containsText" dxfId="2722" priority="358" operator="containsText" text="service delivery">
      <formula>NOT(ISERROR(SEARCH(("service delivery"),(F33))))</formula>
    </cfRule>
  </conditionalFormatting>
  <conditionalFormatting sqref="F33">
    <cfRule type="containsText" dxfId="2721" priority="359" operator="containsText" text="workforce">
      <formula>NOT(ISERROR(SEARCH(("workforce"),(F33))))</formula>
    </cfRule>
  </conditionalFormatting>
  <conditionalFormatting sqref="F33">
    <cfRule type="containsText" dxfId="2720" priority="360" operator="containsText" text="leadership &amp; governance">
      <formula>NOT(ISERROR(SEARCH(("leadership &amp; governance"),(F33))))</formula>
    </cfRule>
  </conditionalFormatting>
  <conditionalFormatting sqref="F33">
    <cfRule type="containsText" dxfId="2719" priority="361" operator="containsText" text="service delivery mechansims">
      <formula>NOT(ISERROR(SEARCH(("service delivery mechansims"),(F33))))</formula>
    </cfRule>
  </conditionalFormatting>
  <conditionalFormatting sqref="F33">
    <cfRule type="containsText" dxfId="2718" priority="362" operator="containsText" text="financing">
      <formula>NOT(ISERROR(SEARCH(("financing"),(F33))))</formula>
    </cfRule>
  </conditionalFormatting>
  <conditionalFormatting sqref="F33">
    <cfRule type="containsText" dxfId="2717" priority="363" operator="containsText" text="information systems">
      <formula>NOT(ISERROR(SEARCH(("information systems"),(F33))))</formula>
    </cfRule>
  </conditionalFormatting>
  <conditionalFormatting sqref="F33">
    <cfRule type="containsText" dxfId="2716" priority="364" operator="containsText" text="knowledge">
      <formula>NOT(ISERROR(SEARCH(("knowledge"),(F33))))</formula>
    </cfRule>
  </conditionalFormatting>
  <conditionalFormatting sqref="F33">
    <cfRule type="containsText" dxfId="2715" priority="365" operator="containsText" text="coordination">
      <formula>NOT(ISERROR(SEARCH(("coordination"),(F33))))</formula>
    </cfRule>
  </conditionalFormatting>
  <conditionalFormatting sqref="F33">
    <cfRule type="containsText" dxfId="2714" priority="356" operator="containsText" text="social norms">
      <formula>NOT(ISERROR(SEARCH("social norms",F33)))</formula>
    </cfRule>
  </conditionalFormatting>
  <conditionalFormatting sqref="F33">
    <cfRule type="containsText" dxfId="2713" priority="351" operator="containsText" text="no">
      <formula>NOT(ISERROR(SEARCH("no",F33)))</formula>
    </cfRule>
    <cfRule type="containsText" dxfId="2712" priority="352" operator="containsText" text="yes">
      <formula>NOT(ISERROR(SEARCH("yes",F33)))</formula>
    </cfRule>
    <cfRule type="containsText" dxfId="2711" priority="353" operator="containsText" text="not at all">
      <formula>NOT(ISERROR(SEARCH("not at all",F33)))</formula>
    </cfRule>
    <cfRule type="containsText" dxfId="2710" priority="354" operator="containsText" text="partly">
      <formula>NOT(ISERROR(SEARCH("partly",F33)))</formula>
    </cfRule>
    <cfRule type="containsText" dxfId="2709" priority="355" operator="containsText" text="completely">
      <formula>NOT(ISERROR(SEARCH("completely",F33)))</formula>
    </cfRule>
  </conditionalFormatting>
  <conditionalFormatting sqref="G33">
    <cfRule type="containsText" dxfId="2708" priority="350" operator="containsText" text="service delivery mechansims">
      <formula>NOT(ISERROR(SEARCH(("service delivery mechansims"),(G33))))</formula>
    </cfRule>
  </conditionalFormatting>
  <conditionalFormatting sqref="G33">
    <cfRule type="containsText" dxfId="2707" priority="342" operator="containsText" text="UTILIZATION">
      <formula>NOT(ISERROR(SEARCH(("UTILIZATION"),(G33))))</formula>
    </cfRule>
  </conditionalFormatting>
  <conditionalFormatting sqref="G33">
    <cfRule type="containsText" dxfId="2706" priority="343" operator="containsText" text="service delivery">
      <formula>NOT(ISERROR(SEARCH(("service delivery"),(G33))))</formula>
    </cfRule>
  </conditionalFormatting>
  <conditionalFormatting sqref="G33">
    <cfRule type="containsText" dxfId="2705" priority="344" operator="containsText" text="workforce">
      <formula>NOT(ISERROR(SEARCH(("workforce"),(G33))))</formula>
    </cfRule>
  </conditionalFormatting>
  <conditionalFormatting sqref="G33">
    <cfRule type="containsText" dxfId="2704" priority="345" operator="containsText" text="leadership &amp; governance">
      <formula>NOT(ISERROR(SEARCH(("leadership &amp; governance"),(G33))))</formula>
    </cfRule>
  </conditionalFormatting>
  <conditionalFormatting sqref="G33">
    <cfRule type="containsText" dxfId="2703" priority="346" operator="containsText" text="financing">
      <formula>NOT(ISERROR(SEARCH(("financing"),(G33))))</formula>
    </cfRule>
  </conditionalFormatting>
  <conditionalFormatting sqref="G33">
    <cfRule type="containsText" dxfId="2702" priority="347" operator="containsText" text="information systems">
      <formula>NOT(ISERROR(SEARCH(("information systems"),(G33))))</formula>
    </cfRule>
  </conditionalFormatting>
  <conditionalFormatting sqref="G33">
    <cfRule type="containsText" dxfId="2701" priority="348" operator="containsText" text="knowledge">
      <formula>NOT(ISERROR(SEARCH(("knowledge"),(G33))))</formula>
    </cfRule>
  </conditionalFormatting>
  <conditionalFormatting sqref="G33">
    <cfRule type="containsText" dxfId="2700" priority="349" operator="containsText" text="coordination">
      <formula>NOT(ISERROR(SEARCH(("coordination"),(G33))))</formula>
    </cfRule>
  </conditionalFormatting>
  <conditionalFormatting sqref="G33">
    <cfRule type="containsText" dxfId="2699" priority="341" operator="containsText" text="social norms">
      <formula>NOT(ISERROR(SEARCH("social norms",G33)))</formula>
    </cfRule>
  </conditionalFormatting>
  <conditionalFormatting sqref="F34">
    <cfRule type="containsText" dxfId="2698" priority="332" operator="containsText" text="UTILIZATION">
      <formula>NOT(ISERROR(SEARCH(("UTILIZATION"),(F34))))</formula>
    </cfRule>
  </conditionalFormatting>
  <conditionalFormatting sqref="F34">
    <cfRule type="containsText" dxfId="2697" priority="333" operator="containsText" text="service delivery">
      <formula>NOT(ISERROR(SEARCH(("service delivery"),(F34))))</formula>
    </cfRule>
  </conditionalFormatting>
  <conditionalFormatting sqref="F34">
    <cfRule type="containsText" dxfId="2696" priority="334" operator="containsText" text="workforce">
      <formula>NOT(ISERROR(SEARCH(("workforce"),(F34))))</formula>
    </cfRule>
  </conditionalFormatting>
  <conditionalFormatting sqref="F34">
    <cfRule type="containsText" dxfId="2695" priority="335" operator="containsText" text="leadership &amp; governance">
      <formula>NOT(ISERROR(SEARCH(("leadership &amp; governance"),(F34))))</formula>
    </cfRule>
  </conditionalFormatting>
  <conditionalFormatting sqref="F34">
    <cfRule type="containsText" dxfId="2694" priority="336" operator="containsText" text="service delivery mechansims">
      <formula>NOT(ISERROR(SEARCH(("service delivery mechansims"),(F34))))</formula>
    </cfRule>
  </conditionalFormatting>
  <conditionalFormatting sqref="F34">
    <cfRule type="containsText" dxfId="2693" priority="337" operator="containsText" text="financing">
      <formula>NOT(ISERROR(SEARCH(("financing"),(F34))))</formula>
    </cfRule>
  </conditionalFormatting>
  <conditionalFormatting sqref="F34">
    <cfRule type="containsText" dxfId="2692" priority="338" operator="containsText" text="information systems">
      <formula>NOT(ISERROR(SEARCH(("information systems"),(F34))))</formula>
    </cfRule>
  </conditionalFormatting>
  <conditionalFormatting sqref="F34">
    <cfRule type="containsText" dxfId="2691" priority="339" operator="containsText" text="knowledge">
      <formula>NOT(ISERROR(SEARCH(("knowledge"),(F34))))</formula>
    </cfRule>
  </conditionalFormatting>
  <conditionalFormatting sqref="F34">
    <cfRule type="containsText" dxfId="2690" priority="340" operator="containsText" text="coordination">
      <formula>NOT(ISERROR(SEARCH(("coordination"),(F34))))</formula>
    </cfRule>
  </conditionalFormatting>
  <conditionalFormatting sqref="F34">
    <cfRule type="containsText" dxfId="2689" priority="331" operator="containsText" text="social norms">
      <formula>NOT(ISERROR(SEARCH("social norms",F34)))</formula>
    </cfRule>
  </conditionalFormatting>
  <conditionalFormatting sqref="F34">
    <cfRule type="containsText" dxfId="2688" priority="326" operator="containsText" text="no">
      <formula>NOT(ISERROR(SEARCH("no",F34)))</formula>
    </cfRule>
    <cfRule type="containsText" dxfId="2687" priority="327" operator="containsText" text="yes">
      <formula>NOT(ISERROR(SEARCH("yes",F34)))</formula>
    </cfRule>
    <cfRule type="containsText" dxfId="2686" priority="328" operator="containsText" text="not at all">
      <formula>NOT(ISERROR(SEARCH("not at all",F34)))</formula>
    </cfRule>
    <cfRule type="containsText" dxfId="2685" priority="329" operator="containsText" text="partly">
      <formula>NOT(ISERROR(SEARCH("partly",F34)))</formula>
    </cfRule>
    <cfRule type="containsText" dxfId="2684" priority="330" operator="containsText" text="completely">
      <formula>NOT(ISERROR(SEARCH("completely",F34)))</formula>
    </cfRule>
  </conditionalFormatting>
  <conditionalFormatting sqref="G34">
    <cfRule type="containsText" dxfId="2683" priority="325" operator="containsText" text="service delivery mechansims">
      <formula>NOT(ISERROR(SEARCH(("service delivery mechansims"),(G34))))</formula>
    </cfRule>
  </conditionalFormatting>
  <conditionalFormatting sqref="G34">
    <cfRule type="containsText" dxfId="2682" priority="317" operator="containsText" text="UTILIZATION">
      <formula>NOT(ISERROR(SEARCH(("UTILIZATION"),(G34))))</formula>
    </cfRule>
  </conditionalFormatting>
  <conditionalFormatting sqref="G34">
    <cfRule type="containsText" dxfId="2681" priority="318" operator="containsText" text="service delivery">
      <formula>NOT(ISERROR(SEARCH(("service delivery"),(G34))))</formula>
    </cfRule>
  </conditionalFormatting>
  <conditionalFormatting sqref="G34">
    <cfRule type="containsText" dxfId="2680" priority="319" operator="containsText" text="workforce">
      <formula>NOT(ISERROR(SEARCH(("workforce"),(G34))))</formula>
    </cfRule>
  </conditionalFormatting>
  <conditionalFormatting sqref="G34">
    <cfRule type="containsText" dxfId="2679" priority="320" operator="containsText" text="leadership &amp; governance">
      <formula>NOT(ISERROR(SEARCH(("leadership &amp; governance"),(G34))))</formula>
    </cfRule>
  </conditionalFormatting>
  <conditionalFormatting sqref="G34">
    <cfRule type="containsText" dxfId="2678" priority="321" operator="containsText" text="financing">
      <formula>NOT(ISERROR(SEARCH(("financing"),(G34))))</formula>
    </cfRule>
  </conditionalFormatting>
  <conditionalFormatting sqref="G34">
    <cfRule type="containsText" dxfId="2677" priority="322" operator="containsText" text="information systems">
      <formula>NOT(ISERROR(SEARCH(("information systems"),(G34))))</formula>
    </cfRule>
  </conditionalFormatting>
  <conditionalFormatting sqref="G34">
    <cfRule type="containsText" dxfId="2676" priority="323" operator="containsText" text="knowledge">
      <formula>NOT(ISERROR(SEARCH(("knowledge"),(G34))))</formula>
    </cfRule>
  </conditionalFormatting>
  <conditionalFormatting sqref="G34">
    <cfRule type="containsText" dxfId="2675" priority="324" operator="containsText" text="coordination">
      <formula>NOT(ISERROR(SEARCH(("coordination"),(G34))))</formula>
    </cfRule>
  </conditionalFormatting>
  <conditionalFormatting sqref="G34">
    <cfRule type="containsText" dxfId="2674" priority="316" operator="containsText" text="social norms">
      <formula>NOT(ISERROR(SEARCH("social norms",G34)))</formula>
    </cfRule>
  </conditionalFormatting>
  <conditionalFormatting sqref="F36">
    <cfRule type="containsText" dxfId="2673" priority="307" operator="containsText" text="UTILIZATION">
      <formula>NOT(ISERROR(SEARCH(("UTILIZATION"),(F36))))</formula>
    </cfRule>
  </conditionalFormatting>
  <conditionalFormatting sqref="F36">
    <cfRule type="containsText" dxfId="2672" priority="308" operator="containsText" text="service delivery">
      <formula>NOT(ISERROR(SEARCH(("service delivery"),(F36))))</formula>
    </cfRule>
  </conditionalFormatting>
  <conditionalFormatting sqref="F36">
    <cfRule type="containsText" dxfId="2671" priority="309" operator="containsText" text="workforce">
      <formula>NOT(ISERROR(SEARCH(("workforce"),(F36))))</formula>
    </cfRule>
  </conditionalFormatting>
  <conditionalFormatting sqref="F36">
    <cfRule type="containsText" dxfId="2670" priority="310" operator="containsText" text="leadership &amp; governance">
      <formula>NOT(ISERROR(SEARCH(("leadership &amp; governance"),(F36))))</formula>
    </cfRule>
  </conditionalFormatting>
  <conditionalFormatting sqref="F36">
    <cfRule type="containsText" dxfId="2669" priority="311" operator="containsText" text="service delivery mechansims">
      <formula>NOT(ISERROR(SEARCH(("service delivery mechansims"),(F36))))</formula>
    </cfRule>
  </conditionalFormatting>
  <conditionalFormatting sqref="F36">
    <cfRule type="containsText" dxfId="2668" priority="312" operator="containsText" text="financing">
      <formula>NOT(ISERROR(SEARCH(("financing"),(F36))))</formula>
    </cfRule>
  </conditionalFormatting>
  <conditionalFormatting sqref="F36">
    <cfRule type="containsText" dxfId="2667" priority="313" operator="containsText" text="information systems">
      <formula>NOT(ISERROR(SEARCH(("information systems"),(F36))))</formula>
    </cfRule>
  </conditionalFormatting>
  <conditionalFormatting sqref="F36">
    <cfRule type="containsText" dxfId="2666" priority="314" operator="containsText" text="knowledge">
      <formula>NOT(ISERROR(SEARCH(("knowledge"),(F36))))</formula>
    </cfRule>
  </conditionalFormatting>
  <conditionalFormatting sqref="F36">
    <cfRule type="containsText" dxfId="2665" priority="315" operator="containsText" text="coordination">
      <formula>NOT(ISERROR(SEARCH(("coordination"),(F36))))</formula>
    </cfRule>
  </conditionalFormatting>
  <conditionalFormatting sqref="F36">
    <cfRule type="containsText" dxfId="2664" priority="306" operator="containsText" text="social norms">
      <formula>NOT(ISERROR(SEARCH("social norms",F36)))</formula>
    </cfRule>
  </conditionalFormatting>
  <conditionalFormatting sqref="F36">
    <cfRule type="containsText" dxfId="2663" priority="301" operator="containsText" text="no">
      <formula>NOT(ISERROR(SEARCH("no",F36)))</formula>
    </cfRule>
    <cfRule type="containsText" dxfId="2662" priority="302" operator="containsText" text="yes">
      <formula>NOT(ISERROR(SEARCH("yes",F36)))</formula>
    </cfRule>
    <cfRule type="containsText" dxfId="2661" priority="303" operator="containsText" text="not at all">
      <formula>NOT(ISERROR(SEARCH("not at all",F36)))</formula>
    </cfRule>
    <cfRule type="containsText" dxfId="2660" priority="304" operator="containsText" text="partly">
      <formula>NOT(ISERROR(SEARCH("partly",F36)))</formula>
    </cfRule>
    <cfRule type="containsText" dxfId="2659" priority="305" operator="containsText" text="completely">
      <formula>NOT(ISERROR(SEARCH("completely",F36)))</formula>
    </cfRule>
  </conditionalFormatting>
  <conditionalFormatting sqref="G36">
    <cfRule type="containsText" dxfId="2658" priority="300" operator="containsText" text="service delivery mechansims">
      <formula>NOT(ISERROR(SEARCH(("service delivery mechansims"),(G36))))</formula>
    </cfRule>
  </conditionalFormatting>
  <conditionalFormatting sqref="G36">
    <cfRule type="containsText" dxfId="2657" priority="292" operator="containsText" text="UTILIZATION">
      <formula>NOT(ISERROR(SEARCH(("UTILIZATION"),(G36))))</formula>
    </cfRule>
  </conditionalFormatting>
  <conditionalFormatting sqref="G36">
    <cfRule type="containsText" dxfId="2656" priority="293" operator="containsText" text="service delivery">
      <formula>NOT(ISERROR(SEARCH(("service delivery"),(G36))))</formula>
    </cfRule>
  </conditionalFormatting>
  <conditionalFormatting sqref="G36">
    <cfRule type="containsText" dxfId="2655" priority="294" operator="containsText" text="workforce">
      <formula>NOT(ISERROR(SEARCH(("workforce"),(G36))))</formula>
    </cfRule>
  </conditionalFormatting>
  <conditionalFormatting sqref="G36">
    <cfRule type="containsText" dxfId="2654" priority="295" operator="containsText" text="leadership &amp; governance">
      <formula>NOT(ISERROR(SEARCH(("leadership &amp; governance"),(G36))))</formula>
    </cfRule>
  </conditionalFormatting>
  <conditionalFormatting sqref="G36">
    <cfRule type="containsText" dxfId="2653" priority="296" operator="containsText" text="financing">
      <formula>NOT(ISERROR(SEARCH(("financing"),(G36))))</formula>
    </cfRule>
  </conditionalFormatting>
  <conditionalFormatting sqref="G36">
    <cfRule type="containsText" dxfId="2652" priority="297" operator="containsText" text="information systems">
      <formula>NOT(ISERROR(SEARCH(("information systems"),(G36))))</formula>
    </cfRule>
  </conditionalFormatting>
  <conditionalFormatting sqref="G36">
    <cfRule type="containsText" dxfId="2651" priority="298" operator="containsText" text="knowledge">
      <formula>NOT(ISERROR(SEARCH(("knowledge"),(G36))))</formula>
    </cfRule>
  </conditionalFormatting>
  <conditionalFormatting sqref="G36">
    <cfRule type="containsText" dxfId="2650" priority="299" operator="containsText" text="coordination">
      <formula>NOT(ISERROR(SEARCH(("coordination"),(G36))))</formula>
    </cfRule>
  </conditionalFormatting>
  <conditionalFormatting sqref="G36">
    <cfRule type="containsText" dxfId="2649" priority="291" operator="containsText" text="social norms">
      <formula>NOT(ISERROR(SEARCH("social norms",G36)))</formula>
    </cfRule>
  </conditionalFormatting>
  <conditionalFormatting sqref="F37">
    <cfRule type="containsText" dxfId="2648" priority="282" operator="containsText" text="UTILIZATION">
      <formula>NOT(ISERROR(SEARCH(("UTILIZATION"),(F37))))</formula>
    </cfRule>
  </conditionalFormatting>
  <conditionalFormatting sqref="F37">
    <cfRule type="containsText" dxfId="2647" priority="283" operator="containsText" text="service delivery">
      <formula>NOT(ISERROR(SEARCH(("service delivery"),(F37))))</formula>
    </cfRule>
  </conditionalFormatting>
  <conditionalFormatting sqref="F37">
    <cfRule type="containsText" dxfId="2646" priority="284" operator="containsText" text="workforce">
      <formula>NOT(ISERROR(SEARCH(("workforce"),(F37))))</formula>
    </cfRule>
  </conditionalFormatting>
  <conditionalFormatting sqref="F37">
    <cfRule type="containsText" dxfId="2645" priority="285" operator="containsText" text="leadership &amp; governance">
      <formula>NOT(ISERROR(SEARCH(("leadership &amp; governance"),(F37))))</formula>
    </cfRule>
  </conditionalFormatting>
  <conditionalFormatting sqref="F37">
    <cfRule type="containsText" dxfId="2644" priority="286" operator="containsText" text="service delivery mechansims">
      <formula>NOT(ISERROR(SEARCH(("service delivery mechansims"),(F37))))</formula>
    </cfRule>
  </conditionalFormatting>
  <conditionalFormatting sqref="F37">
    <cfRule type="containsText" dxfId="2643" priority="287" operator="containsText" text="financing">
      <formula>NOT(ISERROR(SEARCH(("financing"),(F37))))</formula>
    </cfRule>
  </conditionalFormatting>
  <conditionalFormatting sqref="F37">
    <cfRule type="containsText" dxfId="2642" priority="288" operator="containsText" text="information systems">
      <formula>NOT(ISERROR(SEARCH(("information systems"),(F37))))</formula>
    </cfRule>
  </conditionalFormatting>
  <conditionalFormatting sqref="F37">
    <cfRule type="containsText" dxfId="2641" priority="289" operator="containsText" text="knowledge">
      <formula>NOT(ISERROR(SEARCH(("knowledge"),(F37))))</formula>
    </cfRule>
  </conditionalFormatting>
  <conditionalFormatting sqref="F37">
    <cfRule type="containsText" dxfId="2640" priority="290" operator="containsText" text="coordination">
      <formula>NOT(ISERROR(SEARCH(("coordination"),(F37))))</formula>
    </cfRule>
  </conditionalFormatting>
  <conditionalFormatting sqref="F37">
    <cfRule type="containsText" dxfId="2639" priority="281" operator="containsText" text="social norms">
      <formula>NOT(ISERROR(SEARCH("social norms",F37)))</formula>
    </cfRule>
  </conditionalFormatting>
  <conditionalFormatting sqref="F37">
    <cfRule type="containsText" dxfId="2638" priority="276" operator="containsText" text="no">
      <formula>NOT(ISERROR(SEARCH("no",F37)))</formula>
    </cfRule>
    <cfRule type="containsText" dxfId="2637" priority="277" operator="containsText" text="yes">
      <formula>NOT(ISERROR(SEARCH("yes",F37)))</formula>
    </cfRule>
    <cfRule type="containsText" dxfId="2636" priority="278" operator="containsText" text="not at all">
      <formula>NOT(ISERROR(SEARCH("not at all",F37)))</formula>
    </cfRule>
    <cfRule type="containsText" dxfId="2635" priority="279" operator="containsText" text="partly">
      <formula>NOT(ISERROR(SEARCH("partly",F37)))</formula>
    </cfRule>
    <cfRule type="containsText" dxfId="2634" priority="280" operator="containsText" text="completely">
      <formula>NOT(ISERROR(SEARCH("completely",F37)))</formula>
    </cfRule>
  </conditionalFormatting>
  <conditionalFormatting sqref="G37">
    <cfRule type="containsText" dxfId="2633" priority="275" operator="containsText" text="service delivery mechansims">
      <formula>NOT(ISERROR(SEARCH(("service delivery mechansims"),(G37))))</formula>
    </cfRule>
  </conditionalFormatting>
  <conditionalFormatting sqref="G37">
    <cfRule type="containsText" dxfId="2632" priority="267" operator="containsText" text="UTILIZATION">
      <formula>NOT(ISERROR(SEARCH(("UTILIZATION"),(G37))))</formula>
    </cfRule>
  </conditionalFormatting>
  <conditionalFormatting sqref="G37">
    <cfRule type="containsText" dxfId="2631" priority="268" operator="containsText" text="service delivery">
      <formula>NOT(ISERROR(SEARCH(("service delivery"),(G37))))</formula>
    </cfRule>
  </conditionalFormatting>
  <conditionalFormatting sqref="G37">
    <cfRule type="containsText" dxfId="2630" priority="269" operator="containsText" text="workforce">
      <formula>NOT(ISERROR(SEARCH(("workforce"),(G37))))</formula>
    </cfRule>
  </conditionalFormatting>
  <conditionalFormatting sqref="G37">
    <cfRule type="containsText" dxfId="2629" priority="270" operator="containsText" text="leadership &amp; governance">
      <formula>NOT(ISERROR(SEARCH(("leadership &amp; governance"),(G37))))</formula>
    </cfRule>
  </conditionalFormatting>
  <conditionalFormatting sqref="G37">
    <cfRule type="containsText" dxfId="2628" priority="271" operator="containsText" text="financing">
      <formula>NOT(ISERROR(SEARCH(("financing"),(G37))))</formula>
    </cfRule>
  </conditionalFormatting>
  <conditionalFormatting sqref="G37">
    <cfRule type="containsText" dxfId="2627" priority="272" operator="containsText" text="information systems">
      <formula>NOT(ISERROR(SEARCH(("information systems"),(G37))))</formula>
    </cfRule>
  </conditionalFormatting>
  <conditionalFormatting sqref="G37">
    <cfRule type="containsText" dxfId="2626" priority="273" operator="containsText" text="knowledge">
      <formula>NOT(ISERROR(SEARCH(("knowledge"),(G37))))</formula>
    </cfRule>
  </conditionalFormatting>
  <conditionalFormatting sqref="G37">
    <cfRule type="containsText" dxfId="2625" priority="274" operator="containsText" text="coordination">
      <formula>NOT(ISERROR(SEARCH(("coordination"),(G37))))</formula>
    </cfRule>
  </conditionalFormatting>
  <conditionalFormatting sqref="G37">
    <cfRule type="containsText" dxfId="2624" priority="266" operator="containsText" text="social norms">
      <formula>NOT(ISERROR(SEARCH("social norms",G37)))</formula>
    </cfRule>
  </conditionalFormatting>
  <conditionalFormatting sqref="F25:F26">
    <cfRule type="containsText" dxfId="2623" priority="230" operator="containsText" text="UTILIZATION">
      <formula>NOT(ISERROR(SEARCH(("UTILIZATION"),(F25))))</formula>
    </cfRule>
  </conditionalFormatting>
  <conditionalFormatting sqref="F25:F26">
    <cfRule type="containsText" dxfId="2622" priority="231" operator="containsText" text="service delivery">
      <formula>NOT(ISERROR(SEARCH(("service delivery"),(F25))))</formula>
    </cfRule>
  </conditionalFormatting>
  <conditionalFormatting sqref="F25:F26">
    <cfRule type="containsText" dxfId="2621" priority="232" operator="containsText" text="workforce">
      <formula>NOT(ISERROR(SEARCH(("workforce"),(F25))))</formula>
    </cfRule>
  </conditionalFormatting>
  <conditionalFormatting sqref="F25:F26">
    <cfRule type="containsText" dxfId="2620" priority="233" operator="containsText" text="leadership &amp; governance">
      <formula>NOT(ISERROR(SEARCH(("leadership &amp; governance"),(F25))))</formula>
    </cfRule>
  </conditionalFormatting>
  <conditionalFormatting sqref="F25:F26">
    <cfRule type="containsText" dxfId="2619" priority="234" operator="containsText" text="service delivery mechansims">
      <formula>NOT(ISERROR(SEARCH(("service delivery mechansims"),(F25))))</formula>
    </cfRule>
  </conditionalFormatting>
  <conditionalFormatting sqref="F25:F26">
    <cfRule type="containsText" dxfId="2618" priority="235" operator="containsText" text="financing">
      <formula>NOT(ISERROR(SEARCH(("financing"),(F25))))</formula>
    </cfRule>
  </conditionalFormatting>
  <conditionalFormatting sqref="F25:F26">
    <cfRule type="containsText" dxfId="2617" priority="236" operator="containsText" text="information systems">
      <formula>NOT(ISERROR(SEARCH(("information systems"),(F25))))</formula>
    </cfRule>
  </conditionalFormatting>
  <conditionalFormatting sqref="F25:F26">
    <cfRule type="containsText" dxfId="2616" priority="237" operator="containsText" text="knowledge">
      <formula>NOT(ISERROR(SEARCH(("knowledge"),(F25))))</formula>
    </cfRule>
  </conditionalFormatting>
  <conditionalFormatting sqref="F25:F26">
    <cfRule type="containsText" dxfId="2615" priority="238" operator="containsText" text="coordination">
      <formula>NOT(ISERROR(SEARCH(("coordination"),(F25))))</formula>
    </cfRule>
  </conditionalFormatting>
  <conditionalFormatting sqref="F25:F26">
    <cfRule type="containsText" dxfId="2614" priority="229" operator="containsText" text="social norms">
      <formula>NOT(ISERROR(SEARCH("social norms",F25)))</formula>
    </cfRule>
  </conditionalFormatting>
  <conditionalFormatting sqref="F25:F26">
    <cfRule type="containsText" dxfId="2613" priority="224" operator="containsText" text="no">
      <formula>NOT(ISERROR(SEARCH("no",F25)))</formula>
    </cfRule>
    <cfRule type="containsText" dxfId="2612" priority="225" operator="containsText" text="yes">
      <formula>NOT(ISERROR(SEARCH("yes",F25)))</formula>
    </cfRule>
    <cfRule type="containsText" dxfId="2611" priority="226" operator="containsText" text="not at all">
      <formula>NOT(ISERROR(SEARCH("not at all",F25)))</formula>
    </cfRule>
    <cfRule type="containsText" dxfId="2610" priority="227" operator="containsText" text="partly">
      <formula>NOT(ISERROR(SEARCH("partly",F25)))</formula>
    </cfRule>
    <cfRule type="containsText" dxfId="2609" priority="228" operator="containsText" text="completely">
      <formula>NOT(ISERROR(SEARCH("completely",F25)))</formula>
    </cfRule>
  </conditionalFormatting>
  <conditionalFormatting sqref="C21">
    <cfRule type="containsText" dxfId="2608" priority="202" operator="containsText" text="no">
      <formula>NOT(ISERROR(SEARCH("no",C21)))</formula>
    </cfRule>
    <cfRule type="containsText" dxfId="2607" priority="203" operator="containsText" text="yes">
      <formula>NOT(ISERROR(SEARCH("yes",C21)))</formula>
    </cfRule>
    <cfRule type="containsText" dxfId="2606" priority="204" operator="containsText" text="not at all">
      <formula>NOT(ISERROR(SEARCH("not at all",C21)))</formula>
    </cfRule>
    <cfRule type="containsText" dxfId="2605" priority="205" operator="containsText" text="partly">
      <formula>NOT(ISERROR(SEARCH("partly",C21)))</formula>
    </cfRule>
    <cfRule type="containsText" dxfId="2604" priority="206" operator="containsText" text="completely">
      <formula>NOT(ISERROR(SEARCH("completely",C21)))</formula>
    </cfRule>
  </conditionalFormatting>
  <conditionalFormatting sqref="C21:D21">
    <cfRule type="containsText" dxfId="2603" priority="200" operator="containsText" text="Slightly">
      <formula>NOT(ISERROR(SEARCH("Slightly",C21)))</formula>
    </cfRule>
    <cfRule type="containsText" dxfId="2602" priority="201" operator="containsText" text="Mostly">
      <formula>NOT(ISERROR(SEARCH("Mostly",C21)))</formula>
    </cfRule>
  </conditionalFormatting>
  <conditionalFormatting sqref="C13:D26 C59:D65 AD61:AE61 C67:D79 C82:D87 C29:D44">
    <cfRule type="containsText" dxfId="2601" priority="199" operator="containsText" text="Completely">
      <formula>NOT(ISERROR(SEARCH("Completely",C13)))</formula>
    </cfRule>
  </conditionalFormatting>
  <conditionalFormatting sqref="C13:D26 C59:D65 AD61:AE61 C67:D79 C82:D87 C29:D44">
    <cfRule type="containsText" dxfId="2600" priority="197" operator="containsText" text="Mostly">
      <formula>NOT(ISERROR(SEARCH("Mostly",C13)))</formula>
    </cfRule>
  </conditionalFormatting>
  <conditionalFormatting sqref="C13:D26 C59:D65 AD61:AE61 C67:D79 C82:D87 C29:D44">
    <cfRule type="containsText" dxfId="2599" priority="196" operator="containsText" text="Partially">
      <formula>NOT(ISERROR(SEARCH("Partially",C13)))</formula>
    </cfRule>
  </conditionalFormatting>
  <conditionalFormatting sqref="C13:D26 C59:D65 AD61:AE61 C67:D79 C82:D87 C29:D44">
    <cfRule type="containsText" dxfId="2598" priority="195" operator="containsText" text="Not at All">
      <formula>NOT(ISERROR(SEARCH("Not at All",C13)))</formula>
    </cfRule>
  </conditionalFormatting>
  <conditionalFormatting sqref="C13:D26 C59:D65 AD61:AE61 C67:D79 C82:D87 C29:D44">
    <cfRule type="containsText" dxfId="2597" priority="194" operator="containsText" text="Don't Know">
      <formula>NOT(ISERROR(SEARCH("Don't Know",C13)))</formula>
    </cfRule>
  </conditionalFormatting>
  <conditionalFormatting sqref="C13:D26 C59:D65 AD61:AE61 C67:D79 C82:D87 C29:D44">
    <cfRule type="containsText" dxfId="2596" priority="193" operator="containsText" text="Yes">
      <formula>NOT(ISERROR(SEARCH("Yes",C13)))</formula>
    </cfRule>
  </conditionalFormatting>
  <conditionalFormatting sqref="C13:D26 C59:D65 AD61:AE61 C67:D79 C82:D87 C29:D44">
    <cfRule type="endsWith" dxfId="2595" priority="192" operator="endsWith" text="No">
      <formula>RIGHT(C13,LEN("No"))="No"</formula>
    </cfRule>
  </conditionalFormatting>
  <conditionalFormatting sqref="C27:D27">
    <cfRule type="containsText" dxfId="2594" priority="172" operator="containsText" text="No">
      <formula>NOT(ISERROR(SEARCH("No",C27)))</formula>
    </cfRule>
    <cfRule type="containsText" dxfId="2593" priority="173" operator="containsText" text="Not at all">
      <formula>NOT(ISERROR(SEARCH("Not at all",C27)))</formula>
    </cfRule>
    <cfRule type="containsText" dxfId="2592" priority="174" operator="containsText" text="Slightly">
      <formula>NOT(ISERROR(SEARCH("Slightly",C27)))</formula>
    </cfRule>
    <cfRule type="containsText" dxfId="2591" priority="175" operator="containsText" text="Mostly">
      <formula>NOT(ISERROR(SEARCH("Mostly",C27)))</formula>
    </cfRule>
    <cfRule type="containsText" dxfId="2590" priority="176" operator="containsText" text="Yes">
      <formula>NOT(ISERROR(SEARCH("Yes",C27)))</formula>
    </cfRule>
    <cfRule type="containsText" dxfId="2589" priority="177" operator="containsText" text="Completely">
      <formula>NOT(ISERROR(SEARCH("Completely",C27)))</formula>
    </cfRule>
  </conditionalFormatting>
  <conditionalFormatting sqref="C80:D80">
    <cfRule type="containsText" dxfId="2588" priority="100" operator="containsText" text="Don't Know">
      <formula>NOT(ISERROR(SEARCH("Don't Know",C80)))</formula>
    </cfRule>
    <cfRule type="containsText" dxfId="2587" priority="101" operator="containsText" text="Not at All">
      <formula>NOT(ISERROR(SEARCH("Not at All",C80)))</formula>
    </cfRule>
    <cfRule type="endsWith" dxfId="2586" priority="102" operator="endsWith" text="No">
      <formula>RIGHT(C80,LEN("No"))="No"</formula>
    </cfRule>
    <cfRule type="beginsWith" dxfId="2585" priority="103" operator="beginsWith" text="Yes">
      <formula>LEFT(C80,LEN("Yes"))="Yes"</formula>
    </cfRule>
    <cfRule type="containsText" dxfId="2584" priority="104" operator="containsText" text="Partially">
      <formula>NOT(ISERROR(SEARCH("Partially",C80)))</formula>
    </cfRule>
    <cfRule type="containsText" dxfId="2583" priority="105" operator="containsText" text="Mostly">
      <formula>NOT(ISERROR(SEARCH("Mostly",C80)))</formula>
    </cfRule>
    <cfRule type="containsText" dxfId="2582" priority="106" operator="containsText" text="Completely">
      <formula>NOT(ISERROR(SEARCH("Completely",C80)))</formula>
    </cfRule>
  </conditionalFormatting>
  <conditionalFormatting sqref="F3">
    <cfRule type="containsText" dxfId="2581" priority="91" operator="containsText" text="UTILIZATION">
      <formula>NOT(ISERROR(SEARCH(("UTILIZATION"),(F3))))</formula>
    </cfRule>
  </conditionalFormatting>
  <conditionalFormatting sqref="F3">
    <cfRule type="containsText" dxfId="2580" priority="92" operator="containsText" text="service delivery">
      <formula>NOT(ISERROR(SEARCH(("service delivery"),(F3))))</formula>
    </cfRule>
  </conditionalFormatting>
  <conditionalFormatting sqref="F3">
    <cfRule type="containsText" dxfId="2579" priority="93" operator="containsText" text="workforce">
      <formula>NOT(ISERROR(SEARCH(("workforce"),(F3))))</formula>
    </cfRule>
  </conditionalFormatting>
  <conditionalFormatting sqref="F3">
    <cfRule type="containsText" dxfId="2578" priority="94" operator="containsText" text="leadership &amp; governance">
      <formula>NOT(ISERROR(SEARCH(("leadership &amp; governance"),(F3))))</formula>
    </cfRule>
  </conditionalFormatting>
  <conditionalFormatting sqref="F3">
    <cfRule type="containsText" dxfId="2577" priority="95" operator="containsText" text="service delivery mechansims">
      <formula>NOT(ISERROR(SEARCH(("service delivery mechansims"),(F3))))</formula>
    </cfRule>
  </conditionalFormatting>
  <conditionalFormatting sqref="F3">
    <cfRule type="containsText" dxfId="2576" priority="96" operator="containsText" text="financing">
      <formula>NOT(ISERROR(SEARCH(("financing"),(F3))))</formula>
    </cfRule>
  </conditionalFormatting>
  <conditionalFormatting sqref="F3">
    <cfRule type="containsText" dxfId="2575" priority="97" operator="containsText" text="information systems">
      <formula>NOT(ISERROR(SEARCH(("information systems"),(F3))))</formula>
    </cfRule>
  </conditionalFormatting>
  <conditionalFormatting sqref="F3">
    <cfRule type="containsText" dxfId="2574" priority="98" operator="containsText" text="knowledge">
      <formula>NOT(ISERROR(SEARCH(("knowledge"),(F3))))</formula>
    </cfRule>
  </conditionalFormatting>
  <conditionalFormatting sqref="F3">
    <cfRule type="containsText" dxfId="2573" priority="99" operator="containsText" text="coordination">
      <formula>NOT(ISERROR(SEARCH(("coordination"),(F3))))</formula>
    </cfRule>
  </conditionalFormatting>
  <conditionalFormatting sqref="F3">
    <cfRule type="containsText" dxfId="2572" priority="90" operator="containsText" text="social norms">
      <formula>NOT(ISERROR(SEARCH("social norms",F3)))</formula>
    </cfRule>
  </conditionalFormatting>
  <conditionalFormatting sqref="F3">
    <cfRule type="containsText" dxfId="2571" priority="85" operator="containsText" text="no">
      <formula>NOT(ISERROR(SEARCH("no",F3)))</formula>
    </cfRule>
    <cfRule type="containsText" dxfId="2570" priority="86" operator="containsText" text="yes">
      <formula>NOT(ISERROR(SEARCH("yes",F3)))</formula>
    </cfRule>
    <cfRule type="containsText" dxfId="2569" priority="87" operator="containsText" text="not at all">
      <formula>NOT(ISERROR(SEARCH("not at all",F3)))</formula>
    </cfRule>
    <cfRule type="containsText" dxfId="2568" priority="88" operator="containsText" text="partly">
      <formula>NOT(ISERROR(SEARCH("partly",F3)))</formula>
    </cfRule>
    <cfRule type="containsText" dxfId="2567" priority="89" operator="containsText" text="completely">
      <formula>NOT(ISERROR(SEARCH("completely",F3)))</formula>
    </cfRule>
  </conditionalFormatting>
  <conditionalFormatting sqref="C4:C5">
    <cfRule type="containsText" dxfId="2566" priority="81" operator="containsText" text="Slightly">
      <formula>NOT(ISERROR(SEARCH("Slightly",C4)))</formula>
    </cfRule>
    <cfRule type="containsText" dxfId="2565" priority="82" operator="containsText" text="Mostly">
      <formula>NOT(ISERROR(SEARCH("Mostly",C4)))</formula>
    </cfRule>
  </conditionalFormatting>
  <conditionalFormatting sqref="C6">
    <cfRule type="containsText" dxfId="2564" priority="79" operator="containsText" text="Slightly">
      <formula>NOT(ISERROR(SEARCH("Slightly",C6)))</formula>
    </cfRule>
    <cfRule type="containsText" dxfId="2563" priority="80" operator="containsText" text="Mostly">
      <formula>NOT(ISERROR(SEARCH("Mostly",C6)))</formula>
    </cfRule>
  </conditionalFormatting>
  <conditionalFormatting sqref="C7">
    <cfRule type="containsText" dxfId="2562" priority="77" operator="containsText" text="Slightly">
      <formula>NOT(ISERROR(SEARCH("Slightly",C7)))</formula>
    </cfRule>
    <cfRule type="containsText" dxfId="2561" priority="78" operator="containsText" text="Mostly">
      <formula>NOT(ISERROR(SEARCH("Mostly",C7)))</formula>
    </cfRule>
  </conditionalFormatting>
  <conditionalFormatting sqref="C8">
    <cfRule type="containsText" dxfId="2560" priority="75" operator="containsText" text="Slightly">
      <formula>NOT(ISERROR(SEARCH("Slightly",C8)))</formula>
    </cfRule>
    <cfRule type="containsText" dxfId="2559" priority="76" operator="containsText" text="Mostly">
      <formula>NOT(ISERROR(SEARCH("Mostly",C8)))</formula>
    </cfRule>
  </conditionalFormatting>
  <conditionalFormatting sqref="C9">
    <cfRule type="containsText" dxfId="2558" priority="73" operator="containsText" text="Slightly">
      <formula>NOT(ISERROR(SEARCH("Slightly",C9)))</formula>
    </cfRule>
    <cfRule type="containsText" dxfId="2557" priority="74" operator="containsText" text="Mostly">
      <formula>NOT(ISERROR(SEARCH("Mostly",C9)))</formula>
    </cfRule>
  </conditionalFormatting>
  <conditionalFormatting sqref="C10">
    <cfRule type="containsText" dxfId="2556" priority="71" operator="containsText" text="Slightly">
      <formula>NOT(ISERROR(SEARCH("Slightly",C10)))</formula>
    </cfRule>
    <cfRule type="containsText" dxfId="2555" priority="72" operator="containsText" text="Mostly">
      <formula>NOT(ISERROR(SEARCH("Mostly",C10)))</formula>
    </cfRule>
  </conditionalFormatting>
  <conditionalFormatting sqref="C11">
    <cfRule type="containsText" dxfId="2554" priority="69" operator="containsText" text="Slightly">
      <formula>NOT(ISERROR(SEARCH("Slightly",C11)))</formula>
    </cfRule>
    <cfRule type="containsText" dxfId="2553" priority="70" operator="containsText" text="Mostly">
      <formula>NOT(ISERROR(SEARCH("Mostly",C11)))</formula>
    </cfRule>
  </conditionalFormatting>
  <conditionalFormatting sqref="C100">
    <cfRule type="containsText" dxfId="2552" priority="64" operator="containsText" text="no">
      <formula>NOT(ISERROR(SEARCH("no",C100)))</formula>
    </cfRule>
    <cfRule type="containsText" dxfId="2551" priority="65" operator="containsText" text="yes">
      <formula>NOT(ISERROR(SEARCH("yes",C100)))</formula>
    </cfRule>
    <cfRule type="containsText" dxfId="2550" priority="66" operator="containsText" text="not at all">
      <formula>NOT(ISERROR(SEARCH("not at all",C100)))</formula>
    </cfRule>
    <cfRule type="containsText" dxfId="2549" priority="67" operator="containsText" text="partly">
      <formula>NOT(ISERROR(SEARCH("partly",C100)))</formula>
    </cfRule>
    <cfRule type="containsText" dxfId="2548" priority="68" operator="containsText" text="completely">
      <formula>NOT(ISERROR(SEARCH("completely",C100)))</formula>
    </cfRule>
  </conditionalFormatting>
  <conditionalFormatting sqref="C100">
    <cfRule type="containsText" dxfId="2547" priority="62" operator="containsText" text="slightly">
      <formula>NOT(ISERROR(SEARCH("slightly",C100)))</formula>
    </cfRule>
    <cfRule type="containsText" dxfId="2546" priority="63" operator="containsText" text="Mostly">
      <formula>NOT(ISERROR(SEARCH("Mostly",C100)))</formula>
    </cfRule>
  </conditionalFormatting>
  <conditionalFormatting sqref="C100">
    <cfRule type="containsText" dxfId="2545" priority="55" operator="containsText" text="Don't Know">
      <formula>NOT(ISERROR(SEARCH("Don't Know",C100)))</formula>
    </cfRule>
    <cfRule type="containsText" dxfId="2544" priority="56" operator="containsText" text="Not at All">
      <formula>NOT(ISERROR(SEARCH("Not at All",C100)))</formula>
    </cfRule>
    <cfRule type="endsWith" dxfId="2543" priority="57" operator="endsWith" text="No">
      <formula>RIGHT(C100,LEN("No"))="No"</formula>
    </cfRule>
    <cfRule type="beginsWith" dxfId="2542" priority="58" operator="beginsWith" text="Yes">
      <formula>LEFT(C100,LEN("Yes"))="Yes"</formula>
    </cfRule>
    <cfRule type="containsText" dxfId="2541" priority="59" operator="containsText" text="Partially">
      <formula>NOT(ISERROR(SEARCH("Partially",C100)))</formula>
    </cfRule>
    <cfRule type="containsText" dxfId="2540" priority="60" operator="containsText" text="Mostly">
      <formula>NOT(ISERROR(SEARCH("Mostly",C100)))</formula>
    </cfRule>
    <cfRule type="containsText" dxfId="2539" priority="61" operator="containsText" text="Completely">
      <formula>NOT(ISERROR(SEARCH("Completely",C100)))</formula>
    </cfRule>
  </conditionalFormatting>
  <conditionalFormatting sqref="C46:D57">
    <cfRule type="containsText" dxfId="2538" priority="54" operator="containsText" text="Completely">
      <formula>NOT(ISERROR(SEARCH("Completely",C46)))</formula>
    </cfRule>
  </conditionalFormatting>
  <conditionalFormatting sqref="C46:D57">
    <cfRule type="containsText" dxfId="2537" priority="53" operator="containsText" text="Mostly">
      <formula>NOT(ISERROR(SEARCH("Mostly",C46)))</formula>
    </cfRule>
  </conditionalFormatting>
  <conditionalFormatting sqref="C46:D57">
    <cfRule type="containsText" dxfId="2536" priority="52" operator="containsText" text="Partially">
      <formula>NOT(ISERROR(SEARCH("Partially",C46)))</formula>
    </cfRule>
  </conditionalFormatting>
  <conditionalFormatting sqref="C46:D57">
    <cfRule type="containsText" dxfId="2535" priority="51" operator="containsText" text="Not at All">
      <formula>NOT(ISERROR(SEARCH("Not at All",C46)))</formula>
    </cfRule>
  </conditionalFormatting>
  <conditionalFormatting sqref="C46:D57">
    <cfRule type="containsText" dxfId="2534" priority="50" operator="containsText" text="Don't Know">
      <formula>NOT(ISERROR(SEARCH("Don't Know",C46)))</formula>
    </cfRule>
  </conditionalFormatting>
  <conditionalFormatting sqref="C46:D57">
    <cfRule type="containsText" dxfId="2533" priority="49" operator="containsText" text="Yes">
      <formula>NOT(ISERROR(SEARCH("Yes",C46)))</formula>
    </cfRule>
  </conditionalFormatting>
  <conditionalFormatting sqref="C46:D57">
    <cfRule type="endsWith" dxfId="2532" priority="48" operator="endsWith" text="No">
      <formula>RIGHT(C46,LEN("No"))="No"</formula>
    </cfRule>
  </conditionalFormatting>
  <conditionalFormatting sqref="C95:D97">
    <cfRule type="containsText" dxfId="2531" priority="47" operator="containsText" text="Completely">
      <formula>NOT(ISERROR(SEARCH("Completely",C95)))</formula>
    </cfRule>
  </conditionalFormatting>
  <conditionalFormatting sqref="C95:D97">
    <cfRule type="containsText" dxfId="2530" priority="46" operator="containsText" text="Mostly">
      <formula>NOT(ISERROR(SEARCH("Mostly",C95)))</formula>
    </cfRule>
  </conditionalFormatting>
  <conditionalFormatting sqref="C95:D97">
    <cfRule type="containsText" dxfId="2529" priority="45" operator="containsText" text="Partially">
      <formula>NOT(ISERROR(SEARCH("Partially",C95)))</formula>
    </cfRule>
  </conditionalFormatting>
  <conditionalFormatting sqref="C95:D97">
    <cfRule type="containsText" dxfId="2528" priority="44" operator="containsText" text="Not at All">
      <formula>NOT(ISERROR(SEARCH("Not at All",C95)))</formula>
    </cfRule>
  </conditionalFormatting>
  <conditionalFormatting sqref="C95:D97">
    <cfRule type="containsText" dxfId="2527" priority="43" operator="containsText" text="Don't Know">
      <formula>NOT(ISERROR(SEARCH("Don't Know",C95)))</formula>
    </cfRule>
  </conditionalFormatting>
  <conditionalFormatting sqref="C95:D97">
    <cfRule type="containsText" dxfId="2526" priority="42" operator="containsText" text="Yes">
      <formula>NOT(ISERROR(SEARCH("Yes",C95)))</formula>
    </cfRule>
  </conditionalFormatting>
  <conditionalFormatting sqref="C95:D97">
    <cfRule type="endsWith" dxfId="2525" priority="41" operator="endsWith" text="No">
      <formula>RIGHT(C95,LEN("No"))="No"</formula>
    </cfRule>
  </conditionalFormatting>
  <conditionalFormatting sqref="C89:D94">
    <cfRule type="containsText" dxfId="2524" priority="40" operator="containsText" text="Completely">
      <formula>NOT(ISERROR(SEARCH("Completely",C89)))</formula>
    </cfRule>
  </conditionalFormatting>
  <conditionalFormatting sqref="C89:D94">
    <cfRule type="containsText" dxfId="2523" priority="39" operator="containsText" text="Mostly">
      <formula>NOT(ISERROR(SEARCH("Mostly",C89)))</formula>
    </cfRule>
  </conditionalFormatting>
  <conditionalFormatting sqref="C89:D94">
    <cfRule type="containsText" dxfId="2522" priority="38" operator="containsText" text="Partially">
      <formula>NOT(ISERROR(SEARCH("Partially",C89)))</formula>
    </cfRule>
  </conditionalFormatting>
  <conditionalFormatting sqref="C89:D94">
    <cfRule type="containsText" dxfId="2521" priority="37" operator="containsText" text="Not at All">
      <formula>NOT(ISERROR(SEARCH("Not at All",C89)))</formula>
    </cfRule>
  </conditionalFormatting>
  <conditionalFormatting sqref="C89:D94">
    <cfRule type="containsText" dxfId="2520" priority="36" operator="containsText" text="Don't Know">
      <formula>NOT(ISERROR(SEARCH("Don't Know",C89)))</formula>
    </cfRule>
  </conditionalFormatting>
  <conditionalFormatting sqref="C89:D94">
    <cfRule type="containsText" dxfId="2519" priority="35" operator="containsText" text="Yes">
      <formula>NOT(ISERROR(SEARCH("Yes",C89)))</formula>
    </cfRule>
  </conditionalFormatting>
  <conditionalFormatting sqref="C89:D94">
    <cfRule type="endsWith" dxfId="2518" priority="34" operator="endsWith" text="No">
      <formula>RIGHT(C89,LEN("No"))="No"</formula>
    </cfRule>
  </conditionalFormatting>
  <conditionalFormatting sqref="C1:D2 AD61:AE61 C67:D1048576 C4:D65">
    <cfRule type="containsText" dxfId="2517" priority="32" operator="containsText" text="mostly">
      <formula>NOT(ISERROR(SEARCH("mostly",C1)))</formula>
    </cfRule>
    <cfRule type="containsText" dxfId="2516" priority="33" operator="containsText" text="slightly">
      <formula>NOT(ISERROR(SEARCH("slightly",C1)))</formula>
    </cfRule>
  </conditionalFormatting>
  <conditionalFormatting sqref="C3:D3">
    <cfRule type="containsText" dxfId="2515" priority="30" operator="containsText" text="mostly">
      <formula>NOT(ISERROR(SEARCH("mostly",C3)))</formula>
    </cfRule>
    <cfRule type="containsText" dxfId="2514" priority="31" operator="containsText" text="slightly">
      <formula>NOT(ISERROR(SEARCH("slightly",C3)))</formula>
    </cfRule>
  </conditionalFormatting>
  <conditionalFormatting sqref="C62:D62">
    <cfRule type="containsText" dxfId="2513" priority="29" operator="containsText" text="Completely">
      <formula>NOT(ISERROR(SEARCH("Completely",C62)))</formula>
    </cfRule>
  </conditionalFormatting>
  <conditionalFormatting sqref="C62:D62">
    <cfRule type="containsText" dxfId="2512" priority="28" operator="containsText" text="Mostly">
      <formula>NOT(ISERROR(SEARCH("Mostly",C62)))</formula>
    </cfRule>
  </conditionalFormatting>
  <conditionalFormatting sqref="C62:D62">
    <cfRule type="containsText" dxfId="2511" priority="27" operator="containsText" text="Partially">
      <formula>NOT(ISERROR(SEARCH("Partially",C62)))</formula>
    </cfRule>
  </conditionalFormatting>
  <conditionalFormatting sqref="C62:D62">
    <cfRule type="containsText" dxfId="2510" priority="26" operator="containsText" text="Not at All">
      <formula>NOT(ISERROR(SEARCH("Not at All",C62)))</formula>
    </cfRule>
  </conditionalFormatting>
  <conditionalFormatting sqref="C62:D62">
    <cfRule type="containsText" dxfId="2509" priority="25" operator="containsText" text="Don't Know">
      <formula>NOT(ISERROR(SEARCH("Don't Know",C62)))</formula>
    </cfRule>
  </conditionalFormatting>
  <conditionalFormatting sqref="C62:D62">
    <cfRule type="containsText" dxfId="2508" priority="24" operator="containsText" text="Yes">
      <formula>NOT(ISERROR(SEARCH("Yes",C62)))</formula>
    </cfRule>
  </conditionalFormatting>
  <conditionalFormatting sqref="C62:D62">
    <cfRule type="endsWith" dxfId="2507" priority="23" operator="endsWith" text="No">
      <formula>RIGHT(C62,LEN("No"))="No"</formula>
    </cfRule>
  </conditionalFormatting>
  <conditionalFormatting sqref="C80:D80">
    <cfRule type="containsText" dxfId="2506" priority="15" operator="containsText" text="Completely">
      <formula>NOT(ISERROR(SEARCH("Completely",C80)))</formula>
    </cfRule>
  </conditionalFormatting>
  <conditionalFormatting sqref="C80:D80">
    <cfRule type="containsText" dxfId="2505" priority="14" operator="containsText" text="Mostly">
      <formula>NOT(ISERROR(SEARCH("Mostly",C80)))</formula>
    </cfRule>
  </conditionalFormatting>
  <conditionalFormatting sqref="C80:D80">
    <cfRule type="containsText" dxfId="2504" priority="13" operator="containsText" text="Partially">
      <formula>NOT(ISERROR(SEARCH("Partially",C80)))</formula>
    </cfRule>
  </conditionalFormatting>
  <conditionalFormatting sqref="C80:D80">
    <cfRule type="containsText" dxfId="2503" priority="12" operator="containsText" text="Not at All">
      <formula>NOT(ISERROR(SEARCH("Not at All",C80)))</formula>
    </cfRule>
  </conditionalFormatting>
  <conditionalFormatting sqref="C80:D80">
    <cfRule type="containsText" dxfId="2502" priority="11" operator="containsText" text="Don't Know">
      <formula>NOT(ISERROR(SEARCH("Don't Know",C80)))</formula>
    </cfRule>
  </conditionalFormatting>
  <conditionalFormatting sqref="C80:D80">
    <cfRule type="containsText" dxfId="2501" priority="10" operator="containsText" text="Yes">
      <formula>NOT(ISERROR(SEARCH("Yes",C80)))</formula>
    </cfRule>
  </conditionalFormatting>
  <conditionalFormatting sqref="C80:D80">
    <cfRule type="endsWith" dxfId="2500" priority="9" operator="endsWith" text="No">
      <formula>RIGHT(C80,LEN("No"))="No"</formula>
    </cfRule>
  </conditionalFormatting>
  <conditionalFormatting sqref="C89:D94">
    <cfRule type="containsText" dxfId="2499" priority="8" operator="containsText" text="Completely">
      <formula>NOT(ISERROR(SEARCH("Completely",C89)))</formula>
    </cfRule>
  </conditionalFormatting>
  <conditionalFormatting sqref="C89:D94">
    <cfRule type="containsText" dxfId="2498" priority="7" operator="containsText" text="Mostly">
      <formula>NOT(ISERROR(SEARCH("Mostly",C89)))</formula>
    </cfRule>
  </conditionalFormatting>
  <conditionalFormatting sqref="C89:D94">
    <cfRule type="containsText" dxfId="2497" priority="6" operator="containsText" text="Partially">
      <formula>NOT(ISERROR(SEARCH("Partially",C89)))</formula>
    </cfRule>
  </conditionalFormatting>
  <conditionalFormatting sqref="C89:D94">
    <cfRule type="containsText" dxfId="2496" priority="5" operator="containsText" text="Not at All">
      <formula>NOT(ISERROR(SEARCH("Not at All",C89)))</formula>
    </cfRule>
  </conditionalFormatting>
  <conditionalFormatting sqref="C89:D94">
    <cfRule type="containsText" dxfId="2495" priority="4" operator="containsText" text="Don't Know">
      <formula>NOT(ISERROR(SEARCH("Don't Know",C89)))</formula>
    </cfRule>
  </conditionalFormatting>
  <conditionalFormatting sqref="C89:D94">
    <cfRule type="containsText" dxfId="2494" priority="3" operator="containsText" text="Yes">
      <formula>NOT(ISERROR(SEARCH("Yes",C89)))</formula>
    </cfRule>
  </conditionalFormatting>
  <conditionalFormatting sqref="C89:D94">
    <cfRule type="endsWith" dxfId="2493" priority="2" operator="endsWith" text="No">
      <formula>RIGHT(C89,LEN("No"))="No"</formula>
    </cfRule>
  </conditionalFormatting>
  <conditionalFormatting sqref="C89:D97">
    <cfRule type="containsText" dxfId="2492" priority="1" operator="containsText" text="Mostly">
      <formula>NOT(ISERROR(SEARCH("Mostly",C89)))</formula>
    </cfRule>
  </conditionalFormatting>
  <dataValidations count="8">
    <dataValidation type="list" allowBlank="1" showErrorMessage="1" sqref="E167:G377" xr:uid="{00000000-0002-0000-0900-000002000000}">
      <formula1>KEYALT</formula1>
    </dataValidation>
    <dataValidation type="list" allowBlank="1" sqref="F89:F97 F103:H106" xr:uid="{00000000-0002-0000-0900-000003000000}">
      <formula1>#REF!</formula1>
    </dataValidation>
    <dataValidation type="list" allowBlank="1" showErrorMessage="1" sqref="F32:G44 F82:F87 F49:F57 F59:F80 F13:F26 F98 G95:G98 E95:E98 E107:G166 F3" xr:uid="{00000000-0002-0000-0900-000004000000}">
      <formula1>#REF!</formula1>
    </dataValidation>
    <dataValidation type="list" allowBlank="1" showInputMessage="1" showErrorMessage="1" sqref="C74:D74 C15:D15 C59:D59 C22:D25 C29:C44 C80:D80" xr:uid="{00000000-0002-0000-0900-000007000000}">
      <formula1>"Yes, No"</formula1>
    </dataValidation>
    <dataValidation type="list" allowBlank="1" showInputMessage="1" showErrorMessage="1" sqref="F59:F80" xr:uid="{00000000-0002-0000-0900-000001000000}">
      <formula1>$J$15:$J$20</formula1>
    </dataValidation>
    <dataValidation type="list" allowBlank="1" showInputMessage="1" showErrorMessage="1" sqref="C5:C11" xr:uid="{DA9664A7-5E96-2F4C-885D-3FAE130AD1D3}">
      <formula1>"no coverage, poor coverage, reasonable coverage, good coverage, comprehensive coverage"</formula1>
    </dataValidation>
    <dataValidation type="list" allowBlank="1" showInputMessage="1" showErrorMessage="1" sqref="D5:D11" xr:uid="{E0A9B6D4-F341-9440-868A-269A942D4FD1}">
      <formula1>"Concerning practice, Pilot and learning programme, Promising and emerging programme, Established high-quality programme"</formula1>
    </dataValidation>
    <dataValidation type="list" allowBlank="1" showInputMessage="1" showErrorMessage="1" sqref="C82:D87 C13:D14 C89:D97 C16:D21 C46:D57 C67:D73 C75:D79 AD61:AE61 C61:D65 D29:D44" xr:uid="{90CCBECF-9361-9D4C-B3DB-65310B35EF83}">
      <formula1>"Completely, Mostly, Slightly, Not at All, Don't Know"</formula1>
    </dataValidation>
  </dataValidations>
  <pageMargins left="0.7" right="0.7" top="0.75" bottom="0.75" header="0.3" footer="0.3"/>
  <pageSetup scale="7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G87"/>
  <sheetViews>
    <sheetView workbookViewId="0">
      <selection activeCell="G12" sqref="G12:G17"/>
    </sheetView>
  </sheetViews>
  <sheetFormatPr defaultColWidth="8.81640625" defaultRowHeight="12.5"/>
  <cols>
    <col min="1" max="1" width="25.54296875" bestFit="1" customWidth="1"/>
    <col min="2" max="2" width="10.1796875" customWidth="1"/>
    <col min="3" max="3" width="11.453125" bestFit="1" customWidth="1"/>
    <col min="5" max="6" width="10.453125" bestFit="1" customWidth="1"/>
    <col min="7" max="7" width="41.1796875" customWidth="1"/>
  </cols>
  <sheetData>
    <row r="3" spans="1:7" ht="13">
      <c r="A3" s="1"/>
      <c r="B3" s="204" t="s">
        <v>208</v>
      </c>
    </row>
    <row r="4" spans="1:7">
      <c r="A4" s="202" t="s">
        <v>63</v>
      </c>
      <c r="B4" s="203">
        <v>3</v>
      </c>
    </row>
    <row r="5" spans="1:7">
      <c r="A5" s="202" t="s">
        <v>54</v>
      </c>
      <c r="B5" s="203">
        <v>2</v>
      </c>
    </row>
    <row r="6" spans="1:7">
      <c r="A6" s="202" t="s">
        <v>55</v>
      </c>
      <c r="B6" s="203">
        <v>1</v>
      </c>
    </row>
    <row r="7" spans="1:7">
      <c r="A7" s="202" t="s">
        <v>209</v>
      </c>
      <c r="B7" s="203">
        <v>0</v>
      </c>
    </row>
    <row r="8" spans="1:7">
      <c r="A8" s="202" t="s">
        <v>210</v>
      </c>
      <c r="B8" s="203">
        <v>0</v>
      </c>
    </row>
    <row r="9" spans="1:7">
      <c r="A9" s="202" t="s">
        <v>64</v>
      </c>
      <c r="B9" s="203">
        <v>3</v>
      </c>
    </row>
    <row r="10" spans="1:7">
      <c r="A10" s="202" t="s">
        <v>70</v>
      </c>
      <c r="B10" s="203">
        <v>0</v>
      </c>
    </row>
    <row r="12" spans="1:7" ht="13">
      <c r="A12" s="205" t="s">
        <v>566</v>
      </c>
      <c r="B12" s="205"/>
      <c r="E12" s="205" t="s">
        <v>211</v>
      </c>
      <c r="F12">
        <v>87</v>
      </c>
      <c r="G12" s="514" t="s">
        <v>212</v>
      </c>
    </row>
    <row r="13" spans="1:7">
      <c r="G13" s="514"/>
    </row>
    <row r="14" spans="1:7" ht="13">
      <c r="A14" s="1"/>
      <c r="B14" s="204" t="s">
        <v>213</v>
      </c>
      <c r="C14" s="204" t="s">
        <v>208</v>
      </c>
      <c r="D14" s="204" t="s">
        <v>214</v>
      </c>
      <c r="G14" s="514"/>
    </row>
    <row r="15" spans="1:7">
      <c r="A15" s="202" t="s">
        <v>63</v>
      </c>
      <c r="B15" s="203">
        <f>COUNTIF('5. Foster Care'!$C$13:$D$25,A15)+COUNTIF('5. Foster Care'!$C$29:$C$44,A15)</f>
        <v>0</v>
      </c>
      <c r="C15" s="203">
        <v>3</v>
      </c>
      <c r="D15" s="1">
        <f>B15*C15</f>
        <v>0</v>
      </c>
      <c r="G15" s="514"/>
    </row>
    <row r="16" spans="1:7">
      <c r="A16" s="202" t="s">
        <v>54</v>
      </c>
      <c r="B16" s="203">
        <f>COUNTIF('5. Foster Care'!$C$13:$D$25,A16)+COUNTIF('5. Foster Care'!$C$29:$C$44,A16)</f>
        <v>0</v>
      </c>
      <c r="C16" s="203">
        <v>2</v>
      </c>
      <c r="D16" s="1">
        <f t="shared" ref="D16:D21" si="0">B16*C16</f>
        <v>0</v>
      </c>
      <c r="G16" s="514"/>
    </row>
    <row r="17" spans="1:7">
      <c r="A17" s="202" t="s">
        <v>55</v>
      </c>
      <c r="B17" s="203">
        <f>COUNTIF('5. Foster Care'!$C$13:$D$25,A17)+COUNTIF('5. Foster Care'!$C$29:$C$44,A17)</f>
        <v>0</v>
      </c>
      <c r="C17" s="203">
        <v>1</v>
      </c>
      <c r="D17" s="1">
        <f t="shared" si="0"/>
        <v>0</v>
      </c>
      <c r="G17" s="514"/>
    </row>
    <row r="18" spans="1:7">
      <c r="A18" s="202" t="s">
        <v>209</v>
      </c>
      <c r="B18" s="203">
        <f>COUNTIF('5. Foster Care'!$C$13:$D$25,A18)+COUNTIF('5. Foster Care'!$C$29:$C$44,A18)</f>
        <v>0</v>
      </c>
      <c r="C18" s="203">
        <v>0</v>
      </c>
      <c r="D18" s="1">
        <f t="shared" si="0"/>
        <v>0</v>
      </c>
    </row>
    <row r="19" spans="1:7">
      <c r="A19" s="202" t="s">
        <v>210</v>
      </c>
      <c r="B19" s="203">
        <f>COUNTIF('5. Foster Care'!$C$13:$D$25,A19)+COUNTIF('5. Foster Care'!$C$29:$C$44,A19)</f>
        <v>0</v>
      </c>
      <c r="C19" s="203">
        <v>0</v>
      </c>
      <c r="D19" s="1">
        <f t="shared" si="0"/>
        <v>0</v>
      </c>
    </row>
    <row r="20" spans="1:7">
      <c r="A20" s="202" t="s">
        <v>64</v>
      </c>
      <c r="B20" s="203">
        <f>COUNTIF('5. Foster Care'!$C$13:$D$25,A20)+COUNTIF('5. Foster Care'!$C$29:$C$44,A20)</f>
        <v>0</v>
      </c>
      <c r="C20" s="203">
        <v>3</v>
      </c>
      <c r="D20" s="1">
        <f t="shared" si="0"/>
        <v>0</v>
      </c>
    </row>
    <row r="21" spans="1:7">
      <c r="A21" s="202" t="s">
        <v>70</v>
      </c>
      <c r="B21" s="203">
        <f>COUNTIF('5. Foster Care'!$C$13:$D$25,A21)+COUNTIF('5. Foster Care'!$C$29:$C$44,A21)</f>
        <v>0</v>
      </c>
      <c r="C21" s="203">
        <v>0</v>
      </c>
      <c r="D21" s="1">
        <f t="shared" si="0"/>
        <v>0</v>
      </c>
    </row>
    <row r="22" spans="1:7" ht="13" thickBot="1"/>
    <row r="23" spans="1:7" ht="13.5" thickBot="1">
      <c r="C23" s="205" t="s">
        <v>215</v>
      </c>
      <c r="D23" s="206">
        <f>SUM(D15:D21)</f>
        <v>0</v>
      </c>
    </row>
    <row r="25" spans="1:7" ht="13">
      <c r="A25" s="205" t="s">
        <v>109</v>
      </c>
      <c r="E25" s="205" t="s">
        <v>211</v>
      </c>
      <c r="F25">
        <v>84</v>
      </c>
    </row>
    <row r="27" spans="1:7" ht="13">
      <c r="A27" s="1"/>
      <c r="B27" s="204" t="s">
        <v>213</v>
      </c>
      <c r="C27" s="204" t="s">
        <v>208</v>
      </c>
      <c r="D27" s="204" t="s">
        <v>214</v>
      </c>
    </row>
    <row r="28" spans="1:7">
      <c r="A28" s="202" t="s">
        <v>63</v>
      </c>
      <c r="B28" s="203">
        <f>COUNTIF('5. Foster Care'!$D$29:$D$44,'5. Data foster care'!A28)+COUNTIF('5. Foster Care'!$C$46:$D$57,A28)</f>
        <v>0</v>
      </c>
      <c r="C28" s="203">
        <v>3</v>
      </c>
      <c r="D28" s="1">
        <f>B28*C28</f>
        <v>0</v>
      </c>
    </row>
    <row r="29" spans="1:7">
      <c r="A29" s="202" t="s">
        <v>54</v>
      </c>
      <c r="B29" s="203">
        <f>COUNTIF('5. Foster Care'!$D$29:$D$44,'5. Data foster care'!A29)+COUNTIF('5. Foster Care'!$C$46:$D$57,A29)</f>
        <v>0</v>
      </c>
      <c r="C29" s="203">
        <v>2</v>
      </c>
      <c r="D29" s="1">
        <f t="shared" ref="D29:D34" si="1">B29*C29</f>
        <v>0</v>
      </c>
    </row>
    <row r="30" spans="1:7">
      <c r="A30" s="202" t="s">
        <v>55</v>
      </c>
      <c r="B30" s="203">
        <f>COUNTIF('5. Foster Care'!$D$29:$D$44,'5. Data foster care'!A30)+COUNTIF('5. Foster Care'!$C$46:$D$57,A30)</f>
        <v>0</v>
      </c>
      <c r="C30" s="203">
        <v>1</v>
      </c>
      <c r="D30" s="1">
        <f t="shared" si="1"/>
        <v>0</v>
      </c>
    </row>
    <row r="31" spans="1:7">
      <c r="A31" s="202" t="s">
        <v>209</v>
      </c>
      <c r="B31" s="203">
        <f>COUNTIF('5. Foster Care'!$D$29:$D$44,'5. Data foster care'!A31)+COUNTIF('5. Foster Care'!$C$46:$D$57,A31)</f>
        <v>0</v>
      </c>
      <c r="C31" s="203">
        <v>0</v>
      </c>
      <c r="D31" s="1">
        <f t="shared" si="1"/>
        <v>0</v>
      </c>
    </row>
    <row r="32" spans="1:7">
      <c r="A32" s="202" t="s">
        <v>210</v>
      </c>
      <c r="B32" s="203">
        <f>COUNTIF('5. Foster Care'!$D$29:$D$44,'5. Data foster care'!A32)+COUNTIF('5. Foster Care'!$C$46:$D$57,A32)</f>
        <v>0</v>
      </c>
      <c r="C32" s="203">
        <v>0</v>
      </c>
      <c r="D32" s="1">
        <f t="shared" si="1"/>
        <v>0</v>
      </c>
    </row>
    <row r="33" spans="1:6">
      <c r="A33" s="202" t="s">
        <v>64</v>
      </c>
      <c r="B33" s="203">
        <f>COUNTIF('5. Foster Care'!$D$29:$D$44,'5. Data foster care'!A33)+COUNTIF('5. Foster Care'!$C$46:$D$57,A33)</f>
        <v>0</v>
      </c>
      <c r="C33" s="203">
        <v>3</v>
      </c>
      <c r="D33" s="1">
        <f t="shared" si="1"/>
        <v>0</v>
      </c>
    </row>
    <row r="34" spans="1:6">
      <c r="A34" s="202" t="s">
        <v>70</v>
      </c>
      <c r="B34" s="203">
        <f>COUNTIF('5. Foster Care'!$D$29:$D$44,'5. Data foster care'!A34)+COUNTIF('5. Foster Care'!$C$46:$D$57,A34)</f>
        <v>0</v>
      </c>
      <c r="C34" s="203">
        <v>0</v>
      </c>
      <c r="D34" s="1">
        <f t="shared" si="1"/>
        <v>0</v>
      </c>
    </row>
    <row r="35" spans="1:6" ht="13" thickBot="1"/>
    <row r="36" spans="1:6" ht="13.5" thickBot="1">
      <c r="C36" s="205" t="s">
        <v>215</v>
      </c>
      <c r="D36" s="206">
        <f>SUM(D28:D34)</f>
        <v>0</v>
      </c>
    </row>
    <row r="38" spans="1:6" ht="13">
      <c r="A38" s="205" t="s">
        <v>129</v>
      </c>
      <c r="E38" s="205" t="s">
        <v>211</v>
      </c>
      <c r="F38">
        <v>57</v>
      </c>
    </row>
    <row r="40" spans="1:6" ht="13">
      <c r="A40" s="1"/>
      <c r="B40" s="204" t="s">
        <v>213</v>
      </c>
      <c r="C40" s="204" t="s">
        <v>208</v>
      </c>
      <c r="D40" s="204" t="s">
        <v>214</v>
      </c>
    </row>
    <row r="41" spans="1:6">
      <c r="A41" s="202" t="s">
        <v>63</v>
      </c>
      <c r="B41" s="203">
        <f>COUNTIF('5. Foster Care'!$C$59:$D$80,A41)</f>
        <v>0</v>
      </c>
      <c r="C41" s="203">
        <v>3</v>
      </c>
      <c r="D41" s="1">
        <f>B41*C41</f>
        <v>0</v>
      </c>
    </row>
    <row r="42" spans="1:6">
      <c r="A42" s="202" t="s">
        <v>54</v>
      </c>
      <c r="B42" s="203">
        <f>COUNTIF('5. Foster Care'!$C$59:$D$80,A42)</f>
        <v>0</v>
      </c>
      <c r="C42" s="203">
        <v>2</v>
      </c>
      <c r="D42" s="1">
        <f t="shared" ref="D42:D47" si="2">B42*C42</f>
        <v>0</v>
      </c>
    </row>
    <row r="43" spans="1:6">
      <c r="A43" s="202" t="s">
        <v>55</v>
      </c>
      <c r="B43" s="203">
        <f>COUNTIF('5. Foster Care'!$C$59:$D$80,A43)</f>
        <v>0</v>
      </c>
      <c r="C43" s="203">
        <v>1</v>
      </c>
      <c r="D43" s="1">
        <f t="shared" si="2"/>
        <v>0</v>
      </c>
    </row>
    <row r="44" spans="1:6">
      <c r="A44" s="202" t="s">
        <v>209</v>
      </c>
      <c r="B44" s="203">
        <f>COUNTIF('5. Foster Care'!$C$59:$D$80,A44)</f>
        <v>0</v>
      </c>
      <c r="C44" s="203">
        <v>0</v>
      </c>
      <c r="D44" s="1">
        <f t="shared" si="2"/>
        <v>0</v>
      </c>
    </row>
    <row r="45" spans="1:6">
      <c r="A45" s="202" t="s">
        <v>210</v>
      </c>
      <c r="B45" s="203">
        <f>COUNTIF('5. Foster Care'!$C$59:$D$80,A45)</f>
        <v>0</v>
      </c>
      <c r="C45" s="203">
        <v>0</v>
      </c>
      <c r="D45" s="1">
        <f t="shared" si="2"/>
        <v>0</v>
      </c>
    </row>
    <row r="46" spans="1:6">
      <c r="A46" s="202" t="s">
        <v>64</v>
      </c>
      <c r="B46" s="203">
        <f>COUNTIF('5. Foster Care'!$C$59:$D$80,A46)</f>
        <v>0</v>
      </c>
      <c r="C46" s="203">
        <v>3</v>
      </c>
      <c r="D46" s="1">
        <f t="shared" si="2"/>
        <v>0</v>
      </c>
    </row>
    <row r="47" spans="1:6">
      <c r="A47" s="202" t="s">
        <v>70</v>
      </c>
      <c r="B47" s="203">
        <f>COUNTIF('5. Foster Care'!$C$59:$D$80,A47)</f>
        <v>0</v>
      </c>
      <c r="C47" s="203">
        <v>0</v>
      </c>
      <c r="D47" s="1">
        <f t="shared" si="2"/>
        <v>0</v>
      </c>
    </row>
    <row r="48" spans="1:6" ht="13" thickBot="1"/>
    <row r="49" spans="1:6" ht="13.5" thickBot="1">
      <c r="C49" s="205" t="s">
        <v>215</v>
      </c>
      <c r="D49" s="206">
        <f>SUM(D41:D47)</f>
        <v>0</v>
      </c>
    </row>
    <row r="51" spans="1:6" ht="13">
      <c r="A51" s="205" t="s">
        <v>272</v>
      </c>
      <c r="E51" s="205" t="s">
        <v>211</v>
      </c>
      <c r="F51">
        <v>18</v>
      </c>
    </row>
    <row r="53" spans="1:6" ht="13">
      <c r="A53" s="1"/>
      <c r="B53" s="204" t="s">
        <v>213</v>
      </c>
      <c r="C53" s="204" t="s">
        <v>208</v>
      </c>
      <c r="D53" s="204" t="s">
        <v>214</v>
      </c>
    </row>
    <row r="54" spans="1:6">
      <c r="A54" s="202" t="s">
        <v>63</v>
      </c>
      <c r="B54" s="203">
        <f>COUNTIF('5. Foster Care'!$C$82:$D$87,A54)</f>
        <v>0</v>
      </c>
      <c r="C54" s="203">
        <v>3</v>
      </c>
      <c r="D54" s="1">
        <f>B54*C54</f>
        <v>0</v>
      </c>
    </row>
    <row r="55" spans="1:6">
      <c r="A55" s="202" t="s">
        <v>54</v>
      </c>
      <c r="B55" s="203">
        <f>COUNTIF('5. Foster Care'!$C$82:$D$87,A55)</f>
        <v>0</v>
      </c>
      <c r="C55" s="203">
        <v>2</v>
      </c>
      <c r="D55" s="1">
        <f t="shared" ref="D55:D60" si="3">B55*C55</f>
        <v>0</v>
      </c>
    </row>
    <row r="56" spans="1:6">
      <c r="A56" s="202" t="s">
        <v>55</v>
      </c>
      <c r="B56" s="203">
        <f>COUNTIF('5. Foster Care'!$C$82:$D$87,A56)</f>
        <v>0</v>
      </c>
      <c r="C56" s="203">
        <v>1</v>
      </c>
      <c r="D56" s="1">
        <f t="shared" si="3"/>
        <v>0</v>
      </c>
    </row>
    <row r="57" spans="1:6">
      <c r="A57" s="202" t="s">
        <v>209</v>
      </c>
      <c r="B57" s="203">
        <f>COUNTIF('5. Foster Care'!$C$82:$D$87,A57)</f>
        <v>0</v>
      </c>
      <c r="C57" s="203">
        <v>0</v>
      </c>
      <c r="D57" s="1">
        <f t="shared" si="3"/>
        <v>0</v>
      </c>
    </row>
    <row r="58" spans="1:6">
      <c r="A58" s="202" t="s">
        <v>210</v>
      </c>
      <c r="B58" s="203">
        <f>COUNTIF('5. Foster Care'!$C$82:$D$87,A58)</f>
        <v>0</v>
      </c>
      <c r="C58" s="203">
        <v>0</v>
      </c>
      <c r="D58" s="1">
        <f t="shared" si="3"/>
        <v>0</v>
      </c>
    </row>
    <row r="59" spans="1:6">
      <c r="A59" s="202" t="s">
        <v>64</v>
      </c>
      <c r="B59" s="203">
        <f>COUNTIF('5. Foster Care'!$C$82:$D$87,A59)</f>
        <v>0</v>
      </c>
      <c r="C59" s="203">
        <v>3</v>
      </c>
      <c r="D59" s="1">
        <f t="shared" si="3"/>
        <v>0</v>
      </c>
    </row>
    <row r="60" spans="1:6">
      <c r="A60" s="202" t="s">
        <v>70</v>
      </c>
      <c r="B60" s="203">
        <f>COUNTIF('5. Foster Care'!$C$82:$D$87,A60)</f>
        <v>0</v>
      </c>
      <c r="C60" s="203">
        <v>0</v>
      </c>
      <c r="D60" s="1">
        <f t="shared" si="3"/>
        <v>0</v>
      </c>
    </row>
    <row r="61" spans="1:6" ht="13" thickBot="1"/>
    <row r="62" spans="1:6" ht="13.5" thickBot="1">
      <c r="C62" s="205" t="s">
        <v>215</v>
      </c>
      <c r="D62" s="206">
        <f>SUM(D54:D60)</f>
        <v>0</v>
      </c>
    </row>
    <row r="64" spans="1:6" ht="13">
      <c r="A64" s="205" t="s">
        <v>65</v>
      </c>
      <c r="E64" s="205" t="s">
        <v>211</v>
      </c>
      <c r="F64">
        <v>27</v>
      </c>
    </row>
    <row r="66" spans="1:4" ht="13">
      <c r="A66" s="1"/>
      <c r="B66" s="204" t="s">
        <v>213</v>
      </c>
      <c r="C66" s="204" t="s">
        <v>208</v>
      </c>
      <c r="D66" s="204" t="s">
        <v>214</v>
      </c>
    </row>
    <row r="67" spans="1:4">
      <c r="A67" s="202" t="s">
        <v>63</v>
      </c>
      <c r="B67" s="203">
        <f>COUNTIF('5. Foster Care'!$C$89:$D$97,A67)</f>
        <v>0</v>
      </c>
      <c r="C67" s="203">
        <v>3</v>
      </c>
      <c r="D67" s="1">
        <f>B67*C67</f>
        <v>0</v>
      </c>
    </row>
    <row r="68" spans="1:4">
      <c r="A68" s="202" t="s">
        <v>54</v>
      </c>
      <c r="B68" s="203">
        <f>COUNTIF('5. Foster Care'!$C$89:$D$97,A68)</f>
        <v>0</v>
      </c>
      <c r="C68" s="203">
        <v>2</v>
      </c>
      <c r="D68" s="1">
        <f t="shared" ref="D68:D73" si="4">B68*C68</f>
        <v>0</v>
      </c>
    </row>
    <row r="69" spans="1:4">
      <c r="A69" s="202" t="s">
        <v>55</v>
      </c>
      <c r="B69" s="203">
        <f>COUNTIF('5. Foster Care'!$C$89:$D$97,A69)</f>
        <v>0</v>
      </c>
      <c r="C69" s="203">
        <v>1</v>
      </c>
      <c r="D69" s="1">
        <f t="shared" si="4"/>
        <v>0</v>
      </c>
    </row>
    <row r="70" spans="1:4">
      <c r="A70" s="202" t="s">
        <v>209</v>
      </c>
      <c r="B70" s="203">
        <f>COUNTIF('5. Foster Care'!$C$89:$D$97,A70)</f>
        <v>0</v>
      </c>
      <c r="C70" s="203">
        <v>0</v>
      </c>
      <c r="D70" s="1">
        <f t="shared" si="4"/>
        <v>0</v>
      </c>
    </row>
    <row r="71" spans="1:4">
      <c r="A71" s="202" t="s">
        <v>210</v>
      </c>
      <c r="B71" s="203">
        <f>COUNTIF('5. Foster Care'!$C$89:$D$97,A71)</f>
        <v>0</v>
      </c>
      <c r="C71" s="203">
        <v>0</v>
      </c>
      <c r="D71" s="1">
        <f t="shared" si="4"/>
        <v>0</v>
      </c>
    </row>
    <row r="72" spans="1:4">
      <c r="A72" s="202" t="s">
        <v>64</v>
      </c>
      <c r="B72" s="203">
        <f>COUNTIF('5. Foster Care'!$C$89:$D$97,A72)</f>
        <v>0</v>
      </c>
      <c r="C72" s="203">
        <v>3</v>
      </c>
      <c r="D72" s="1">
        <f t="shared" si="4"/>
        <v>0</v>
      </c>
    </row>
    <row r="73" spans="1:4">
      <c r="A73" s="202" t="s">
        <v>70</v>
      </c>
      <c r="B73" s="203">
        <f>COUNTIF('5. Foster Care'!$C$89:$D$97,A73)</f>
        <v>0</v>
      </c>
      <c r="C73" s="203">
        <v>0</v>
      </c>
      <c r="D73" s="1">
        <f t="shared" si="4"/>
        <v>0</v>
      </c>
    </row>
    <row r="74" spans="1:4" ht="13" thickBot="1"/>
    <row r="75" spans="1:4" ht="13.5" thickBot="1">
      <c r="C75" s="205" t="s">
        <v>215</v>
      </c>
      <c r="D75" s="206">
        <f>SUM(D67:D73)</f>
        <v>0</v>
      </c>
    </row>
    <row r="80" spans="1:4">
      <c r="A80" s="394" t="s">
        <v>216</v>
      </c>
    </row>
    <row r="82" spans="1:6" ht="13">
      <c r="E82" s="204" t="s">
        <v>208</v>
      </c>
      <c r="F82" s="204" t="s">
        <v>217</v>
      </c>
    </row>
    <row r="83" spans="1:6" ht="13">
      <c r="A83" s="513" t="s">
        <v>567</v>
      </c>
      <c r="B83" s="513"/>
      <c r="C83" s="513"/>
      <c r="D83" s="513"/>
      <c r="E83" s="1">
        <f>$D$23</f>
        <v>0</v>
      </c>
      <c r="F83" s="207">
        <f>E83/$F$12</f>
        <v>0</v>
      </c>
    </row>
    <row r="84" spans="1:6" ht="13">
      <c r="A84" s="513" t="s">
        <v>109</v>
      </c>
      <c r="B84" s="513"/>
      <c r="C84" s="513"/>
      <c r="D84" s="513"/>
      <c r="E84" s="1">
        <f>$D$36</f>
        <v>0</v>
      </c>
      <c r="F84" s="207">
        <f>E84/$F$25</f>
        <v>0</v>
      </c>
    </row>
    <row r="85" spans="1:6" ht="13">
      <c r="A85" s="513" t="s">
        <v>129</v>
      </c>
      <c r="B85" s="513"/>
      <c r="C85" s="513"/>
      <c r="D85" s="513"/>
      <c r="E85" s="1">
        <f>$D$49</f>
        <v>0</v>
      </c>
      <c r="F85" s="207">
        <f>E85/$F$38</f>
        <v>0</v>
      </c>
    </row>
    <row r="86" spans="1:6" ht="13">
      <c r="A86" s="513" t="s">
        <v>272</v>
      </c>
      <c r="B86" s="513"/>
      <c r="C86" s="513"/>
      <c r="D86" s="513"/>
      <c r="E86" s="1">
        <f>$D$62</f>
        <v>0</v>
      </c>
      <c r="F86" s="207">
        <f>E86/$F$51</f>
        <v>0</v>
      </c>
    </row>
    <row r="87" spans="1:6" ht="13">
      <c r="A87" s="513" t="s">
        <v>65</v>
      </c>
      <c r="B87" s="513"/>
      <c r="C87" s="513"/>
      <c r="D87" s="513"/>
      <c r="E87" s="1">
        <f>$D$75</f>
        <v>0</v>
      </c>
      <c r="F87" s="207">
        <f>E87/$F$64</f>
        <v>0</v>
      </c>
    </row>
  </sheetData>
  <mergeCells count="6">
    <mergeCell ref="A87:D87"/>
    <mergeCell ref="G12:G17"/>
    <mergeCell ref="A83:D83"/>
    <mergeCell ref="A84:D84"/>
    <mergeCell ref="A85:D85"/>
    <mergeCell ref="A86:D86"/>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9"/>
  </sheetPr>
  <dimension ref="A1:AF979"/>
  <sheetViews>
    <sheetView zoomScaleNormal="100" zoomScalePageLayoutView="81" workbookViewId="0">
      <pane ySplit="1" topLeftCell="A2" activePane="bottomLeft" state="frozen"/>
      <selection activeCell="C19" sqref="C19"/>
      <selection pane="bottomLeft" activeCell="E63" sqref="E63"/>
    </sheetView>
  </sheetViews>
  <sheetFormatPr defaultColWidth="30.54296875" defaultRowHeight="15" customHeight="1"/>
  <cols>
    <col min="1" max="1" width="5.453125" style="66" customWidth="1"/>
    <col min="2" max="2" width="83.453125" style="35" customWidth="1"/>
    <col min="3" max="4" width="30.54296875" style="29"/>
    <col min="5" max="5" width="47.54296875" style="29" customWidth="1"/>
    <col min="6" max="7" width="29" style="29" hidden="1" customWidth="1"/>
    <col min="8" max="8" width="0" style="73" hidden="1" customWidth="1"/>
    <col min="9" max="10" width="30.54296875" style="29" hidden="1" customWidth="1"/>
    <col min="11" max="11" width="8.1796875" style="29" hidden="1" customWidth="1"/>
    <col min="12" max="12" width="30.54296875" style="29" hidden="1" customWidth="1"/>
    <col min="13" max="16" width="19.54296875" style="29" hidden="1" customWidth="1"/>
    <col min="17" max="17" width="24" style="29" hidden="1" customWidth="1"/>
    <col min="18" max="18" width="91.453125" style="178" customWidth="1"/>
    <col min="19" max="19" width="64.54296875" style="122" hidden="1" customWidth="1"/>
    <col min="20" max="16384" width="30.54296875" style="29"/>
  </cols>
  <sheetData>
    <row r="1" spans="1:25" ht="35.15" customHeight="1">
      <c r="A1" s="554" t="s">
        <v>568</v>
      </c>
      <c r="B1" s="554"/>
      <c r="C1" s="554" t="s">
        <v>20</v>
      </c>
      <c r="D1" s="554"/>
      <c r="E1" s="412" t="s">
        <v>21</v>
      </c>
      <c r="F1" s="405"/>
      <c r="G1" s="405"/>
      <c r="H1" s="405"/>
      <c r="I1" s="406"/>
      <c r="J1" s="406"/>
      <c r="K1" s="406"/>
      <c r="L1" s="406"/>
      <c r="M1" s="406"/>
      <c r="N1" s="406"/>
      <c r="O1" s="406"/>
      <c r="P1" s="406"/>
      <c r="Q1" s="405" t="s">
        <v>295</v>
      </c>
      <c r="R1" s="412" t="s">
        <v>377</v>
      </c>
      <c r="S1" s="293" t="s">
        <v>23</v>
      </c>
    </row>
    <row r="2" spans="1:25" ht="25" customHeight="1">
      <c r="A2" s="555" t="s">
        <v>569</v>
      </c>
      <c r="B2" s="555"/>
      <c r="C2" s="555"/>
      <c r="D2" s="555"/>
      <c r="E2" s="555"/>
      <c r="F2" s="555"/>
      <c r="G2" s="555"/>
      <c r="H2" s="555"/>
      <c r="I2" s="555"/>
      <c r="J2" s="555"/>
      <c r="K2" s="555"/>
      <c r="L2" s="555"/>
      <c r="M2" s="555"/>
      <c r="N2" s="555"/>
      <c r="O2" s="555"/>
      <c r="P2" s="555"/>
      <c r="Q2" s="555"/>
      <c r="R2" s="445"/>
      <c r="S2" s="293"/>
    </row>
    <row r="3" spans="1:25" ht="93">
      <c r="A3" s="271">
        <v>1</v>
      </c>
      <c r="B3" s="257" t="s">
        <v>570</v>
      </c>
      <c r="C3" s="512" t="s">
        <v>38</v>
      </c>
      <c r="D3" s="512"/>
      <c r="E3" s="273"/>
      <c r="F3" s="74"/>
      <c r="G3" s="303"/>
      <c r="H3" s="173"/>
      <c r="I3" s="303"/>
      <c r="J3" s="303"/>
      <c r="K3" s="303"/>
      <c r="L3" s="78"/>
      <c r="M3" s="303"/>
      <c r="N3" s="303"/>
      <c r="O3" s="303"/>
      <c r="P3" s="303"/>
      <c r="Q3" s="303"/>
      <c r="R3" s="178" t="s">
        <v>571</v>
      </c>
      <c r="S3" s="293"/>
    </row>
    <row r="4" spans="1:25" s="427" customFormat="1" ht="25" customHeight="1">
      <c r="A4" s="521" t="s">
        <v>25</v>
      </c>
      <c r="B4" s="521"/>
      <c r="C4" s="521"/>
      <c r="D4" s="521"/>
      <c r="E4" s="521"/>
      <c r="F4" s="521"/>
      <c r="G4" s="521"/>
      <c r="H4" s="521"/>
      <c r="I4" s="521"/>
      <c r="J4" s="521"/>
      <c r="K4" s="521"/>
      <c r="L4" s="521"/>
      <c r="M4" s="521"/>
      <c r="N4" s="521"/>
      <c r="O4" s="521"/>
      <c r="P4" s="521"/>
      <c r="Q4" s="521"/>
      <c r="R4" s="521"/>
      <c r="S4" s="132"/>
    </row>
    <row r="5" spans="1:25" ht="22" customHeight="1">
      <c r="A5" s="281">
        <v>2</v>
      </c>
      <c r="B5" s="257" t="s">
        <v>572</v>
      </c>
      <c r="C5" s="507"/>
      <c r="D5" s="507"/>
      <c r="E5" s="27"/>
      <c r="F5" s="47" t="s">
        <v>51</v>
      </c>
      <c r="G5" s="27"/>
      <c r="H5" s="353"/>
      <c r="I5" s="27"/>
      <c r="J5" s="27"/>
      <c r="K5" s="27"/>
      <c r="L5" s="27" t="s">
        <v>52</v>
      </c>
      <c r="M5" s="27" t="s">
        <v>53</v>
      </c>
      <c r="N5" s="27" t="s">
        <v>54</v>
      </c>
      <c r="O5" s="27" t="s">
        <v>55</v>
      </c>
      <c r="P5" s="27" t="s">
        <v>56</v>
      </c>
      <c r="Q5" s="27"/>
      <c r="R5" s="178" t="s">
        <v>571</v>
      </c>
      <c r="S5" s="108"/>
      <c r="Y5" s="29">
        <f>COUNTIF(C5,"N/A")</f>
        <v>0</v>
      </c>
    </row>
    <row r="6" spans="1:25" ht="31">
      <c r="A6" s="281">
        <v>3</v>
      </c>
      <c r="B6" s="257" t="s">
        <v>573</v>
      </c>
      <c r="C6" s="507"/>
      <c r="D6" s="507"/>
      <c r="E6" s="222"/>
      <c r="F6" s="47" t="s">
        <v>51</v>
      </c>
      <c r="G6" s="27"/>
      <c r="H6" s="353"/>
      <c r="I6" s="27"/>
      <c r="J6" s="27"/>
      <c r="K6" s="27"/>
      <c r="L6" s="47" t="s">
        <v>65</v>
      </c>
      <c r="M6" s="27">
        <f>SUMPRODUCT((C1:C182={"Completely","Yes"})*(F1:F182="FINANCING"))</f>
        <v>0</v>
      </c>
      <c r="N6" s="27">
        <f>SUMPRODUCT((C1:C182={"Mostly"})*(F1:F182="FINANCING"))</f>
        <v>0</v>
      </c>
      <c r="O6" s="27">
        <f>SUMPRODUCT((C1:C182={"Slightly"})*(F1:F182="FINANCING"))</f>
        <v>0</v>
      </c>
      <c r="P6" s="27">
        <f>SUMPRODUCT((C1:C182={"No","Not at all"})*(F1:F182="FINANCING"))</f>
        <v>0</v>
      </c>
      <c r="Q6" s="27"/>
      <c r="S6" s="108"/>
      <c r="Y6" s="29">
        <f t="shared" ref="Y6:Y9" si="0">COUNTIF(C6,"N/A")</f>
        <v>0</v>
      </c>
    </row>
    <row r="7" spans="1:25" ht="31">
      <c r="A7" s="281">
        <v>4</v>
      </c>
      <c r="B7" s="217" t="s">
        <v>574</v>
      </c>
      <c r="C7" s="507"/>
      <c r="D7" s="507"/>
      <c r="E7" s="27"/>
      <c r="F7" s="47" t="s">
        <v>51</v>
      </c>
      <c r="G7" s="27"/>
      <c r="H7" s="174"/>
      <c r="I7" s="27"/>
      <c r="J7" s="27"/>
      <c r="K7" s="27"/>
      <c r="L7" s="41" t="s">
        <v>80</v>
      </c>
      <c r="M7" s="27">
        <f>SUMPRODUCT((C1:C182={"Completely","Yes"})*(F1:F182="INFORMATION SYSTEMS"))</f>
        <v>0</v>
      </c>
      <c r="N7" s="27">
        <f>SUMPRODUCT((C1:C182={"Mostly"})*(F1:F182="INFORMATION SYSTEMS"))</f>
        <v>0</v>
      </c>
      <c r="O7" s="27">
        <f>SUMPRODUCT((C1:C182={"Slightly"})*(F1:F182="INFORMATION SYSTEMS"))</f>
        <v>0</v>
      </c>
      <c r="P7" s="27">
        <f>SUMPRODUCT((C1:C182={"No","Not at all"})*(F1:F182="INFORMATION SYSTEMS"))</f>
        <v>0</v>
      </c>
      <c r="Q7" s="27"/>
      <c r="S7" s="108"/>
    </row>
    <row r="8" spans="1:25" ht="31">
      <c r="A8" s="282">
        <v>5</v>
      </c>
      <c r="B8" s="216" t="s">
        <v>575</v>
      </c>
      <c r="C8" s="507"/>
      <c r="D8" s="507"/>
      <c r="E8" s="27"/>
      <c r="F8" s="47" t="s">
        <v>51</v>
      </c>
      <c r="G8" s="27"/>
      <c r="H8" s="174"/>
      <c r="I8" s="27" t="s">
        <v>63</v>
      </c>
      <c r="J8" s="27" t="s">
        <v>64</v>
      </c>
      <c r="K8" s="27"/>
      <c r="L8" s="47" t="s">
        <v>84</v>
      </c>
      <c r="M8" s="27">
        <f>SUMPRODUCT((C1:C182={"Completely","Yes"})*(F1:F182="SERVICE DELIVERY MECHANISM"))+SUMPRODUCT((D1:D182={"Completely","Yes"})*(G1:G182="SERVICE DELIVERY MECHANISM"))</f>
        <v>0</v>
      </c>
      <c r="N8" s="27">
        <f>SUMPRODUCT((C1:C182={"Mostly"})*(F1:F182="SERVICE DELIVERY MECHANISM"))+SUMPRODUCT((D1:D182={"Mostly"})*(G1:G182="SERVICE DELIVERY MECHANISM"))</f>
        <v>0</v>
      </c>
      <c r="O8" s="27">
        <f>SUMPRODUCT((C1:C182={"Slightly"})*(F1:F182="SERVICE DELIVERY MECHANISM"))+SUMPRODUCT((D1:D182={"Slightly"})*(G1:G182="SERVICE DELIVERY MECHANISM"))</f>
        <v>0</v>
      </c>
      <c r="P8" s="27">
        <f>SUMPRODUCT((C1:C182={"No","Not at all"})*(F1:F182="SERVICE DELIVERY MECHANISM"))+SUMPRODUCT((D1:D182={"No","Not at all"})*(G1:G182="SERVICE DELIVERY MECHANISM"))</f>
        <v>0</v>
      </c>
      <c r="Q8" s="27"/>
      <c r="S8" s="108"/>
      <c r="Y8" s="29">
        <f t="shared" si="0"/>
        <v>0</v>
      </c>
    </row>
    <row r="9" spans="1:25" ht="31">
      <c r="A9" s="282">
        <v>6</v>
      </c>
      <c r="B9" s="216" t="s">
        <v>576</v>
      </c>
      <c r="C9" s="507"/>
      <c r="D9" s="507"/>
      <c r="E9" s="369"/>
      <c r="F9" s="47" t="s">
        <v>51</v>
      </c>
      <c r="G9" s="27"/>
      <c r="H9" s="353"/>
      <c r="I9" s="27" t="s">
        <v>83</v>
      </c>
      <c r="J9" s="27"/>
      <c r="K9" s="27"/>
      <c r="L9" s="27"/>
      <c r="M9" s="27"/>
      <c r="N9" s="27"/>
      <c r="O9" s="27"/>
      <c r="P9" s="27"/>
      <c r="Q9" s="27"/>
      <c r="S9" s="108" t="s">
        <v>397</v>
      </c>
      <c r="Y9" s="29">
        <f t="shared" si="0"/>
        <v>0</v>
      </c>
    </row>
    <row r="10" spans="1:25" ht="35.15" customHeight="1">
      <c r="A10" s="605"/>
      <c r="B10" s="604" t="s">
        <v>577</v>
      </c>
      <c r="C10" s="438" t="s">
        <v>578</v>
      </c>
      <c r="D10" s="30" t="s">
        <v>579</v>
      </c>
      <c r="E10" s="361"/>
      <c r="F10" s="361"/>
      <c r="G10" s="361"/>
      <c r="H10" s="370"/>
      <c r="I10" s="27"/>
      <c r="J10" s="27"/>
      <c r="K10" s="27"/>
      <c r="L10" s="27"/>
      <c r="M10" s="27"/>
      <c r="N10" s="27"/>
      <c r="O10" s="27"/>
      <c r="P10" s="27"/>
      <c r="Q10" s="27"/>
      <c r="S10" s="108"/>
    </row>
    <row r="11" spans="1:25" ht="46.5">
      <c r="A11" s="605"/>
      <c r="B11" s="604"/>
      <c r="C11" s="26" t="s">
        <v>580</v>
      </c>
      <c r="D11" s="26" t="s">
        <v>403</v>
      </c>
      <c r="E11" s="361"/>
      <c r="F11" s="361"/>
      <c r="G11" s="361"/>
      <c r="H11" s="370"/>
      <c r="I11" s="27"/>
      <c r="J11" s="27"/>
      <c r="K11" s="27"/>
      <c r="L11" s="27"/>
      <c r="M11" s="27"/>
      <c r="N11" s="27"/>
      <c r="O11" s="27"/>
      <c r="P11" s="27"/>
      <c r="Q11" s="27"/>
      <c r="S11" s="108"/>
    </row>
    <row r="12" spans="1:25" ht="20.149999999999999" customHeight="1">
      <c r="A12" s="281">
        <v>7.1</v>
      </c>
      <c r="B12" s="217" t="s">
        <v>581</v>
      </c>
      <c r="C12" s="27"/>
      <c r="D12" s="27"/>
      <c r="E12" s="361"/>
      <c r="F12" s="361"/>
      <c r="G12" s="361"/>
      <c r="H12" s="370"/>
      <c r="I12" s="27"/>
      <c r="J12" s="27"/>
      <c r="K12" s="27"/>
      <c r="L12" s="27"/>
      <c r="M12" s="27"/>
      <c r="N12" s="27"/>
      <c r="O12" s="27"/>
      <c r="P12" s="27"/>
      <c r="Q12" s="27"/>
      <c r="R12" s="178" t="s">
        <v>582</v>
      </c>
      <c r="S12" s="108" t="s">
        <v>325</v>
      </c>
    </row>
    <row r="13" spans="1:25" ht="25" customHeight="1">
      <c r="A13" s="281">
        <v>7.2</v>
      </c>
      <c r="B13" s="217" t="s">
        <v>583</v>
      </c>
      <c r="C13" s="27"/>
      <c r="D13" s="27"/>
      <c r="E13" s="371"/>
      <c r="F13" s="361"/>
      <c r="G13" s="361"/>
      <c r="H13" s="370"/>
      <c r="I13" s="27"/>
      <c r="J13" s="27"/>
      <c r="K13" s="27"/>
      <c r="L13" s="27"/>
      <c r="M13" s="27"/>
      <c r="N13" s="27"/>
      <c r="O13" s="27"/>
      <c r="P13" s="27"/>
      <c r="Q13" s="27"/>
      <c r="R13" s="178" t="s">
        <v>507</v>
      </c>
      <c r="S13" s="108" t="s">
        <v>325</v>
      </c>
    </row>
    <row r="14" spans="1:25" ht="39" customHeight="1">
      <c r="A14" s="281">
        <v>7.3</v>
      </c>
      <c r="B14" s="216" t="s">
        <v>584</v>
      </c>
      <c r="C14" s="27"/>
      <c r="D14" s="27"/>
      <c r="E14" s="27"/>
      <c r="F14" s="47" t="s">
        <v>51</v>
      </c>
      <c r="G14" s="47" t="s">
        <v>86</v>
      </c>
      <c r="H14" s="370"/>
      <c r="I14" s="27"/>
      <c r="J14" s="27"/>
      <c r="K14" s="27"/>
      <c r="L14" s="27"/>
      <c r="M14" s="27"/>
      <c r="N14" s="27"/>
      <c r="O14" s="27"/>
      <c r="P14" s="27"/>
      <c r="Q14" s="27"/>
      <c r="R14" s="178" t="s">
        <v>585</v>
      </c>
      <c r="S14" s="124"/>
    </row>
    <row r="15" spans="1:25" ht="39" customHeight="1">
      <c r="A15" s="281">
        <v>7.4</v>
      </c>
      <c r="B15" s="216" t="s">
        <v>586</v>
      </c>
      <c r="C15" s="27"/>
      <c r="D15" s="27"/>
      <c r="E15" s="27"/>
      <c r="F15" s="47" t="s">
        <v>51</v>
      </c>
      <c r="G15" s="47" t="s">
        <v>86</v>
      </c>
      <c r="H15" s="370"/>
      <c r="I15" s="27"/>
      <c r="J15" s="27"/>
      <c r="K15" s="27"/>
      <c r="L15" s="27"/>
      <c r="M15" s="27"/>
      <c r="N15" s="27"/>
      <c r="O15" s="27"/>
      <c r="P15" s="27"/>
      <c r="Q15" s="27"/>
      <c r="R15" s="178" t="s">
        <v>587</v>
      </c>
      <c r="S15" s="108"/>
    </row>
    <row r="16" spans="1:25" ht="39" customHeight="1">
      <c r="A16" s="281">
        <v>7.5</v>
      </c>
      <c r="B16" s="216" t="s">
        <v>588</v>
      </c>
      <c r="C16" s="27"/>
      <c r="D16" s="27"/>
      <c r="E16" s="27"/>
      <c r="F16" s="47" t="s">
        <v>51</v>
      </c>
      <c r="G16" s="47" t="s">
        <v>86</v>
      </c>
      <c r="H16" s="370"/>
      <c r="I16" s="27"/>
      <c r="J16" s="27"/>
      <c r="K16" s="27"/>
      <c r="L16" s="27"/>
      <c r="M16" s="27"/>
      <c r="N16" s="27"/>
      <c r="O16" s="27"/>
      <c r="P16" s="27"/>
      <c r="Q16" s="27"/>
      <c r="R16" s="178" t="s">
        <v>589</v>
      </c>
      <c r="S16" s="108"/>
    </row>
    <row r="17" spans="1:25" ht="31">
      <c r="A17" s="281">
        <v>7.6</v>
      </c>
      <c r="B17" s="216" t="s">
        <v>590</v>
      </c>
      <c r="C17" s="27"/>
      <c r="D17" s="27"/>
      <c r="E17" s="27"/>
      <c r="F17" s="47" t="s">
        <v>51</v>
      </c>
      <c r="G17" s="47" t="s">
        <v>86</v>
      </c>
      <c r="H17" s="370"/>
      <c r="I17" s="27"/>
      <c r="J17" s="27"/>
      <c r="K17" s="27"/>
      <c r="L17" s="27"/>
      <c r="M17" s="27"/>
      <c r="N17" s="27"/>
      <c r="O17" s="27"/>
      <c r="P17" s="27"/>
      <c r="Q17" s="27"/>
      <c r="S17" s="108"/>
    </row>
    <row r="18" spans="1:25" ht="31">
      <c r="A18" s="281">
        <v>7.7</v>
      </c>
      <c r="B18" s="216" t="s">
        <v>591</v>
      </c>
      <c r="C18" s="27"/>
      <c r="D18" s="27"/>
      <c r="E18" s="27"/>
      <c r="F18" s="47" t="s">
        <v>51</v>
      </c>
      <c r="G18" s="47" t="s">
        <v>86</v>
      </c>
      <c r="H18" s="370"/>
      <c r="I18" s="27"/>
      <c r="J18" s="27"/>
      <c r="K18" s="27"/>
      <c r="L18" s="27"/>
      <c r="M18" s="27"/>
      <c r="N18" s="27"/>
      <c r="O18" s="27"/>
      <c r="P18" s="27"/>
      <c r="Q18" s="27"/>
      <c r="S18" s="108"/>
    </row>
    <row r="19" spans="1:25" ht="31">
      <c r="A19" s="281">
        <v>7.8</v>
      </c>
      <c r="B19" s="216" t="s">
        <v>592</v>
      </c>
      <c r="C19" s="27"/>
      <c r="D19" s="27"/>
      <c r="E19" s="27"/>
      <c r="F19" s="47" t="s">
        <v>51</v>
      </c>
      <c r="G19" s="47" t="s">
        <v>86</v>
      </c>
      <c r="H19" s="370"/>
      <c r="I19" s="27"/>
      <c r="J19" s="27"/>
      <c r="K19" s="27"/>
      <c r="L19" s="27"/>
      <c r="M19" s="27"/>
      <c r="N19" s="27"/>
      <c r="O19" s="27"/>
      <c r="P19" s="27"/>
      <c r="Q19" s="27"/>
      <c r="S19" s="108"/>
    </row>
    <row r="20" spans="1:25" ht="31">
      <c r="A20" s="281">
        <v>7.9</v>
      </c>
      <c r="B20" s="216" t="s">
        <v>593</v>
      </c>
      <c r="C20" s="27"/>
      <c r="D20" s="27"/>
      <c r="E20" s="27"/>
      <c r="F20" s="47" t="s">
        <v>51</v>
      </c>
      <c r="G20" s="47" t="s">
        <v>86</v>
      </c>
      <c r="H20" s="174"/>
      <c r="I20" s="27"/>
      <c r="J20" s="27"/>
      <c r="K20" s="27"/>
      <c r="L20" s="27"/>
      <c r="M20" s="27"/>
      <c r="N20" s="27"/>
      <c r="O20" s="27"/>
      <c r="P20" s="27"/>
      <c r="Q20" s="27"/>
      <c r="S20" s="108"/>
      <c r="Y20" s="29">
        <f>COUNTIF(C14,"N/A")</f>
        <v>0</v>
      </c>
    </row>
    <row r="21" spans="1:25" ht="24" customHeight="1">
      <c r="A21" s="281" t="str">
        <f>"7.10"</f>
        <v>7.10</v>
      </c>
      <c r="B21" s="217" t="s">
        <v>594</v>
      </c>
      <c r="C21" s="27"/>
      <c r="D21" s="27"/>
      <c r="E21" s="27"/>
      <c r="F21" s="47"/>
      <c r="G21" s="47"/>
      <c r="H21" s="174"/>
      <c r="I21" s="27"/>
      <c r="J21" s="27"/>
      <c r="K21" s="27"/>
      <c r="L21" s="27"/>
      <c r="M21" s="27"/>
      <c r="N21" s="27"/>
      <c r="O21" s="27"/>
      <c r="P21" s="27"/>
      <c r="Q21" s="27"/>
      <c r="R21" s="178" t="s">
        <v>595</v>
      </c>
      <c r="S21" s="108" t="s">
        <v>418</v>
      </c>
    </row>
    <row r="22" spans="1:25" ht="37" customHeight="1">
      <c r="A22" s="281">
        <v>8</v>
      </c>
      <c r="B22" s="257" t="s">
        <v>596</v>
      </c>
      <c r="C22" s="27"/>
      <c r="D22" s="27"/>
      <c r="E22" s="27"/>
      <c r="F22" s="47"/>
      <c r="G22" s="47"/>
      <c r="H22" s="174"/>
      <c r="I22" s="27"/>
      <c r="J22" s="27"/>
      <c r="K22" s="27"/>
      <c r="L22" s="27"/>
      <c r="M22" s="27"/>
      <c r="N22" s="27"/>
      <c r="O22" s="27"/>
      <c r="P22" s="27"/>
      <c r="Q22" s="27"/>
      <c r="S22" s="108" t="s">
        <v>597</v>
      </c>
    </row>
    <row r="23" spans="1:25" s="2" customFormat="1" ht="25" customHeight="1">
      <c r="A23" s="601" t="s">
        <v>109</v>
      </c>
      <c r="B23" s="601"/>
      <c r="C23" s="601"/>
      <c r="D23" s="601"/>
      <c r="E23" s="601"/>
      <c r="F23" s="601"/>
      <c r="G23" s="601"/>
      <c r="H23" s="601"/>
      <c r="I23" s="601"/>
      <c r="J23" s="601"/>
      <c r="K23" s="601"/>
      <c r="L23" s="601"/>
      <c r="M23" s="601"/>
      <c r="N23" s="601"/>
      <c r="O23" s="601"/>
      <c r="P23" s="601"/>
      <c r="Q23" s="601"/>
      <c r="R23" s="601"/>
      <c r="S23" s="52"/>
    </row>
    <row r="24" spans="1:25" s="2" customFormat="1" ht="24" customHeight="1">
      <c r="A24" s="281">
        <v>9</v>
      </c>
      <c r="B24" s="257" t="s">
        <v>598</v>
      </c>
      <c r="C24" s="507"/>
      <c r="D24" s="507"/>
      <c r="E24" s="372"/>
      <c r="F24" s="366"/>
      <c r="G24" s="367"/>
      <c r="H24" s="367"/>
      <c r="I24" s="367"/>
      <c r="J24" s="367"/>
      <c r="K24" s="367"/>
      <c r="L24" s="367"/>
      <c r="M24" s="367"/>
      <c r="N24" s="367"/>
      <c r="O24" s="367"/>
      <c r="P24" s="367"/>
      <c r="Q24" s="362"/>
      <c r="R24" s="178" t="s">
        <v>599</v>
      </c>
      <c r="S24" s="52"/>
    </row>
    <row r="25" spans="1:25" s="2" customFormat="1" ht="24" customHeight="1">
      <c r="A25" s="281">
        <v>10</v>
      </c>
      <c r="B25" s="257" t="s">
        <v>433</v>
      </c>
      <c r="C25" s="507"/>
      <c r="D25" s="507"/>
      <c r="E25" s="372"/>
      <c r="F25" s="366"/>
      <c r="G25" s="367"/>
      <c r="H25" s="367"/>
      <c r="I25" s="367"/>
      <c r="J25" s="367"/>
      <c r="K25" s="367"/>
      <c r="L25" s="367"/>
      <c r="M25" s="367"/>
      <c r="N25" s="367"/>
      <c r="O25" s="367"/>
      <c r="P25" s="367"/>
      <c r="Q25" s="362"/>
      <c r="R25" s="178" t="s">
        <v>600</v>
      </c>
      <c r="S25" s="52"/>
    </row>
    <row r="26" spans="1:25" s="2" customFormat="1" ht="24" customHeight="1">
      <c r="A26" s="281">
        <v>11</v>
      </c>
      <c r="B26" s="257" t="s">
        <v>435</v>
      </c>
      <c r="C26" s="507"/>
      <c r="D26" s="507"/>
      <c r="E26" s="372"/>
      <c r="F26" s="366"/>
      <c r="G26" s="367"/>
      <c r="H26" s="367"/>
      <c r="I26" s="367"/>
      <c r="J26" s="367"/>
      <c r="K26" s="367"/>
      <c r="L26" s="367"/>
      <c r="M26" s="367"/>
      <c r="N26" s="367"/>
      <c r="O26" s="367"/>
      <c r="P26" s="367"/>
      <c r="Q26" s="362"/>
      <c r="R26" s="178" t="s">
        <v>601</v>
      </c>
      <c r="S26" s="52"/>
    </row>
    <row r="27" spans="1:25" ht="31">
      <c r="A27" s="281">
        <v>12</v>
      </c>
      <c r="B27" s="257" t="s">
        <v>602</v>
      </c>
      <c r="C27" s="507"/>
      <c r="D27" s="507"/>
      <c r="E27" s="27"/>
      <c r="F27" s="47" t="s">
        <v>86</v>
      </c>
      <c r="G27" s="27"/>
      <c r="H27" s="370"/>
      <c r="I27" s="27"/>
      <c r="J27" s="27"/>
      <c r="K27" s="27"/>
      <c r="L27" s="27"/>
      <c r="M27" s="27"/>
      <c r="N27" s="27"/>
      <c r="O27" s="27"/>
      <c r="P27" s="27"/>
      <c r="Q27" s="27"/>
      <c r="S27" s="108"/>
      <c r="Y27" s="29" t="e">
        <f>COUNTIF(#REF!,"N/A")</f>
        <v>#REF!</v>
      </c>
    </row>
    <row r="28" spans="1:25" ht="40" customHeight="1">
      <c r="A28" s="281">
        <v>13</v>
      </c>
      <c r="B28" s="257" t="s">
        <v>349</v>
      </c>
      <c r="C28" s="507"/>
      <c r="D28" s="507"/>
      <c r="E28" s="273"/>
      <c r="F28" s="47"/>
      <c r="G28" s="27"/>
      <c r="H28" s="370"/>
      <c r="I28" s="27"/>
      <c r="J28" s="27"/>
      <c r="K28" s="27"/>
      <c r="L28" s="27"/>
      <c r="M28" s="27"/>
      <c r="N28" s="27"/>
      <c r="O28" s="27"/>
      <c r="P28" s="27"/>
      <c r="Q28" s="27"/>
      <c r="S28" s="52"/>
    </row>
    <row r="29" spans="1:25" ht="37" customHeight="1">
      <c r="A29" s="281">
        <v>14</v>
      </c>
      <c r="B29" s="257" t="s">
        <v>603</v>
      </c>
      <c r="C29" s="507"/>
      <c r="D29" s="507"/>
      <c r="E29" s="273"/>
      <c r="F29" s="47"/>
      <c r="G29" s="27"/>
      <c r="H29" s="370"/>
      <c r="I29" s="27"/>
      <c r="J29" s="27"/>
      <c r="K29" s="27"/>
      <c r="L29" s="27"/>
      <c r="M29" s="27"/>
      <c r="N29" s="27"/>
      <c r="O29" s="27"/>
      <c r="P29" s="27"/>
      <c r="Q29" s="27"/>
      <c r="S29" s="108" t="s">
        <v>604</v>
      </c>
    </row>
    <row r="30" spans="1:25" s="2" customFormat="1" ht="25" customHeight="1">
      <c r="A30" s="591" t="s">
        <v>129</v>
      </c>
      <c r="B30" s="591"/>
      <c r="C30" s="591"/>
      <c r="D30" s="591"/>
      <c r="E30" s="591"/>
      <c r="F30" s="591"/>
      <c r="G30" s="591"/>
      <c r="H30" s="591"/>
      <c r="I30" s="591"/>
      <c r="J30" s="591"/>
      <c r="K30" s="591"/>
      <c r="L30" s="591"/>
      <c r="M30" s="591"/>
      <c r="N30" s="591"/>
      <c r="O30" s="591"/>
      <c r="P30" s="591"/>
      <c r="Q30" s="591"/>
      <c r="R30" s="591"/>
      <c r="S30" s="52"/>
    </row>
    <row r="31" spans="1:25" ht="15.5">
      <c r="A31" s="282">
        <v>15</v>
      </c>
      <c r="B31" s="257" t="s">
        <v>605</v>
      </c>
      <c r="C31" s="507"/>
      <c r="D31" s="507"/>
      <c r="E31" s="27"/>
      <c r="F31" s="47" t="s">
        <v>131</v>
      </c>
      <c r="G31" s="27"/>
      <c r="H31" s="353"/>
      <c r="I31" s="27"/>
      <c r="J31" s="27"/>
      <c r="K31" s="27"/>
      <c r="L31" s="27"/>
      <c r="M31" s="27"/>
      <c r="N31" s="27"/>
      <c r="O31" s="27"/>
      <c r="P31" s="27"/>
      <c r="Q31" s="27"/>
      <c r="S31" s="108"/>
    </row>
    <row r="32" spans="1:25" ht="31">
      <c r="A32" s="300">
        <v>16</v>
      </c>
      <c r="B32" s="257" t="s">
        <v>258</v>
      </c>
      <c r="C32" s="507"/>
      <c r="D32" s="507"/>
      <c r="E32" s="27"/>
      <c r="F32" s="47" t="s">
        <v>131</v>
      </c>
      <c r="G32" s="27"/>
      <c r="H32" s="370"/>
      <c r="I32" s="27"/>
      <c r="J32" s="27"/>
      <c r="K32" s="27"/>
      <c r="L32" s="27"/>
      <c r="M32" s="27"/>
      <c r="N32" s="27"/>
      <c r="O32" s="27"/>
      <c r="P32" s="27"/>
      <c r="Q32" s="27"/>
      <c r="S32" s="108"/>
    </row>
    <row r="33" spans="1:32" ht="15.5">
      <c r="A33" s="282">
        <v>17</v>
      </c>
      <c r="B33" s="216" t="s">
        <v>446</v>
      </c>
      <c r="C33" s="507"/>
      <c r="D33" s="507"/>
      <c r="E33" s="27"/>
      <c r="F33" s="47" t="s">
        <v>131</v>
      </c>
      <c r="G33" s="27"/>
      <c r="H33" s="353"/>
      <c r="I33" s="27"/>
      <c r="J33" s="27"/>
      <c r="K33" s="27"/>
      <c r="L33" s="27"/>
      <c r="M33" s="27"/>
      <c r="N33" s="27"/>
      <c r="O33" s="27"/>
      <c r="P33" s="27"/>
      <c r="Q33" s="27"/>
      <c r="S33" s="108"/>
      <c r="Y33" s="29">
        <f>COUNTIF(C30,"N/A")</f>
        <v>0</v>
      </c>
    </row>
    <row r="34" spans="1:32" ht="31">
      <c r="A34" s="300">
        <v>18</v>
      </c>
      <c r="B34" s="216" t="s">
        <v>261</v>
      </c>
      <c r="C34" s="507"/>
      <c r="D34" s="507"/>
      <c r="E34" s="27"/>
      <c r="F34" s="47" t="s">
        <v>131</v>
      </c>
      <c r="G34" s="27"/>
      <c r="H34" s="353"/>
      <c r="I34" s="27"/>
      <c r="J34" s="27"/>
      <c r="K34" s="27"/>
      <c r="L34" s="27"/>
      <c r="M34" s="27"/>
      <c r="N34" s="27"/>
      <c r="O34" s="27"/>
      <c r="P34" s="27"/>
      <c r="Q34" s="27"/>
      <c r="S34" s="108"/>
      <c r="Y34" s="29">
        <f>COUNTIF(C31,"N/A")</f>
        <v>0</v>
      </c>
    </row>
    <row r="35" spans="1:32" ht="31">
      <c r="A35" s="282">
        <v>19</v>
      </c>
      <c r="B35" s="257" t="s">
        <v>606</v>
      </c>
      <c r="C35" s="507"/>
      <c r="D35" s="507"/>
      <c r="E35" s="27"/>
      <c r="F35" s="47" t="s">
        <v>131</v>
      </c>
      <c r="G35" s="27"/>
      <c r="H35" s="353"/>
      <c r="I35" s="27"/>
      <c r="J35" s="27"/>
      <c r="K35" s="27"/>
      <c r="L35" s="27"/>
      <c r="M35" s="27"/>
      <c r="N35" s="27"/>
      <c r="O35" s="27"/>
      <c r="P35" s="27"/>
      <c r="Q35" s="27"/>
      <c r="S35" s="108"/>
    </row>
    <row r="36" spans="1:32" ht="15.5">
      <c r="A36" s="300">
        <v>20</v>
      </c>
      <c r="B36" s="216" t="s">
        <v>263</v>
      </c>
      <c r="C36" s="507"/>
      <c r="D36" s="507"/>
      <c r="E36" s="27"/>
      <c r="F36" s="47" t="s">
        <v>131</v>
      </c>
      <c r="G36" s="27"/>
      <c r="H36" s="353"/>
      <c r="I36" s="27"/>
      <c r="J36" s="27"/>
      <c r="K36" s="27"/>
      <c r="L36" s="27"/>
      <c r="M36" s="27"/>
      <c r="N36" s="27"/>
      <c r="O36" s="27"/>
      <c r="P36" s="27"/>
      <c r="Q36" s="27"/>
      <c r="S36" s="108"/>
    </row>
    <row r="37" spans="1:32" ht="15.5">
      <c r="A37" s="282">
        <v>21</v>
      </c>
      <c r="B37" s="216" t="s">
        <v>264</v>
      </c>
      <c r="C37" s="507"/>
      <c r="D37" s="507"/>
      <c r="E37" s="27"/>
      <c r="F37" s="47" t="s">
        <v>131</v>
      </c>
      <c r="G37" s="27"/>
      <c r="H37" s="353"/>
      <c r="I37" s="27"/>
      <c r="J37" s="27"/>
      <c r="K37" s="27"/>
      <c r="L37" s="27"/>
      <c r="M37" s="27"/>
      <c r="N37" s="27"/>
      <c r="O37" s="27"/>
      <c r="P37" s="27"/>
      <c r="Q37" s="27"/>
      <c r="S37" s="108"/>
    </row>
    <row r="38" spans="1:32" ht="15.5">
      <c r="A38" s="300">
        <v>22</v>
      </c>
      <c r="B38" s="257" t="s">
        <v>607</v>
      </c>
      <c r="C38" s="598"/>
      <c r="D38" s="599"/>
      <c r="E38" s="27"/>
      <c r="F38" s="47" t="s">
        <v>131</v>
      </c>
      <c r="G38" s="27"/>
      <c r="H38" s="353"/>
      <c r="I38" s="27"/>
      <c r="J38" s="27"/>
      <c r="K38" s="27"/>
      <c r="L38" s="27"/>
      <c r="M38" s="27"/>
      <c r="N38" s="27"/>
      <c r="O38" s="27"/>
      <c r="P38" s="27"/>
      <c r="Q38" s="27"/>
      <c r="S38" s="108"/>
    </row>
    <row r="39" spans="1:32" ht="15.5">
      <c r="A39" s="282">
        <v>23</v>
      </c>
      <c r="B39" s="236" t="s">
        <v>608</v>
      </c>
      <c r="C39" s="507"/>
      <c r="D39" s="507"/>
      <c r="E39" s="27"/>
      <c r="F39" s="47" t="s">
        <v>131</v>
      </c>
      <c r="G39" s="27"/>
      <c r="H39" s="353"/>
      <c r="I39" s="27"/>
      <c r="J39" s="27"/>
      <c r="K39" s="27"/>
      <c r="L39" s="27"/>
      <c r="M39" s="27"/>
      <c r="N39" s="27"/>
      <c r="O39" s="27"/>
      <c r="P39" s="27"/>
      <c r="Q39" s="27"/>
      <c r="S39" s="108"/>
      <c r="Y39" s="29">
        <f t="shared" ref="Y39" si="1">COUNTIF(C35,"N/A")</f>
        <v>0</v>
      </c>
    </row>
    <row r="40" spans="1:32" ht="46.5">
      <c r="A40" s="300">
        <v>24</v>
      </c>
      <c r="B40" s="257" t="s">
        <v>609</v>
      </c>
      <c r="C40" s="507"/>
      <c r="D40" s="507"/>
      <c r="E40" s="27"/>
      <c r="F40" s="47" t="s">
        <v>131</v>
      </c>
      <c r="G40" s="27"/>
      <c r="H40" s="353"/>
      <c r="I40" s="27"/>
      <c r="J40" s="27"/>
      <c r="K40" s="27"/>
      <c r="L40" s="27"/>
      <c r="M40" s="27"/>
      <c r="N40" s="27"/>
      <c r="O40" s="27"/>
      <c r="P40" s="27"/>
      <c r="Q40" s="27"/>
      <c r="S40" s="108"/>
      <c r="Y40" s="29" t="e">
        <f>COUNTIF(#REF!,"N/A")</f>
        <v>#REF!</v>
      </c>
      <c r="AE40" s="507" t="s">
        <v>63</v>
      </c>
      <c r="AF40" s="507"/>
    </row>
    <row r="41" spans="1:32" ht="40" customHeight="1">
      <c r="A41" s="282">
        <v>25</v>
      </c>
      <c r="B41" s="257" t="s">
        <v>610</v>
      </c>
      <c r="C41" s="507"/>
      <c r="D41" s="507"/>
      <c r="E41" s="27"/>
      <c r="F41" s="47"/>
      <c r="G41" s="27"/>
      <c r="H41" s="353"/>
      <c r="I41" s="27"/>
      <c r="J41" s="27"/>
      <c r="K41" s="27"/>
      <c r="L41" s="27"/>
      <c r="M41" s="27"/>
      <c r="N41" s="27"/>
      <c r="O41" s="27"/>
      <c r="P41" s="27"/>
      <c r="Q41" s="27"/>
      <c r="R41" s="178" t="s">
        <v>611</v>
      </c>
      <c r="S41" s="108" t="s">
        <v>458</v>
      </c>
    </row>
    <row r="42" spans="1:32" ht="25" customHeight="1">
      <c r="A42" s="606" t="s">
        <v>272</v>
      </c>
      <c r="B42" s="606"/>
      <c r="C42" s="606"/>
      <c r="D42" s="606"/>
      <c r="E42" s="606"/>
      <c r="F42" s="606"/>
      <c r="G42" s="606"/>
      <c r="H42" s="606"/>
      <c r="I42" s="606"/>
      <c r="J42" s="606"/>
      <c r="K42" s="606"/>
      <c r="L42" s="606"/>
      <c r="M42" s="606"/>
      <c r="N42" s="606"/>
      <c r="O42" s="606"/>
      <c r="P42" s="606"/>
      <c r="Q42" s="606"/>
      <c r="R42" s="606"/>
      <c r="S42" s="108"/>
      <c r="Y42" s="29" t="e">
        <f>COUNTIF(#REF!,"N/A")</f>
        <v>#REF!</v>
      </c>
    </row>
    <row r="43" spans="1:32" ht="62">
      <c r="A43" s="281">
        <v>26</v>
      </c>
      <c r="B43" s="256" t="s">
        <v>612</v>
      </c>
      <c r="C43" s="507"/>
      <c r="D43" s="507"/>
      <c r="E43" s="27"/>
      <c r="F43" s="47" t="s">
        <v>274</v>
      </c>
      <c r="G43" s="27"/>
      <c r="H43" s="353"/>
      <c r="I43" s="27"/>
      <c r="J43" s="27"/>
      <c r="K43" s="27"/>
      <c r="L43" s="27"/>
      <c r="M43" s="27"/>
      <c r="N43" s="27"/>
      <c r="O43" s="27"/>
      <c r="P43" s="27"/>
      <c r="Q43" s="27"/>
      <c r="S43" s="108"/>
      <c r="Y43" s="29" t="e">
        <f>COUNTIF(#REF!,"N/A")</f>
        <v>#REF!</v>
      </c>
    </row>
    <row r="44" spans="1:32" ht="15.5">
      <c r="A44" s="281">
        <v>26.1</v>
      </c>
      <c r="B44" s="216" t="s">
        <v>275</v>
      </c>
      <c r="C44" s="507"/>
      <c r="D44" s="507"/>
      <c r="E44" s="27"/>
      <c r="F44" s="47"/>
      <c r="G44" s="27"/>
      <c r="H44" s="353"/>
      <c r="I44" s="27"/>
      <c r="J44" s="27"/>
      <c r="K44" s="27"/>
      <c r="L44" s="27"/>
      <c r="M44" s="27"/>
      <c r="N44" s="27"/>
      <c r="O44" s="27"/>
      <c r="P44" s="27"/>
      <c r="Q44" s="27"/>
      <c r="S44" s="108"/>
    </row>
    <row r="45" spans="1:32" ht="15.5">
      <c r="A45" s="281">
        <v>26.2</v>
      </c>
      <c r="B45" s="216" t="s">
        <v>276</v>
      </c>
      <c r="C45" s="507"/>
      <c r="D45" s="507"/>
      <c r="E45" s="27"/>
      <c r="F45" s="47"/>
      <c r="G45" s="27"/>
      <c r="H45" s="353"/>
      <c r="I45" s="27"/>
      <c r="J45" s="27"/>
      <c r="K45" s="27"/>
      <c r="L45" s="27"/>
      <c r="M45" s="27"/>
      <c r="N45" s="27"/>
      <c r="O45" s="27"/>
      <c r="P45" s="27"/>
      <c r="Q45" s="27"/>
      <c r="S45" s="108"/>
    </row>
    <row r="46" spans="1:32" ht="15.5">
      <c r="A46" s="281">
        <v>26.3</v>
      </c>
      <c r="B46" s="216" t="s">
        <v>277</v>
      </c>
      <c r="C46" s="507"/>
      <c r="D46" s="507"/>
      <c r="E46" s="27"/>
      <c r="F46" s="47"/>
      <c r="G46" s="27"/>
      <c r="H46" s="353"/>
      <c r="I46" s="27"/>
      <c r="J46" s="27"/>
      <c r="K46" s="27"/>
      <c r="L46" s="27"/>
      <c r="M46" s="27"/>
      <c r="N46" s="27"/>
      <c r="O46" s="27"/>
      <c r="P46" s="27"/>
      <c r="Q46" s="27"/>
      <c r="S46" s="108"/>
    </row>
    <row r="47" spans="1:32" ht="15.5">
      <c r="A47" s="281">
        <v>26.4</v>
      </c>
      <c r="B47" s="216" t="s">
        <v>278</v>
      </c>
      <c r="C47" s="507"/>
      <c r="D47" s="507"/>
      <c r="E47" s="27"/>
      <c r="F47" s="47"/>
      <c r="G47" s="27"/>
      <c r="H47" s="353"/>
      <c r="I47" s="27"/>
      <c r="J47" s="27"/>
      <c r="K47" s="27"/>
      <c r="L47" s="27"/>
      <c r="M47" s="27"/>
      <c r="N47" s="27"/>
      <c r="O47" s="27"/>
      <c r="P47" s="27"/>
      <c r="Q47" s="27"/>
      <c r="S47" s="108"/>
    </row>
    <row r="48" spans="1:32" ht="31">
      <c r="A48" s="281">
        <v>27</v>
      </c>
      <c r="B48" s="256" t="s">
        <v>613</v>
      </c>
      <c r="C48" s="507"/>
      <c r="D48" s="507"/>
      <c r="E48" s="27"/>
      <c r="F48" s="47" t="s">
        <v>274</v>
      </c>
      <c r="G48" s="27"/>
      <c r="H48" s="353"/>
      <c r="I48" s="27"/>
      <c r="J48" s="27"/>
      <c r="K48" s="27"/>
      <c r="L48" s="27"/>
      <c r="M48" s="27"/>
      <c r="N48" s="27"/>
      <c r="O48" s="27"/>
      <c r="P48" s="27"/>
      <c r="Q48" s="27"/>
      <c r="S48" s="108" t="s">
        <v>614</v>
      </c>
      <c r="Y48" s="29" t="e">
        <f>COUNTIF(#REF!,"N/A")</f>
        <v>#REF!</v>
      </c>
    </row>
    <row r="49" spans="1:25" ht="25" customHeight="1">
      <c r="A49" s="592" t="s">
        <v>65</v>
      </c>
      <c r="B49" s="592"/>
      <c r="C49" s="592"/>
      <c r="D49" s="592"/>
      <c r="E49" s="592"/>
      <c r="F49" s="592"/>
      <c r="G49" s="592"/>
      <c r="H49" s="592"/>
      <c r="I49" s="592"/>
      <c r="J49" s="592"/>
      <c r="K49" s="592"/>
      <c r="L49" s="592"/>
      <c r="M49" s="592"/>
      <c r="N49" s="592"/>
      <c r="O49" s="592"/>
      <c r="P49" s="592"/>
      <c r="Q49" s="592"/>
      <c r="R49" s="592"/>
      <c r="S49" s="108"/>
    </row>
    <row r="50" spans="1:25" ht="31">
      <c r="A50" s="281">
        <v>28</v>
      </c>
      <c r="B50" s="256" t="s">
        <v>615</v>
      </c>
      <c r="C50" s="507"/>
      <c r="D50" s="507"/>
      <c r="E50" s="27"/>
      <c r="F50" s="26" t="s">
        <v>281</v>
      </c>
      <c r="G50" s="27"/>
      <c r="H50" s="353"/>
      <c r="I50" s="27"/>
      <c r="J50" s="27"/>
      <c r="K50" s="27"/>
      <c r="L50" s="27"/>
      <c r="M50" s="27"/>
      <c r="N50" s="27"/>
      <c r="O50" s="27"/>
      <c r="P50" s="27"/>
      <c r="Q50" s="27"/>
      <c r="S50" s="108"/>
    </row>
    <row r="51" spans="1:25" ht="15.5">
      <c r="A51" s="281">
        <v>28.1</v>
      </c>
      <c r="B51" s="236" t="s">
        <v>286</v>
      </c>
      <c r="C51" s="507"/>
      <c r="D51" s="507"/>
      <c r="E51" s="27"/>
      <c r="F51" s="26" t="s">
        <v>281</v>
      </c>
      <c r="G51" s="27"/>
      <c r="H51" s="353"/>
      <c r="I51" s="27"/>
      <c r="J51" s="27"/>
      <c r="K51" s="27"/>
      <c r="L51" s="27"/>
      <c r="M51" s="27"/>
      <c r="N51" s="27"/>
      <c r="O51" s="27"/>
      <c r="P51" s="27"/>
      <c r="Q51" s="27"/>
      <c r="S51" s="108"/>
    </row>
    <row r="52" spans="1:25" ht="15.5">
      <c r="A52" s="281">
        <v>28.2</v>
      </c>
      <c r="B52" s="236" t="s">
        <v>369</v>
      </c>
      <c r="C52" s="507"/>
      <c r="D52" s="507"/>
      <c r="E52" s="27"/>
      <c r="F52" s="26" t="s">
        <v>281</v>
      </c>
      <c r="G52" s="27"/>
      <c r="H52" s="353"/>
      <c r="I52" s="27"/>
      <c r="J52" s="27"/>
      <c r="K52" s="27"/>
      <c r="L52" s="27"/>
      <c r="M52" s="27"/>
      <c r="N52" s="27"/>
      <c r="O52" s="27"/>
      <c r="P52" s="27"/>
      <c r="Q52" s="27"/>
      <c r="S52" s="108"/>
    </row>
    <row r="53" spans="1:25" ht="31" customHeight="1" thickBot="1">
      <c r="A53" s="339"/>
      <c r="B53" s="201"/>
      <c r="C53"/>
      <c r="D53"/>
      <c r="E53"/>
      <c r="F53"/>
      <c r="G53"/>
      <c r="H53"/>
      <c r="I53"/>
      <c r="J53"/>
      <c r="K53"/>
      <c r="L53"/>
      <c r="M53"/>
      <c r="N53"/>
      <c r="O53"/>
      <c r="P53"/>
      <c r="Q53"/>
      <c r="R53"/>
      <c r="S53" s="52"/>
      <c r="Y53" s="29">
        <f>COUNTIF(C51,"N/A")</f>
        <v>0</v>
      </c>
    </row>
    <row r="54" spans="1:25" ht="25" customHeight="1" thickBot="1">
      <c r="A54" s="483" t="s">
        <v>201</v>
      </c>
      <c r="B54" s="581"/>
      <c r="C54" s="581"/>
      <c r="D54" s="581"/>
      <c r="E54" s="581"/>
      <c r="F54" s="581"/>
      <c r="G54" s="581"/>
      <c r="H54" s="581"/>
      <c r="I54" s="581"/>
      <c r="J54" s="581"/>
      <c r="K54" s="581"/>
      <c r="L54" s="581"/>
      <c r="M54" s="581"/>
      <c r="N54" s="581"/>
      <c r="O54" s="581"/>
      <c r="P54" s="581"/>
      <c r="Q54" s="581"/>
      <c r="R54" s="446"/>
      <c r="S54" s="52"/>
      <c r="Y54" s="29">
        <f>COUNTIF(C52,"N/A")</f>
        <v>0</v>
      </c>
    </row>
    <row r="55" spans="1:25" ht="31">
      <c r="A55" s="336" t="s">
        <v>202</v>
      </c>
      <c r="B55" s="254" t="s">
        <v>616</v>
      </c>
      <c r="C55" s="582" t="s">
        <v>204</v>
      </c>
      <c r="D55" s="582"/>
      <c r="E55" s="582"/>
      <c r="F55" s="582"/>
      <c r="G55" s="582"/>
      <c r="H55" s="582"/>
      <c r="I55" s="582"/>
      <c r="J55" s="582"/>
      <c r="K55" s="582"/>
      <c r="L55" s="582"/>
      <c r="M55" s="582"/>
      <c r="N55" s="582"/>
      <c r="O55" s="582"/>
      <c r="P55" s="582"/>
      <c r="Q55" s="582"/>
      <c r="R55"/>
      <c r="S55" s="52"/>
      <c r="Y55" s="29" t="e">
        <f>COUNTIF(#REF!,"N/A")</f>
        <v>#REF!</v>
      </c>
    </row>
    <row r="56" spans="1:25" ht="31">
      <c r="A56" s="338" t="s">
        <v>205</v>
      </c>
      <c r="B56" s="489" t="s">
        <v>206</v>
      </c>
      <c r="C56" s="489"/>
      <c r="D56" s="489"/>
      <c r="E56" s="489"/>
      <c r="F56" s="489"/>
      <c r="G56" s="489"/>
      <c r="H56" s="489"/>
      <c r="I56" s="489"/>
      <c r="J56" s="489"/>
      <c r="K56" s="489"/>
      <c r="L56" s="489"/>
      <c r="M56" s="489"/>
      <c r="N56" s="489"/>
      <c r="O56" s="489"/>
      <c r="P56" s="489"/>
      <c r="Q56" s="489"/>
      <c r="S56" s="208" t="s">
        <v>617</v>
      </c>
      <c r="Y56" s="29">
        <f>COUNTIF(C23,"N/A")</f>
        <v>0</v>
      </c>
    </row>
    <row r="57" spans="1:25" ht="31">
      <c r="A57" s="335">
        <v>1</v>
      </c>
      <c r="B57" s="562" t="s">
        <v>207</v>
      </c>
      <c r="C57" s="563"/>
      <c r="D57" s="563"/>
      <c r="E57" s="564"/>
      <c r="F57" s="266"/>
      <c r="G57" s="266"/>
      <c r="H57" s="266"/>
      <c r="I57" s="266"/>
      <c r="J57" s="266"/>
      <c r="K57" s="266"/>
      <c r="L57" s="266"/>
      <c r="M57" s="266"/>
      <c r="N57" s="266"/>
      <c r="O57" s="266"/>
      <c r="P57" s="266"/>
      <c r="Q57" s="262"/>
      <c r="S57" s="208" t="s">
        <v>475</v>
      </c>
    </row>
    <row r="58" spans="1:25" s="73" customFormat="1" ht="15.5">
      <c r="A58" s="335">
        <v>2</v>
      </c>
      <c r="B58" s="588" t="s">
        <v>207</v>
      </c>
      <c r="C58" s="589"/>
      <c r="D58" s="589"/>
      <c r="E58" s="590"/>
      <c r="F58" s="266"/>
      <c r="G58" s="266"/>
      <c r="H58" s="266"/>
      <c r="I58" s="266"/>
      <c r="J58" s="266"/>
      <c r="K58" s="266"/>
      <c r="L58" s="266"/>
      <c r="M58" s="266"/>
      <c r="N58" s="266"/>
      <c r="O58" s="266"/>
      <c r="P58" s="266"/>
      <c r="Q58" s="262"/>
      <c r="R58"/>
      <c r="S58" s="52"/>
      <c r="T58" s="29"/>
      <c r="U58" s="29"/>
      <c r="V58" s="29"/>
      <c r="W58" s="29"/>
      <c r="X58" s="29"/>
      <c r="Y58" s="29"/>
    </row>
    <row r="59" spans="1:25" s="73" customFormat="1" ht="12.75" customHeight="1">
      <c r="A59" s="335">
        <v>3</v>
      </c>
      <c r="B59" s="588" t="s">
        <v>207</v>
      </c>
      <c r="C59" s="589"/>
      <c r="D59" s="589"/>
      <c r="E59" s="590"/>
      <c r="F59" s="266"/>
      <c r="G59" s="266"/>
      <c r="H59" s="266"/>
      <c r="I59" s="266"/>
      <c r="J59" s="266"/>
      <c r="K59" s="266"/>
      <c r="L59" s="266"/>
      <c r="M59" s="266"/>
      <c r="N59" s="266"/>
      <c r="O59" s="266"/>
      <c r="P59" s="266"/>
      <c r="Q59" s="262"/>
      <c r="R59"/>
      <c r="S59" s="52"/>
      <c r="T59" s="29"/>
      <c r="U59" s="29"/>
      <c r="V59" s="29"/>
      <c r="W59" s="29"/>
      <c r="X59" s="29"/>
      <c r="Y59" s="29"/>
    </row>
    <row r="60" spans="1:25" s="73" customFormat="1" ht="12.75" customHeight="1">
      <c r="A60" s="335">
        <v>4</v>
      </c>
      <c r="B60" s="588" t="s">
        <v>207</v>
      </c>
      <c r="C60" s="589"/>
      <c r="D60" s="589"/>
      <c r="E60" s="590"/>
      <c r="F60" s="266"/>
      <c r="G60" s="266"/>
      <c r="H60" s="266"/>
      <c r="I60" s="266"/>
      <c r="J60" s="266"/>
      <c r="K60" s="266"/>
      <c r="L60" s="266"/>
      <c r="M60" s="266"/>
      <c r="N60" s="266"/>
      <c r="O60" s="266"/>
      <c r="P60" s="266"/>
      <c r="Q60" s="262"/>
      <c r="R60"/>
      <c r="S60" s="52"/>
      <c r="T60" s="29"/>
      <c r="U60" s="29"/>
      <c r="V60" s="29"/>
      <c r="W60" s="29"/>
      <c r="X60" s="29"/>
      <c r="Y60" s="29"/>
    </row>
    <row r="61" spans="1:25" s="73" customFormat="1" ht="12.75" customHeight="1">
      <c r="A61" s="335">
        <v>5</v>
      </c>
      <c r="B61" s="588" t="s">
        <v>207</v>
      </c>
      <c r="C61" s="589"/>
      <c r="D61" s="589"/>
      <c r="E61" s="590"/>
      <c r="F61" s="266"/>
      <c r="G61" s="266"/>
      <c r="H61" s="266"/>
      <c r="I61" s="266"/>
      <c r="J61" s="266"/>
      <c r="K61" s="266"/>
      <c r="L61" s="266"/>
      <c r="M61" s="266"/>
      <c r="N61" s="266"/>
      <c r="O61" s="266"/>
      <c r="P61" s="266"/>
      <c r="Q61" s="262"/>
      <c r="R61"/>
      <c r="S61" s="52"/>
      <c r="T61" s="29"/>
      <c r="U61" s="29"/>
      <c r="V61" s="29"/>
      <c r="W61" s="29"/>
      <c r="X61" s="29"/>
      <c r="Y61" s="29"/>
    </row>
    <row r="62" spans="1:25" s="73" customFormat="1" ht="12.75" customHeight="1">
      <c r="A62" s="339"/>
      <c r="B62" s="201"/>
      <c r="C62"/>
      <c r="D62"/>
      <c r="E62"/>
      <c r="F62"/>
      <c r="G62"/>
      <c r="H62"/>
      <c r="I62"/>
      <c r="J62"/>
      <c r="K62"/>
      <c r="L62"/>
      <c r="M62"/>
      <c r="N62"/>
      <c r="O62"/>
      <c r="P62"/>
      <c r="Q62"/>
      <c r="R62"/>
      <c r="S62" s="52"/>
      <c r="T62" s="29"/>
      <c r="U62" s="29"/>
      <c r="V62" s="29"/>
      <c r="W62" s="29"/>
      <c r="X62" s="29"/>
      <c r="Y62" s="29"/>
    </row>
    <row r="63" spans="1:25" s="73" customFormat="1" ht="12.75" customHeight="1">
      <c r="A63" s="339"/>
      <c r="B63" s="201"/>
      <c r="C63"/>
      <c r="D63"/>
      <c r="E63"/>
      <c r="F63"/>
      <c r="G63"/>
      <c r="H63"/>
      <c r="I63"/>
      <c r="J63"/>
      <c r="K63"/>
      <c r="L63"/>
      <c r="M63"/>
      <c r="N63"/>
      <c r="O63"/>
      <c r="P63"/>
      <c r="Q63"/>
      <c r="R63"/>
      <c r="S63" s="52"/>
      <c r="T63" s="29"/>
      <c r="U63" s="29"/>
      <c r="V63" s="29"/>
      <c r="W63" s="29"/>
      <c r="X63" s="29"/>
      <c r="Y63" s="29"/>
    </row>
    <row r="64" spans="1:25" s="73" customFormat="1" ht="12.75" customHeight="1">
      <c r="A64" s="339"/>
      <c r="B64" s="201"/>
      <c r="C64"/>
      <c r="D64"/>
      <c r="E64"/>
      <c r="F64"/>
      <c r="G64"/>
      <c r="H64"/>
      <c r="I64"/>
      <c r="J64"/>
      <c r="K64"/>
      <c r="L64"/>
      <c r="M64"/>
      <c r="N64"/>
      <c r="O64"/>
      <c r="P64"/>
      <c r="Q64"/>
      <c r="R64"/>
      <c r="S64" s="52"/>
      <c r="T64" s="29"/>
      <c r="U64" s="29"/>
      <c r="V64" s="29"/>
      <c r="W64" s="29"/>
      <c r="X64" s="29"/>
      <c r="Y64" s="29"/>
    </row>
    <row r="65" spans="1:25" s="73" customFormat="1" ht="12.75" customHeight="1">
      <c r="A65" s="339"/>
      <c r="B65" s="201"/>
      <c r="C65"/>
      <c r="D65"/>
      <c r="E65"/>
      <c r="F65"/>
      <c r="G65"/>
      <c r="H65"/>
      <c r="I65"/>
      <c r="J65"/>
      <c r="K65"/>
      <c r="L65"/>
      <c r="M65"/>
      <c r="N65"/>
      <c r="O65"/>
      <c r="P65"/>
      <c r="Q65"/>
      <c r="R65"/>
      <c r="S65" s="52"/>
      <c r="T65" s="29"/>
      <c r="U65" s="29"/>
      <c r="V65" s="29"/>
      <c r="W65" s="29"/>
      <c r="X65" s="29"/>
      <c r="Y65" s="29"/>
    </row>
    <row r="66" spans="1:25" s="73" customFormat="1" ht="12.75" customHeight="1">
      <c r="A66" s="339"/>
      <c r="B66" s="201"/>
      <c r="C66"/>
      <c r="D66"/>
      <c r="E66"/>
      <c r="F66"/>
      <c r="G66"/>
      <c r="H66"/>
      <c r="I66"/>
      <c r="J66"/>
      <c r="K66"/>
      <c r="L66"/>
      <c r="M66"/>
      <c r="N66"/>
      <c r="O66"/>
      <c r="P66"/>
      <c r="Q66"/>
      <c r="R66"/>
      <c r="S66" s="52"/>
      <c r="T66" s="29"/>
      <c r="U66" s="29"/>
      <c r="V66" s="29"/>
      <c r="W66" s="29"/>
      <c r="X66" s="29"/>
      <c r="Y66" s="29"/>
    </row>
    <row r="67" spans="1:25" s="73" customFormat="1" ht="12.75" customHeight="1">
      <c r="A67" s="339"/>
      <c r="B67" s="201"/>
      <c r="C67"/>
      <c r="D67"/>
      <c r="E67"/>
      <c r="F67"/>
      <c r="G67"/>
      <c r="H67"/>
      <c r="I67"/>
      <c r="J67"/>
      <c r="K67"/>
      <c r="L67"/>
      <c r="M67"/>
      <c r="N67"/>
      <c r="O67"/>
      <c r="P67"/>
      <c r="Q67"/>
      <c r="R67"/>
      <c r="S67" s="52"/>
      <c r="T67" s="29"/>
      <c r="U67" s="29"/>
      <c r="V67" s="29"/>
      <c r="W67" s="29"/>
      <c r="X67" s="29"/>
      <c r="Y67" s="29"/>
    </row>
    <row r="68" spans="1:25" s="73" customFormat="1" ht="12.75" customHeight="1">
      <c r="A68" s="339"/>
      <c r="B68" s="201"/>
      <c r="C68"/>
      <c r="D68"/>
      <c r="E68"/>
      <c r="F68"/>
      <c r="G68"/>
      <c r="H68"/>
      <c r="I68"/>
      <c r="J68"/>
      <c r="K68"/>
      <c r="L68"/>
      <c r="M68"/>
      <c r="N68"/>
      <c r="O68"/>
      <c r="P68"/>
      <c r="Q68"/>
      <c r="R68"/>
      <c r="S68" s="52"/>
      <c r="T68" s="29"/>
      <c r="U68" s="29"/>
      <c r="V68" s="29"/>
      <c r="W68" s="29"/>
      <c r="X68" s="29"/>
      <c r="Y68" s="29"/>
    </row>
    <row r="69" spans="1:25" s="73" customFormat="1" ht="12.75" customHeight="1">
      <c r="A69" s="339"/>
      <c r="B69" s="201"/>
      <c r="C69"/>
      <c r="D69"/>
      <c r="E69"/>
      <c r="F69"/>
      <c r="G69"/>
      <c r="H69"/>
      <c r="I69"/>
      <c r="J69"/>
      <c r="K69"/>
      <c r="L69"/>
      <c r="M69"/>
      <c r="N69"/>
      <c r="O69"/>
      <c r="P69"/>
      <c r="Q69"/>
      <c r="R69"/>
      <c r="S69" s="52"/>
      <c r="T69" s="29"/>
      <c r="U69" s="29"/>
      <c r="V69" s="29"/>
      <c r="W69" s="29"/>
      <c r="X69" s="29"/>
      <c r="Y69" s="29"/>
    </row>
    <row r="70" spans="1:25" s="73" customFormat="1" ht="12.75" customHeight="1">
      <c r="A70" s="339"/>
      <c r="B70" s="201"/>
      <c r="C70"/>
      <c r="D70"/>
      <c r="E70"/>
      <c r="F70"/>
      <c r="G70"/>
      <c r="H70"/>
      <c r="I70"/>
      <c r="J70"/>
      <c r="K70"/>
      <c r="L70"/>
      <c r="M70"/>
      <c r="N70"/>
      <c r="O70"/>
      <c r="P70"/>
      <c r="Q70"/>
      <c r="R70"/>
      <c r="S70" s="52"/>
      <c r="T70" s="29"/>
      <c r="U70" s="29"/>
      <c r="V70" s="29"/>
      <c r="W70" s="29"/>
      <c r="X70" s="29"/>
      <c r="Y70" s="29"/>
    </row>
    <row r="71" spans="1:25" s="73" customFormat="1" ht="12.75" customHeight="1">
      <c r="A71" s="339"/>
      <c r="B71" s="201"/>
      <c r="C71"/>
      <c r="D71"/>
      <c r="E71"/>
      <c r="F71"/>
      <c r="G71"/>
      <c r="H71"/>
      <c r="I71"/>
      <c r="J71"/>
      <c r="K71"/>
      <c r="L71"/>
      <c r="M71"/>
      <c r="N71"/>
      <c r="O71"/>
      <c r="P71"/>
      <c r="Q71"/>
      <c r="R71"/>
      <c r="S71" s="52"/>
      <c r="T71" s="29"/>
      <c r="U71" s="29"/>
      <c r="V71" s="29"/>
      <c r="W71" s="29"/>
      <c r="X71" s="29"/>
      <c r="Y71" s="29"/>
    </row>
    <row r="72" spans="1:25" s="73" customFormat="1" ht="12.75" customHeight="1">
      <c r="A72" s="339"/>
      <c r="B72" s="201"/>
      <c r="C72"/>
      <c r="D72"/>
      <c r="E72"/>
      <c r="F72"/>
      <c r="G72"/>
      <c r="H72"/>
      <c r="I72"/>
      <c r="J72"/>
      <c r="K72"/>
      <c r="L72"/>
      <c r="M72"/>
      <c r="N72"/>
      <c r="O72"/>
      <c r="P72"/>
      <c r="Q72"/>
      <c r="R72"/>
      <c r="S72" s="52"/>
      <c r="T72" s="29"/>
      <c r="U72" s="29"/>
      <c r="V72" s="29"/>
      <c r="W72" s="29"/>
      <c r="X72" s="29"/>
      <c r="Y72" s="29"/>
    </row>
    <row r="73" spans="1:25" s="73" customFormat="1" ht="12.75" customHeight="1">
      <c r="A73" s="339"/>
      <c r="B73" s="201"/>
      <c r="C73"/>
      <c r="D73"/>
      <c r="E73"/>
      <c r="F73"/>
      <c r="G73"/>
      <c r="H73"/>
      <c r="I73"/>
      <c r="J73"/>
      <c r="K73"/>
      <c r="L73"/>
      <c r="M73"/>
      <c r="N73"/>
      <c r="O73"/>
      <c r="P73"/>
      <c r="Q73"/>
      <c r="R73"/>
      <c r="S73" s="52"/>
      <c r="T73" s="29"/>
      <c r="U73" s="29"/>
      <c r="V73" s="29"/>
      <c r="W73" s="29"/>
      <c r="X73" s="29"/>
      <c r="Y73" s="29"/>
    </row>
    <row r="74" spans="1:25" s="73" customFormat="1" ht="12.75" customHeight="1">
      <c r="A74" s="339"/>
      <c r="B74" s="201"/>
      <c r="C74"/>
      <c r="D74"/>
      <c r="E74"/>
      <c r="F74"/>
      <c r="G74"/>
      <c r="H74"/>
      <c r="I74"/>
      <c r="J74"/>
      <c r="K74"/>
      <c r="L74"/>
      <c r="M74"/>
      <c r="N74"/>
      <c r="O74"/>
      <c r="P74"/>
      <c r="Q74"/>
      <c r="R74"/>
      <c r="S74" s="52"/>
      <c r="T74" s="29"/>
      <c r="U74" s="29"/>
      <c r="V74" s="29"/>
      <c r="W74" s="29"/>
      <c r="X74" s="29"/>
      <c r="Y74" s="29"/>
    </row>
    <row r="75" spans="1:25" s="73" customFormat="1" ht="12.75" customHeight="1">
      <c r="A75" s="339"/>
      <c r="B75" s="201"/>
      <c r="C75"/>
      <c r="D75"/>
      <c r="E75"/>
      <c r="F75"/>
      <c r="G75"/>
      <c r="H75"/>
      <c r="I75"/>
      <c r="J75"/>
      <c r="K75"/>
      <c r="L75"/>
      <c r="M75"/>
      <c r="N75"/>
      <c r="O75"/>
      <c r="P75"/>
      <c r="Q75"/>
      <c r="R75"/>
      <c r="S75" s="52"/>
      <c r="T75" s="29"/>
      <c r="U75" s="29"/>
      <c r="V75" s="29"/>
      <c r="W75" s="29"/>
      <c r="X75" s="29"/>
      <c r="Y75" s="29"/>
    </row>
    <row r="76" spans="1:25" s="73" customFormat="1" ht="12.75" customHeight="1">
      <c r="A76" s="339"/>
      <c r="B76" s="201"/>
      <c r="C76"/>
      <c r="D76"/>
      <c r="E76"/>
      <c r="F76"/>
      <c r="G76"/>
      <c r="H76"/>
      <c r="I76"/>
      <c r="J76"/>
      <c r="K76"/>
      <c r="L76"/>
      <c r="M76"/>
      <c r="N76"/>
      <c r="O76"/>
      <c r="P76"/>
      <c r="Q76"/>
      <c r="R76"/>
      <c r="S76" s="52"/>
      <c r="T76" s="29"/>
      <c r="U76" s="29"/>
      <c r="V76" s="29"/>
      <c r="W76" s="29"/>
      <c r="X76" s="29"/>
      <c r="Y76" s="29"/>
    </row>
    <row r="77" spans="1:25" s="73" customFormat="1" ht="12.75" customHeight="1">
      <c r="A77" s="339"/>
      <c r="B77" s="201"/>
      <c r="C77"/>
      <c r="D77"/>
      <c r="E77"/>
      <c r="F77"/>
      <c r="G77"/>
      <c r="H77"/>
      <c r="I77"/>
      <c r="J77"/>
      <c r="K77"/>
      <c r="L77"/>
      <c r="M77"/>
      <c r="N77"/>
      <c r="O77"/>
      <c r="P77"/>
      <c r="Q77"/>
      <c r="R77"/>
      <c r="S77" s="52"/>
      <c r="T77" s="29"/>
      <c r="U77" s="29"/>
      <c r="V77" s="29"/>
      <c r="W77" s="29"/>
      <c r="X77" s="29"/>
      <c r="Y77" s="29"/>
    </row>
    <row r="78" spans="1:25" s="73" customFormat="1" ht="12.75" customHeight="1">
      <c r="A78" s="339"/>
      <c r="B78" s="201"/>
      <c r="C78"/>
      <c r="D78"/>
      <c r="E78"/>
      <c r="F78"/>
      <c r="G78"/>
      <c r="H78"/>
      <c r="I78"/>
      <c r="J78"/>
      <c r="K78"/>
      <c r="L78"/>
      <c r="M78"/>
      <c r="N78"/>
      <c r="O78"/>
      <c r="P78"/>
      <c r="Q78"/>
      <c r="R78"/>
      <c r="S78" s="52"/>
      <c r="T78" s="29"/>
      <c r="U78" s="29"/>
      <c r="V78" s="29"/>
      <c r="W78" s="29"/>
      <c r="X78" s="29"/>
      <c r="Y78" s="29"/>
    </row>
    <row r="79" spans="1:25" s="73" customFormat="1" ht="12.75" customHeight="1">
      <c r="A79" s="339"/>
      <c r="B79" s="201"/>
      <c r="C79"/>
      <c r="D79"/>
      <c r="E79"/>
      <c r="F79"/>
      <c r="G79"/>
      <c r="H79"/>
      <c r="I79"/>
      <c r="J79"/>
      <c r="K79"/>
      <c r="L79"/>
      <c r="M79"/>
      <c r="N79"/>
      <c r="O79"/>
      <c r="P79"/>
      <c r="Q79"/>
      <c r="R79"/>
      <c r="S79" s="52"/>
      <c r="T79" s="29"/>
      <c r="U79" s="29"/>
      <c r="V79" s="29"/>
      <c r="W79" s="29"/>
      <c r="X79" s="29"/>
      <c r="Y79" s="29"/>
    </row>
    <row r="80" spans="1:25" s="73" customFormat="1" ht="12.75" customHeight="1">
      <c r="A80" s="339"/>
      <c r="B80" s="201"/>
      <c r="C80"/>
      <c r="D80"/>
      <c r="E80"/>
      <c r="F80"/>
      <c r="G80"/>
      <c r="H80"/>
      <c r="I80"/>
      <c r="J80"/>
      <c r="K80"/>
      <c r="L80"/>
      <c r="M80"/>
      <c r="N80"/>
      <c r="O80"/>
      <c r="P80"/>
      <c r="Q80"/>
      <c r="R80"/>
      <c r="S80" s="52"/>
      <c r="T80" s="29"/>
      <c r="U80" s="29"/>
      <c r="V80" s="29"/>
      <c r="W80" s="29"/>
      <c r="X80" s="29"/>
      <c r="Y80" s="29"/>
    </row>
    <row r="81" spans="1:25" s="73" customFormat="1" ht="12.75" customHeight="1">
      <c r="A81" s="339"/>
      <c r="B81" s="201"/>
      <c r="C81"/>
      <c r="D81"/>
      <c r="E81"/>
      <c r="F81"/>
      <c r="G81"/>
      <c r="H81"/>
      <c r="I81"/>
      <c r="J81"/>
      <c r="K81"/>
      <c r="L81"/>
      <c r="M81"/>
      <c r="N81"/>
      <c r="O81"/>
      <c r="P81"/>
      <c r="Q81"/>
      <c r="R81"/>
      <c r="S81" s="52"/>
      <c r="T81" s="29"/>
      <c r="U81" s="29"/>
      <c r="V81" s="29"/>
      <c r="W81" s="29"/>
      <c r="X81" s="29"/>
      <c r="Y81" s="29"/>
    </row>
    <row r="82" spans="1:25" s="73" customFormat="1" ht="12.75" customHeight="1">
      <c r="A82" s="339"/>
      <c r="B82" s="201"/>
      <c r="C82"/>
      <c r="D82"/>
      <c r="E82"/>
      <c r="F82"/>
      <c r="G82"/>
      <c r="H82"/>
      <c r="I82"/>
      <c r="J82"/>
      <c r="K82"/>
      <c r="L82"/>
      <c r="M82"/>
      <c r="N82"/>
      <c r="O82"/>
      <c r="P82"/>
      <c r="Q82"/>
      <c r="R82"/>
      <c r="S82" s="52"/>
      <c r="T82" s="29"/>
      <c r="U82" s="29"/>
      <c r="V82" s="29"/>
      <c r="W82" s="29"/>
      <c r="X82" s="29"/>
      <c r="Y82" s="29"/>
    </row>
    <row r="83" spans="1:25" s="73" customFormat="1" ht="12.75" customHeight="1">
      <c r="A83" s="339"/>
      <c r="B83" s="201"/>
      <c r="C83"/>
      <c r="D83"/>
      <c r="E83"/>
      <c r="F83"/>
      <c r="G83"/>
      <c r="H83"/>
      <c r="I83"/>
      <c r="J83"/>
      <c r="K83"/>
      <c r="L83"/>
      <c r="M83"/>
      <c r="N83"/>
      <c r="O83"/>
      <c r="P83"/>
      <c r="Q83"/>
      <c r="R83"/>
      <c r="S83" s="52"/>
      <c r="T83" s="29"/>
      <c r="U83" s="29"/>
      <c r="V83" s="29"/>
      <c r="W83" s="29"/>
      <c r="X83" s="29"/>
      <c r="Y83" s="29"/>
    </row>
    <row r="84" spans="1:25" s="73" customFormat="1" ht="12.75" customHeight="1">
      <c r="A84" s="339"/>
      <c r="B84" s="201"/>
      <c r="C84"/>
      <c r="D84"/>
      <c r="E84"/>
      <c r="F84"/>
      <c r="G84"/>
      <c r="H84"/>
      <c r="I84"/>
      <c r="J84"/>
      <c r="K84"/>
      <c r="L84"/>
      <c r="M84"/>
      <c r="N84"/>
      <c r="O84"/>
      <c r="P84"/>
      <c r="Q84"/>
      <c r="R84"/>
      <c r="S84" s="52"/>
      <c r="T84" s="29"/>
      <c r="U84" s="29"/>
      <c r="V84" s="29"/>
      <c r="W84" s="29"/>
      <c r="X84" s="29"/>
      <c r="Y84" s="29"/>
    </row>
    <row r="85" spans="1:25" s="73" customFormat="1" ht="12.75" customHeight="1">
      <c r="A85" s="339"/>
      <c r="B85" s="201"/>
      <c r="C85"/>
      <c r="D85"/>
      <c r="E85"/>
      <c r="F85"/>
      <c r="G85"/>
      <c r="H85"/>
      <c r="I85"/>
      <c r="J85"/>
      <c r="K85"/>
      <c r="L85"/>
      <c r="M85"/>
      <c r="N85"/>
      <c r="O85"/>
      <c r="P85"/>
      <c r="Q85"/>
      <c r="R85"/>
      <c r="S85" s="52"/>
      <c r="T85" s="29"/>
      <c r="U85" s="29"/>
      <c r="V85" s="29"/>
      <c r="W85" s="29"/>
      <c r="X85" s="29"/>
      <c r="Y85" s="29"/>
    </row>
    <row r="86" spans="1:25" s="73" customFormat="1" ht="12.75" customHeight="1">
      <c r="A86" s="339"/>
      <c r="B86" s="201"/>
      <c r="C86"/>
      <c r="D86"/>
      <c r="E86"/>
      <c r="F86"/>
      <c r="G86"/>
      <c r="H86"/>
      <c r="I86"/>
      <c r="J86"/>
      <c r="K86"/>
      <c r="L86"/>
      <c r="M86"/>
      <c r="N86"/>
      <c r="O86"/>
      <c r="P86"/>
      <c r="Q86"/>
      <c r="R86"/>
      <c r="S86" s="52"/>
      <c r="T86" s="29"/>
      <c r="U86" s="29"/>
      <c r="V86" s="29"/>
      <c r="W86" s="29"/>
      <c r="X86" s="29"/>
      <c r="Y86" s="29"/>
    </row>
    <row r="87" spans="1:25" s="73" customFormat="1" ht="12.75" customHeight="1">
      <c r="A87" s="339"/>
      <c r="B87" s="201"/>
      <c r="C87"/>
      <c r="D87"/>
      <c r="E87"/>
      <c r="F87"/>
      <c r="G87"/>
      <c r="H87"/>
      <c r="I87"/>
      <c r="J87"/>
      <c r="K87"/>
      <c r="L87"/>
      <c r="M87"/>
      <c r="N87"/>
      <c r="O87"/>
      <c r="P87"/>
      <c r="Q87"/>
      <c r="R87"/>
      <c r="S87" s="52"/>
      <c r="T87" s="29"/>
      <c r="U87" s="29"/>
      <c r="V87" s="29"/>
      <c r="W87" s="29"/>
      <c r="X87" s="29"/>
      <c r="Y87" s="29"/>
    </row>
    <row r="88" spans="1:25" s="73" customFormat="1" ht="12.75" customHeight="1">
      <c r="A88" s="339"/>
      <c r="B88" s="201"/>
      <c r="C88"/>
      <c r="D88"/>
      <c r="E88"/>
      <c r="F88"/>
      <c r="G88"/>
      <c r="H88"/>
      <c r="I88"/>
      <c r="J88"/>
      <c r="K88"/>
      <c r="L88"/>
      <c r="M88"/>
      <c r="N88"/>
      <c r="O88"/>
      <c r="P88"/>
      <c r="Q88"/>
      <c r="R88"/>
      <c r="S88" s="52"/>
      <c r="T88" s="29"/>
      <c r="U88" s="29"/>
      <c r="V88" s="29"/>
      <c r="W88" s="29"/>
      <c r="X88" s="29"/>
      <c r="Y88" s="29"/>
    </row>
    <row r="89" spans="1:25" s="73" customFormat="1" ht="12.75" customHeight="1">
      <c r="A89" s="339"/>
      <c r="B89" s="201"/>
      <c r="C89"/>
      <c r="D89"/>
      <c r="E89"/>
      <c r="F89"/>
      <c r="G89"/>
      <c r="H89"/>
      <c r="I89"/>
      <c r="J89"/>
      <c r="K89"/>
      <c r="L89"/>
      <c r="M89"/>
      <c r="N89"/>
      <c r="O89"/>
      <c r="P89"/>
      <c r="Q89"/>
      <c r="R89"/>
      <c r="S89" s="52"/>
      <c r="T89" s="29"/>
      <c r="U89" s="29"/>
      <c r="V89" s="29"/>
      <c r="W89" s="29"/>
      <c r="X89" s="29"/>
      <c r="Y89" s="29"/>
    </row>
    <row r="90" spans="1:25" s="73" customFormat="1" ht="12.75" customHeight="1">
      <c r="A90" s="339"/>
      <c r="B90" s="201"/>
      <c r="C90"/>
      <c r="D90"/>
      <c r="E90"/>
      <c r="F90"/>
      <c r="G90"/>
      <c r="H90"/>
      <c r="I90"/>
      <c r="J90"/>
      <c r="K90"/>
      <c r="L90"/>
      <c r="M90"/>
      <c r="N90"/>
      <c r="O90"/>
      <c r="P90"/>
      <c r="Q90"/>
      <c r="R90"/>
      <c r="S90" s="52"/>
      <c r="T90" s="29"/>
      <c r="U90" s="29"/>
      <c r="V90" s="29"/>
      <c r="W90" s="29"/>
      <c r="X90" s="29"/>
      <c r="Y90" s="29"/>
    </row>
    <row r="91" spans="1:25" s="73" customFormat="1" ht="12.75" customHeight="1">
      <c r="A91" s="339"/>
      <c r="B91" s="201"/>
      <c r="C91"/>
      <c r="D91"/>
      <c r="E91"/>
      <c r="F91"/>
      <c r="G91"/>
      <c r="H91"/>
      <c r="I91"/>
      <c r="J91"/>
      <c r="K91"/>
      <c r="L91"/>
      <c r="M91"/>
      <c r="N91"/>
      <c r="O91"/>
      <c r="P91"/>
      <c r="Q91"/>
      <c r="R91"/>
      <c r="S91" s="52"/>
      <c r="T91" s="29"/>
      <c r="U91" s="29"/>
      <c r="V91" s="29"/>
      <c r="W91" s="29"/>
      <c r="X91" s="29"/>
      <c r="Y91" s="29"/>
    </row>
    <row r="92" spans="1:25" s="73" customFormat="1" ht="12.75" customHeight="1">
      <c r="A92" s="339"/>
      <c r="B92" s="201"/>
      <c r="C92"/>
      <c r="D92"/>
      <c r="E92"/>
      <c r="F92"/>
      <c r="G92"/>
      <c r="H92"/>
      <c r="I92"/>
      <c r="J92"/>
      <c r="K92"/>
      <c r="L92"/>
      <c r="M92"/>
      <c r="N92"/>
      <c r="O92"/>
      <c r="P92"/>
      <c r="Q92"/>
      <c r="R92"/>
      <c r="S92" s="52"/>
      <c r="T92" s="29"/>
      <c r="U92" s="29"/>
      <c r="V92" s="29"/>
      <c r="W92" s="29"/>
      <c r="X92" s="29"/>
      <c r="Y92" s="29"/>
    </row>
    <row r="93" spans="1:25" s="73" customFormat="1" ht="12.75" customHeight="1">
      <c r="A93" s="339"/>
      <c r="B93" s="201"/>
      <c r="C93"/>
      <c r="D93"/>
      <c r="E93"/>
      <c r="F93"/>
      <c r="G93"/>
      <c r="H93"/>
      <c r="I93"/>
      <c r="J93"/>
      <c r="K93"/>
      <c r="L93"/>
      <c r="M93"/>
      <c r="N93"/>
      <c r="O93"/>
      <c r="P93"/>
      <c r="Q93"/>
      <c r="R93"/>
      <c r="S93" s="52"/>
      <c r="T93" s="29"/>
      <c r="U93" s="29"/>
      <c r="V93" s="29"/>
      <c r="W93" s="29"/>
      <c r="X93" s="29"/>
      <c r="Y93" s="29"/>
    </row>
    <row r="94" spans="1:25" s="73" customFormat="1" ht="12.75" customHeight="1">
      <c r="A94" s="339"/>
      <c r="B94" s="201"/>
      <c r="C94"/>
      <c r="D94"/>
      <c r="E94"/>
      <c r="F94"/>
      <c r="G94"/>
      <c r="H94"/>
      <c r="I94"/>
      <c r="J94"/>
      <c r="K94"/>
      <c r="L94"/>
      <c r="M94"/>
      <c r="N94"/>
      <c r="O94"/>
      <c r="P94"/>
      <c r="Q94"/>
      <c r="R94"/>
      <c r="S94" s="52"/>
      <c r="T94" s="29"/>
      <c r="U94" s="29"/>
      <c r="V94" s="29"/>
      <c r="W94" s="29"/>
      <c r="X94" s="29"/>
      <c r="Y94" s="29"/>
    </row>
    <row r="95" spans="1:25" s="73" customFormat="1" ht="12.75" customHeight="1">
      <c r="A95" s="339"/>
      <c r="B95" s="201"/>
      <c r="C95"/>
      <c r="D95"/>
      <c r="E95"/>
      <c r="F95"/>
      <c r="G95"/>
      <c r="H95"/>
      <c r="I95"/>
      <c r="J95"/>
      <c r="K95"/>
      <c r="L95"/>
      <c r="M95"/>
      <c r="N95"/>
      <c r="O95"/>
      <c r="P95"/>
      <c r="Q95"/>
      <c r="R95"/>
      <c r="S95" s="52"/>
      <c r="T95" s="29"/>
      <c r="U95" s="29"/>
      <c r="V95" s="29"/>
      <c r="W95" s="29"/>
      <c r="X95" s="29"/>
      <c r="Y95" s="29"/>
    </row>
    <row r="96" spans="1:25" s="73" customFormat="1" ht="12.75" customHeight="1">
      <c r="A96" s="339"/>
      <c r="B96" s="201"/>
      <c r="C96"/>
      <c r="D96"/>
      <c r="E96"/>
      <c r="F96"/>
      <c r="G96"/>
      <c r="H96"/>
      <c r="I96"/>
      <c r="J96"/>
      <c r="K96"/>
      <c r="L96"/>
      <c r="M96"/>
      <c r="N96"/>
      <c r="O96"/>
      <c r="P96"/>
      <c r="Q96"/>
      <c r="R96"/>
      <c r="S96" s="52"/>
      <c r="T96" s="29"/>
      <c r="U96" s="29"/>
      <c r="V96" s="29"/>
      <c r="W96" s="29"/>
      <c r="X96" s="29"/>
      <c r="Y96" s="29"/>
    </row>
    <row r="97" spans="1:25" s="73" customFormat="1" ht="12.75" customHeight="1">
      <c r="A97" s="339"/>
      <c r="B97" s="201"/>
      <c r="C97"/>
      <c r="D97"/>
      <c r="E97"/>
      <c r="F97"/>
      <c r="G97"/>
      <c r="H97"/>
      <c r="I97"/>
      <c r="J97"/>
      <c r="K97"/>
      <c r="L97"/>
      <c r="M97"/>
      <c r="N97"/>
      <c r="O97"/>
      <c r="P97"/>
      <c r="Q97"/>
      <c r="R97"/>
      <c r="S97" s="52"/>
      <c r="T97" s="29"/>
      <c r="U97" s="29"/>
      <c r="V97" s="29"/>
      <c r="W97" s="29"/>
      <c r="X97" s="29"/>
      <c r="Y97" s="29"/>
    </row>
    <row r="98" spans="1:25" s="73" customFormat="1" ht="12.75" customHeight="1">
      <c r="A98" s="339"/>
      <c r="B98" s="201"/>
      <c r="C98"/>
      <c r="D98"/>
      <c r="E98"/>
      <c r="F98"/>
      <c r="G98"/>
      <c r="H98"/>
      <c r="I98"/>
      <c r="J98"/>
      <c r="K98"/>
      <c r="L98"/>
      <c r="M98"/>
      <c r="N98"/>
      <c r="O98"/>
      <c r="P98"/>
      <c r="Q98"/>
      <c r="R98"/>
      <c r="S98" s="52"/>
      <c r="T98" s="29"/>
      <c r="U98" s="29"/>
      <c r="V98" s="29"/>
      <c r="W98" s="29"/>
      <c r="X98" s="29"/>
      <c r="Y98" s="29"/>
    </row>
    <row r="99" spans="1:25" s="73" customFormat="1" ht="12.75" customHeight="1">
      <c r="A99" s="339"/>
      <c r="B99" s="201"/>
      <c r="C99"/>
      <c r="D99"/>
      <c r="E99"/>
      <c r="F99"/>
      <c r="G99"/>
      <c r="H99"/>
      <c r="I99"/>
      <c r="J99"/>
      <c r="K99"/>
      <c r="L99"/>
      <c r="M99"/>
      <c r="N99"/>
      <c r="O99"/>
      <c r="P99"/>
      <c r="Q99"/>
      <c r="R99"/>
      <c r="S99" s="52"/>
      <c r="T99" s="29"/>
      <c r="U99" s="29"/>
      <c r="V99" s="29"/>
      <c r="W99" s="29"/>
      <c r="X99" s="29"/>
      <c r="Y99" s="29"/>
    </row>
    <row r="100" spans="1:25" s="73" customFormat="1" ht="12.75" customHeight="1">
      <c r="A100" s="339"/>
      <c r="B100" s="201"/>
      <c r="C100"/>
      <c r="D100"/>
      <c r="E100"/>
      <c r="F100"/>
      <c r="G100"/>
      <c r="H100"/>
      <c r="I100"/>
      <c r="J100"/>
      <c r="K100"/>
      <c r="L100"/>
      <c r="M100"/>
      <c r="N100"/>
      <c r="O100"/>
      <c r="P100"/>
      <c r="Q100"/>
      <c r="R100"/>
      <c r="S100" s="52"/>
      <c r="T100" s="29"/>
      <c r="U100" s="29"/>
      <c r="V100" s="29"/>
      <c r="W100" s="29"/>
      <c r="X100" s="29"/>
      <c r="Y100" s="29"/>
    </row>
    <row r="101" spans="1:25" s="73" customFormat="1" ht="12.75" customHeight="1">
      <c r="A101" s="339"/>
      <c r="B101" s="201"/>
      <c r="C101"/>
      <c r="D101"/>
      <c r="E101"/>
      <c r="F101"/>
      <c r="G101"/>
      <c r="H101"/>
      <c r="I101"/>
      <c r="J101"/>
      <c r="K101"/>
      <c r="L101"/>
      <c r="M101"/>
      <c r="N101"/>
      <c r="O101"/>
      <c r="P101"/>
      <c r="Q101"/>
      <c r="R101"/>
      <c r="S101" s="52"/>
      <c r="T101" s="29"/>
      <c r="U101" s="29"/>
      <c r="V101" s="29"/>
      <c r="W101" s="29"/>
      <c r="X101" s="29"/>
      <c r="Y101" s="29"/>
    </row>
    <row r="102" spans="1:25" s="73" customFormat="1" ht="12.75" customHeight="1">
      <c r="A102" s="339"/>
      <c r="B102" s="201"/>
      <c r="C102"/>
      <c r="D102"/>
      <c r="E102"/>
      <c r="F102"/>
      <c r="G102"/>
      <c r="H102"/>
      <c r="I102"/>
      <c r="J102"/>
      <c r="K102"/>
      <c r="L102"/>
      <c r="M102"/>
      <c r="N102"/>
      <c r="O102"/>
      <c r="P102"/>
      <c r="Q102"/>
      <c r="R102"/>
      <c r="S102" s="52"/>
      <c r="T102" s="29"/>
      <c r="U102" s="29"/>
      <c r="V102" s="29"/>
      <c r="W102" s="29"/>
      <c r="X102" s="29"/>
      <c r="Y102" s="29"/>
    </row>
    <row r="103" spans="1:25" s="73" customFormat="1" ht="12.75" customHeight="1">
      <c r="A103" s="339"/>
      <c r="B103" s="201"/>
      <c r="C103"/>
      <c r="D103"/>
      <c r="E103"/>
      <c r="F103"/>
      <c r="G103"/>
      <c r="H103"/>
      <c r="I103"/>
      <c r="J103"/>
      <c r="K103"/>
      <c r="L103"/>
      <c r="M103"/>
      <c r="N103"/>
      <c r="O103"/>
      <c r="P103"/>
      <c r="Q103"/>
      <c r="R103"/>
      <c r="S103" s="52"/>
      <c r="T103" s="29"/>
      <c r="U103" s="29"/>
      <c r="V103" s="29"/>
      <c r="W103" s="29"/>
      <c r="X103" s="29"/>
      <c r="Y103" s="29"/>
    </row>
    <row r="104" spans="1:25" s="73" customFormat="1" ht="12.75" customHeight="1">
      <c r="A104" s="339"/>
      <c r="B104" s="201"/>
      <c r="C104"/>
      <c r="D104"/>
      <c r="E104"/>
      <c r="F104"/>
      <c r="G104"/>
      <c r="H104"/>
      <c r="I104"/>
      <c r="J104"/>
      <c r="K104"/>
      <c r="L104"/>
      <c r="M104"/>
      <c r="N104"/>
      <c r="O104"/>
      <c r="P104"/>
      <c r="Q104"/>
      <c r="R104"/>
      <c r="S104" s="52"/>
      <c r="T104" s="29"/>
      <c r="U104" s="29"/>
      <c r="V104" s="29"/>
      <c r="W104" s="29"/>
      <c r="X104" s="29"/>
      <c r="Y104" s="29"/>
    </row>
    <row r="105" spans="1:25" s="73" customFormat="1" ht="12.75" customHeight="1">
      <c r="A105" s="339"/>
      <c r="B105" s="201"/>
      <c r="C105"/>
      <c r="D105"/>
      <c r="E105"/>
      <c r="F105"/>
      <c r="G105"/>
      <c r="H105"/>
      <c r="I105"/>
      <c r="J105"/>
      <c r="K105"/>
      <c r="L105"/>
      <c r="M105"/>
      <c r="N105"/>
      <c r="O105"/>
      <c r="P105"/>
      <c r="Q105"/>
      <c r="R105"/>
      <c r="S105" s="52"/>
      <c r="T105" s="29"/>
      <c r="U105" s="29"/>
      <c r="V105" s="29"/>
      <c r="W105" s="29"/>
      <c r="X105" s="29"/>
      <c r="Y105" s="29"/>
    </row>
    <row r="106" spans="1:25" s="73" customFormat="1" ht="12.75" customHeight="1">
      <c r="A106" s="339"/>
      <c r="B106" s="201"/>
      <c r="C106"/>
      <c r="D106"/>
      <c r="E106"/>
      <c r="F106"/>
      <c r="G106"/>
      <c r="H106"/>
      <c r="I106"/>
      <c r="J106"/>
      <c r="K106"/>
      <c r="L106"/>
      <c r="M106"/>
      <c r="N106"/>
      <c r="O106"/>
      <c r="P106"/>
      <c r="Q106"/>
      <c r="R106"/>
      <c r="S106" s="52"/>
      <c r="T106" s="29"/>
      <c r="U106" s="29"/>
      <c r="V106" s="29"/>
      <c r="W106" s="29"/>
      <c r="X106" s="29"/>
      <c r="Y106" s="29"/>
    </row>
    <row r="107" spans="1:25" s="73" customFormat="1" ht="12.75" customHeight="1">
      <c r="A107" s="339"/>
      <c r="B107" s="201"/>
      <c r="C107"/>
      <c r="D107"/>
      <c r="E107"/>
      <c r="F107"/>
      <c r="G107"/>
      <c r="H107"/>
      <c r="I107"/>
      <c r="J107"/>
      <c r="K107"/>
      <c r="L107"/>
      <c r="M107"/>
      <c r="N107"/>
      <c r="O107"/>
      <c r="P107"/>
      <c r="Q107"/>
      <c r="R107"/>
      <c r="S107" s="52"/>
      <c r="T107" s="29"/>
      <c r="U107" s="29"/>
      <c r="V107" s="29"/>
      <c r="W107" s="29"/>
      <c r="X107" s="29"/>
      <c r="Y107" s="29"/>
    </row>
    <row r="108" spans="1:25" s="73" customFormat="1" ht="12.75" customHeight="1">
      <c r="A108" s="339"/>
      <c r="B108" s="201"/>
      <c r="C108"/>
      <c r="D108"/>
      <c r="E108"/>
      <c r="F108"/>
      <c r="G108"/>
      <c r="H108"/>
      <c r="I108"/>
      <c r="J108"/>
      <c r="K108"/>
      <c r="L108"/>
      <c r="M108"/>
      <c r="N108"/>
      <c r="O108"/>
      <c r="P108"/>
      <c r="Q108"/>
      <c r="R108"/>
      <c r="S108" s="52"/>
      <c r="T108" s="29"/>
      <c r="U108" s="29"/>
      <c r="V108" s="29"/>
      <c r="W108" s="29"/>
      <c r="X108" s="29"/>
      <c r="Y108" s="29"/>
    </row>
    <row r="109" spans="1:25" s="73" customFormat="1" ht="12.75" customHeight="1">
      <c r="A109" s="339"/>
      <c r="B109" s="201"/>
      <c r="C109"/>
      <c r="D109"/>
      <c r="E109"/>
      <c r="F109"/>
      <c r="G109"/>
      <c r="H109"/>
      <c r="I109"/>
      <c r="J109"/>
      <c r="K109"/>
      <c r="L109"/>
      <c r="M109"/>
      <c r="N109"/>
      <c r="O109"/>
      <c r="P109"/>
      <c r="Q109"/>
      <c r="R109"/>
      <c r="S109" s="52"/>
      <c r="T109" s="29"/>
      <c r="U109" s="29"/>
      <c r="V109" s="29"/>
      <c r="W109" s="29"/>
      <c r="X109" s="29"/>
      <c r="Y109" s="29"/>
    </row>
    <row r="110" spans="1:25" s="73" customFormat="1" ht="12.75" customHeight="1">
      <c r="A110" s="339"/>
      <c r="B110" s="201"/>
      <c r="C110"/>
      <c r="D110"/>
      <c r="E110"/>
      <c r="F110"/>
      <c r="G110"/>
      <c r="H110"/>
      <c r="I110"/>
      <c r="J110"/>
      <c r="K110"/>
      <c r="L110"/>
      <c r="M110"/>
      <c r="N110"/>
      <c r="O110"/>
      <c r="P110"/>
      <c r="Q110"/>
      <c r="R110"/>
      <c r="S110" s="52"/>
      <c r="T110" s="29"/>
      <c r="U110" s="29"/>
      <c r="V110" s="29"/>
      <c r="W110" s="29"/>
      <c r="X110" s="29"/>
      <c r="Y110" s="29"/>
    </row>
    <row r="111" spans="1:25" s="73" customFormat="1" ht="12.75" customHeight="1">
      <c r="A111" s="339"/>
      <c r="B111" s="201"/>
      <c r="C111"/>
      <c r="D111"/>
      <c r="E111"/>
      <c r="F111"/>
      <c r="G111"/>
      <c r="H111"/>
      <c r="I111"/>
      <c r="J111"/>
      <c r="K111"/>
      <c r="L111"/>
      <c r="M111"/>
      <c r="N111"/>
      <c r="O111"/>
      <c r="P111"/>
      <c r="Q111"/>
      <c r="R111"/>
      <c r="S111" s="52"/>
      <c r="T111" s="29"/>
      <c r="U111" s="29"/>
      <c r="V111" s="29"/>
      <c r="W111" s="29"/>
      <c r="X111" s="29"/>
      <c r="Y111" s="29"/>
    </row>
    <row r="112" spans="1:25" s="73" customFormat="1" ht="12.75" customHeight="1">
      <c r="A112" s="339"/>
      <c r="B112" s="201"/>
      <c r="C112"/>
      <c r="D112"/>
      <c r="E112"/>
      <c r="F112"/>
      <c r="G112"/>
      <c r="H112"/>
      <c r="I112"/>
      <c r="J112"/>
      <c r="K112"/>
      <c r="L112"/>
      <c r="M112"/>
      <c r="N112"/>
      <c r="O112"/>
      <c r="P112"/>
      <c r="Q112"/>
      <c r="R112"/>
      <c r="S112" s="52"/>
      <c r="T112" s="29"/>
      <c r="U112" s="29"/>
      <c r="V112" s="29"/>
      <c r="W112" s="29"/>
      <c r="X112" s="29"/>
      <c r="Y112" s="29"/>
    </row>
    <row r="113" spans="1:25" s="73" customFormat="1" ht="12.75" customHeight="1">
      <c r="A113" s="339"/>
      <c r="B113" s="201"/>
      <c r="C113"/>
      <c r="D113"/>
      <c r="E113"/>
      <c r="F113"/>
      <c r="G113"/>
      <c r="H113"/>
      <c r="I113"/>
      <c r="J113"/>
      <c r="K113"/>
      <c r="L113"/>
      <c r="M113"/>
      <c r="N113"/>
      <c r="O113"/>
      <c r="P113"/>
      <c r="Q113"/>
      <c r="R113"/>
      <c r="S113" s="52"/>
      <c r="T113" s="29"/>
      <c r="U113" s="29"/>
      <c r="V113" s="29"/>
      <c r="W113" s="29"/>
      <c r="X113" s="29"/>
      <c r="Y113" s="29"/>
    </row>
    <row r="114" spans="1:25" s="73" customFormat="1" ht="12.75" customHeight="1">
      <c r="A114" s="339"/>
      <c r="B114" s="201"/>
      <c r="C114"/>
      <c r="D114"/>
      <c r="E114"/>
      <c r="F114"/>
      <c r="G114"/>
      <c r="H114"/>
      <c r="I114"/>
      <c r="J114"/>
      <c r="K114"/>
      <c r="L114"/>
      <c r="M114"/>
      <c r="N114"/>
      <c r="O114"/>
      <c r="P114"/>
      <c r="Q114"/>
      <c r="R114"/>
      <c r="S114" s="52"/>
      <c r="T114" s="29"/>
      <c r="U114" s="29"/>
      <c r="V114" s="29"/>
      <c r="W114" s="29"/>
      <c r="X114" s="29"/>
      <c r="Y114" s="29"/>
    </row>
    <row r="115" spans="1:25" s="73" customFormat="1" ht="12.75" customHeight="1">
      <c r="A115" s="339"/>
      <c r="B115" s="201"/>
      <c r="C115"/>
      <c r="D115"/>
      <c r="E115"/>
      <c r="F115"/>
      <c r="G115"/>
      <c r="H115"/>
      <c r="I115"/>
      <c r="J115"/>
      <c r="K115"/>
      <c r="L115"/>
      <c r="M115"/>
      <c r="N115"/>
      <c r="O115"/>
      <c r="P115"/>
      <c r="Q115"/>
      <c r="R115"/>
      <c r="S115" s="52"/>
      <c r="T115" s="29"/>
      <c r="U115" s="29"/>
      <c r="V115" s="29"/>
      <c r="W115" s="29"/>
      <c r="X115" s="29"/>
      <c r="Y115" s="29"/>
    </row>
    <row r="116" spans="1:25" s="73" customFormat="1" ht="12.75" customHeight="1">
      <c r="A116" s="339"/>
      <c r="B116" s="201"/>
      <c r="C116"/>
      <c r="D116"/>
      <c r="E116"/>
      <c r="F116"/>
      <c r="G116"/>
      <c r="H116"/>
      <c r="I116"/>
      <c r="J116"/>
      <c r="K116"/>
      <c r="L116"/>
      <c r="M116"/>
      <c r="N116"/>
      <c r="O116"/>
      <c r="P116"/>
      <c r="Q116"/>
      <c r="R116"/>
      <c r="S116" s="52"/>
      <c r="T116" s="29"/>
      <c r="U116" s="29"/>
      <c r="V116" s="29"/>
      <c r="W116" s="29"/>
      <c r="X116" s="29"/>
      <c r="Y116" s="29"/>
    </row>
    <row r="117" spans="1:25" s="73" customFormat="1" ht="12.75" customHeight="1">
      <c r="A117" s="339"/>
      <c r="B117" s="201"/>
      <c r="C117"/>
      <c r="D117"/>
      <c r="E117"/>
      <c r="F117"/>
      <c r="G117"/>
      <c r="H117"/>
      <c r="I117"/>
      <c r="J117"/>
      <c r="K117"/>
      <c r="L117"/>
      <c r="M117"/>
      <c r="N117"/>
      <c r="O117"/>
      <c r="P117"/>
      <c r="Q117"/>
      <c r="R117"/>
      <c r="S117" s="52"/>
      <c r="T117" s="29"/>
      <c r="U117" s="29"/>
      <c r="V117" s="29"/>
      <c r="W117" s="29"/>
      <c r="X117" s="29"/>
      <c r="Y117" s="29"/>
    </row>
    <row r="118" spans="1:25" s="73" customFormat="1" ht="12.75" customHeight="1">
      <c r="A118" s="339"/>
      <c r="B118" s="201"/>
      <c r="C118"/>
      <c r="D118"/>
      <c r="E118"/>
      <c r="F118"/>
      <c r="G118"/>
      <c r="H118"/>
      <c r="I118"/>
      <c r="J118"/>
      <c r="K118"/>
      <c r="L118"/>
      <c r="M118"/>
      <c r="N118"/>
      <c r="O118"/>
      <c r="P118"/>
      <c r="Q118"/>
      <c r="R118"/>
      <c r="S118" s="52"/>
      <c r="T118" s="29"/>
      <c r="U118" s="29"/>
      <c r="V118" s="29"/>
      <c r="W118" s="29"/>
      <c r="X118" s="29"/>
      <c r="Y118" s="29"/>
    </row>
    <row r="119" spans="1:25" s="73" customFormat="1" ht="12.75" customHeight="1">
      <c r="A119" s="339"/>
      <c r="B119" s="201"/>
      <c r="C119"/>
      <c r="D119"/>
      <c r="E119"/>
      <c r="F119"/>
      <c r="G119"/>
      <c r="H119"/>
      <c r="I119"/>
      <c r="J119"/>
      <c r="K119"/>
      <c r="L119"/>
      <c r="M119"/>
      <c r="N119"/>
      <c r="O119"/>
      <c r="P119"/>
      <c r="Q119"/>
      <c r="R119"/>
      <c r="S119" s="52"/>
      <c r="T119" s="29"/>
      <c r="U119" s="29"/>
      <c r="V119" s="29"/>
      <c r="W119" s="29"/>
      <c r="X119" s="29"/>
      <c r="Y119" s="29"/>
    </row>
    <row r="120" spans="1:25" s="73" customFormat="1" ht="12.75" customHeight="1">
      <c r="A120" s="339"/>
      <c r="B120" s="201"/>
      <c r="C120"/>
      <c r="D120"/>
      <c r="E120"/>
      <c r="F120"/>
      <c r="G120"/>
      <c r="H120"/>
      <c r="I120"/>
      <c r="J120"/>
      <c r="K120"/>
      <c r="L120"/>
      <c r="M120"/>
      <c r="N120"/>
      <c r="O120"/>
      <c r="P120"/>
      <c r="Q120"/>
      <c r="R120"/>
      <c r="S120" s="52"/>
      <c r="T120" s="29"/>
      <c r="U120" s="29"/>
      <c r="V120" s="29"/>
      <c r="W120" s="29"/>
      <c r="X120" s="29"/>
      <c r="Y120" s="29"/>
    </row>
    <row r="121" spans="1:25" s="73" customFormat="1" ht="12.75" customHeight="1">
      <c r="A121" s="339"/>
      <c r="B121" s="201"/>
      <c r="C121"/>
      <c r="D121"/>
      <c r="E121"/>
      <c r="F121"/>
      <c r="G121"/>
      <c r="H121"/>
      <c r="I121"/>
      <c r="J121"/>
      <c r="K121"/>
      <c r="L121"/>
      <c r="M121"/>
      <c r="N121"/>
      <c r="O121"/>
      <c r="P121"/>
      <c r="Q121"/>
      <c r="R121"/>
      <c r="S121" s="52"/>
      <c r="T121" s="29"/>
      <c r="U121" s="29"/>
      <c r="V121" s="29"/>
      <c r="W121" s="29"/>
      <c r="X121" s="29"/>
      <c r="Y121" s="29"/>
    </row>
    <row r="122" spans="1:25" s="73" customFormat="1" ht="12.75" customHeight="1">
      <c r="A122" s="339"/>
      <c r="B122" s="201"/>
      <c r="C122"/>
      <c r="D122"/>
      <c r="E122"/>
      <c r="F122"/>
      <c r="G122"/>
      <c r="H122"/>
      <c r="I122"/>
      <c r="J122"/>
      <c r="K122"/>
      <c r="L122"/>
      <c r="M122"/>
      <c r="N122"/>
      <c r="O122"/>
      <c r="P122"/>
      <c r="Q122"/>
      <c r="R122"/>
      <c r="S122" s="52"/>
      <c r="T122" s="29"/>
      <c r="U122" s="29"/>
      <c r="V122" s="29"/>
      <c r="W122" s="29"/>
      <c r="X122" s="29"/>
      <c r="Y122" s="29"/>
    </row>
    <row r="123" spans="1:25" s="73" customFormat="1" ht="12.75" customHeight="1">
      <c r="A123" s="339"/>
      <c r="B123" s="201"/>
      <c r="C123"/>
      <c r="D123"/>
      <c r="E123"/>
      <c r="F123"/>
      <c r="G123"/>
      <c r="H123"/>
      <c r="I123"/>
      <c r="J123"/>
      <c r="K123"/>
      <c r="L123"/>
      <c r="M123"/>
      <c r="N123"/>
      <c r="O123"/>
      <c r="P123"/>
      <c r="Q123"/>
      <c r="R123"/>
      <c r="S123" s="52"/>
      <c r="T123" s="29"/>
      <c r="U123" s="29"/>
      <c r="V123" s="29"/>
      <c r="W123" s="29"/>
      <c r="X123" s="29"/>
      <c r="Y123" s="29"/>
    </row>
    <row r="124" spans="1:25" s="73" customFormat="1" ht="12.75" customHeight="1">
      <c r="A124" s="339"/>
      <c r="B124" s="201"/>
      <c r="C124"/>
      <c r="D124"/>
      <c r="E124"/>
      <c r="F124"/>
      <c r="G124"/>
      <c r="H124"/>
      <c r="I124"/>
      <c r="J124"/>
      <c r="K124"/>
      <c r="L124"/>
      <c r="M124"/>
      <c r="N124"/>
      <c r="O124"/>
      <c r="P124"/>
      <c r="Q124"/>
      <c r="R124"/>
      <c r="S124" s="52"/>
      <c r="T124" s="29"/>
      <c r="U124" s="29"/>
      <c r="V124" s="29"/>
      <c r="W124" s="29"/>
      <c r="X124" s="29"/>
      <c r="Y124" s="29"/>
    </row>
    <row r="125" spans="1:25" s="73" customFormat="1" ht="12.75" customHeight="1">
      <c r="A125" s="339"/>
      <c r="B125" s="201"/>
      <c r="C125"/>
      <c r="D125"/>
      <c r="E125"/>
      <c r="F125"/>
      <c r="G125"/>
      <c r="H125"/>
      <c r="I125"/>
      <c r="J125"/>
      <c r="K125"/>
      <c r="L125"/>
      <c r="M125"/>
      <c r="N125"/>
      <c r="O125"/>
      <c r="P125"/>
      <c r="Q125"/>
      <c r="R125"/>
      <c r="S125" s="52"/>
      <c r="T125" s="29"/>
      <c r="U125" s="29"/>
      <c r="V125" s="29"/>
      <c r="W125" s="29"/>
      <c r="X125" s="29"/>
      <c r="Y125" s="29"/>
    </row>
    <row r="126" spans="1:25" s="73" customFormat="1" ht="12.75" customHeight="1">
      <c r="A126" s="339"/>
      <c r="B126" s="201"/>
      <c r="C126"/>
      <c r="D126"/>
      <c r="E126"/>
      <c r="F126"/>
      <c r="G126"/>
      <c r="H126"/>
      <c r="I126"/>
      <c r="J126"/>
      <c r="K126"/>
      <c r="L126"/>
      <c r="M126"/>
      <c r="N126"/>
      <c r="O126"/>
      <c r="P126"/>
      <c r="Q126"/>
      <c r="R126"/>
      <c r="S126" s="52"/>
      <c r="T126" s="29"/>
      <c r="U126" s="29"/>
      <c r="V126" s="29"/>
      <c r="W126" s="29"/>
      <c r="X126" s="29"/>
      <c r="Y126" s="29"/>
    </row>
    <row r="127" spans="1:25" s="73" customFormat="1" ht="12.75" customHeight="1">
      <c r="A127" s="339"/>
      <c r="B127" s="201"/>
      <c r="C127"/>
      <c r="D127"/>
      <c r="E127"/>
      <c r="F127"/>
      <c r="G127"/>
      <c r="H127"/>
      <c r="I127"/>
      <c r="J127"/>
      <c r="K127"/>
      <c r="L127"/>
      <c r="M127"/>
      <c r="N127"/>
      <c r="O127"/>
      <c r="P127"/>
      <c r="Q127"/>
      <c r="R127"/>
      <c r="S127" s="52"/>
      <c r="T127" s="29"/>
      <c r="U127" s="29"/>
      <c r="V127" s="29"/>
      <c r="W127" s="29"/>
      <c r="X127" s="29"/>
      <c r="Y127" s="29"/>
    </row>
    <row r="128" spans="1:25" s="73" customFormat="1" ht="12.75" customHeight="1">
      <c r="A128" s="339"/>
      <c r="B128" s="201"/>
      <c r="C128"/>
      <c r="D128"/>
      <c r="E128"/>
      <c r="F128"/>
      <c r="G128"/>
      <c r="H128"/>
      <c r="I128"/>
      <c r="J128"/>
      <c r="K128"/>
      <c r="L128"/>
      <c r="M128"/>
      <c r="N128"/>
      <c r="O128"/>
      <c r="P128"/>
      <c r="Q128"/>
      <c r="R128"/>
      <c r="S128" s="52"/>
      <c r="T128" s="29"/>
      <c r="U128" s="29"/>
      <c r="V128" s="29"/>
      <c r="W128" s="29"/>
      <c r="X128" s="29"/>
      <c r="Y128" s="29"/>
    </row>
    <row r="129" spans="1:25" s="73" customFormat="1" ht="12.75" customHeight="1">
      <c r="A129" s="339"/>
      <c r="B129" s="201"/>
      <c r="C129"/>
      <c r="D129"/>
      <c r="E129"/>
      <c r="F129"/>
      <c r="G129"/>
      <c r="H129"/>
      <c r="I129"/>
      <c r="J129"/>
      <c r="K129"/>
      <c r="L129"/>
      <c r="M129"/>
      <c r="N129"/>
      <c r="O129"/>
      <c r="P129"/>
      <c r="Q129"/>
      <c r="R129"/>
      <c r="S129" s="52"/>
      <c r="T129" s="29"/>
      <c r="U129" s="29"/>
      <c r="V129" s="29"/>
      <c r="W129" s="29"/>
      <c r="X129" s="29"/>
      <c r="Y129" s="29"/>
    </row>
    <row r="130" spans="1:25" s="73" customFormat="1" ht="12.75" customHeight="1">
      <c r="A130" s="339"/>
      <c r="B130" s="201"/>
      <c r="C130"/>
      <c r="D130"/>
      <c r="E130"/>
      <c r="F130"/>
      <c r="G130"/>
      <c r="H130"/>
      <c r="I130"/>
      <c r="J130"/>
      <c r="K130"/>
      <c r="L130"/>
      <c r="M130"/>
      <c r="N130"/>
      <c r="O130"/>
      <c r="P130"/>
      <c r="Q130"/>
      <c r="R130"/>
      <c r="S130" s="52"/>
      <c r="T130" s="29"/>
      <c r="U130" s="29"/>
      <c r="V130" s="29"/>
      <c r="W130" s="29"/>
      <c r="X130" s="29"/>
      <c r="Y130" s="29"/>
    </row>
    <row r="131" spans="1:25" s="73" customFormat="1" ht="12.75" customHeight="1">
      <c r="A131" s="339"/>
      <c r="B131" s="201"/>
      <c r="C131"/>
      <c r="D131"/>
      <c r="E131"/>
      <c r="F131"/>
      <c r="G131"/>
      <c r="H131"/>
      <c r="I131"/>
      <c r="J131"/>
      <c r="K131"/>
      <c r="L131"/>
      <c r="M131"/>
      <c r="N131"/>
      <c r="O131"/>
      <c r="P131"/>
      <c r="Q131"/>
      <c r="R131"/>
      <c r="S131" s="52"/>
      <c r="T131" s="29"/>
      <c r="U131" s="29"/>
      <c r="V131" s="29"/>
      <c r="W131" s="29"/>
      <c r="X131" s="29"/>
      <c r="Y131" s="29"/>
    </row>
    <row r="132" spans="1:25" s="73" customFormat="1" ht="12.75" customHeight="1">
      <c r="A132" s="339"/>
      <c r="B132" s="201"/>
      <c r="C132"/>
      <c r="D132"/>
      <c r="E132"/>
      <c r="F132"/>
      <c r="G132"/>
      <c r="H132"/>
      <c r="I132"/>
      <c r="J132"/>
      <c r="K132"/>
      <c r="L132"/>
      <c r="M132"/>
      <c r="N132"/>
      <c r="O132"/>
      <c r="P132"/>
      <c r="Q132"/>
      <c r="R132"/>
      <c r="S132" s="52"/>
      <c r="T132" s="29"/>
      <c r="U132" s="29"/>
      <c r="V132" s="29"/>
      <c r="W132" s="29"/>
      <c r="X132" s="29"/>
      <c r="Y132" s="29"/>
    </row>
    <row r="133" spans="1:25" s="73" customFormat="1" ht="12.75" customHeight="1">
      <c r="A133" s="339"/>
      <c r="B133" s="201"/>
      <c r="C133"/>
      <c r="D133"/>
      <c r="E133"/>
      <c r="F133"/>
      <c r="G133"/>
      <c r="H133"/>
      <c r="I133"/>
      <c r="J133"/>
      <c r="K133"/>
      <c r="L133"/>
      <c r="M133"/>
      <c r="N133"/>
      <c r="O133"/>
      <c r="P133"/>
      <c r="Q133"/>
      <c r="R133"/>
      <c r="S133" s="52"/>
      <c r="T133" s="29"/>
      <c r="U133" s="29"/>
      <c r="V133" s="29"/>
      <c r="W133" s="29"/>
      <c r="X133" s="29"/>
      <c r="Y133" s="29"/>
    </row>
    <row r="134" spans="1:25" s="73" customFormat="1" ht="12.75" customHeight="1">
      <c r="A134" s="339"/>
      <c r="B134" s="201"/>
      <c r="C134"/>
      <c r="D134"/>
      <c r="E134"/>
      <c r="F134"/>
      <c r="G134"/>
      <c r="H134"/>
      <c r="I134"/>
      <c r="J134"/>
      <c r="K134"/>
      <c r="L134"/>
      <c r="M134"/>
      <c r="N134"/>
      <c r="O134"/>
      <c r="P134"/>
      <c r="Q134"/>
      <c r="R134"/>
      <c r="S134" s="52"/>
      <c r="T134" s="29"/>
      <c r="U134" s="29"/>
      <c r="V134" s="29"/>
      <c r="W134" s="29"/>
      <c r="X134" s="29"/>
      <c r="Y134" s="29"/>
    </row>
    <row r="135" spans="1:25" s="73" customFormat="1" ht="12.75" customHeight="1">
      <c r="A135" s="339"/>
      <c r="B135" s="201"/>
      <c r="C135"/>
      <c r="D135"/>
      <c r="E135"/>
      <c r="F135"/>
      <c r="G135"/>
      <c r="H135"/>
      <c r="I135"/>
      <c r="J135"/>
      <c r="K135"/>
      <c r="L135"/>
      <c r="M135"/>
      <c r="N135"/>
      <c r="O135"/>
      <c r="P135"/>
      <c r="Q135"/>
      <c r="R135"/>
      <c r="S135" s="52"/>
      <c r="T135" s="29"/>
      <c r="U135" s="29"/>
      <c r="V135" s="29"/>
      <c r="W135" s="29"/>
      <c r="X135" s="29"/>
      <c r="Y135" s="29"/>
    </row>
    <row r="136" spans="1:25" s="73" customFormat="1" ht="12.75" customHeight="1">
      <c r="A136" s="339"/>
      <c r="B136" s="201"/>
      <c r="C136"/>
      <c r="D136"/>
      <c r="E136"/>
      <c r="F136"/>
      <c r="G136"/>
      <c r="H136"/>
      <c r="I136"/>
      <c r="J136"/>
      <c r="K136"/>
      <c r="L136"/>
      <c r="M136"/>
      <c r="N136"/>
      <c r="O136"/>
      <c r="P136"/>
      <c r="Q136"/>
      <c r="R136"/>
      <c r="S136" s="52"/>
      <c r="T136" s="29"/>
      <c r="U136" s="29"/>
      <c r="V136" s="29"/>
      <c r="W136" s="29"/>
      <c r="X136" s="29"/>
      <c r="Y136" s="29"/>
    </row>
    <row r="137" spans="1:25" s="73" customFormat="1" ht="12.75" customHeight="1">
      <c r="A137" s="339"/>
      <c r="B137" s="201"/>
      <c r="C137"/>
      <c r="D137"/>
      <c r="E137"/>
      <c r="F137"/>
      <c r="G137"/>
      <c r="H137"/>
      <c r="I137"/>
      <c r="J137"/>
      <c r="K137"/>
      <c r="L137"/>
      <c r="M137"/>
      <c r="N137"/>
      <c r="O137"/>
      <c r="P137"/>
      <c r="Q137"/>
      <c r="R137"/>
      <c r="S137" s="52"/>
      <c r="T137" s="29"/>
      <c r="U137" s="29"/>
      <c r="V137" s="29"/>
      <c r="W137" s="29"/>
      <c r="X137" s="29"/>
      <c r="Y137" s="29"/>
    </row>
    <row r="138" spans="1:25" s="73" customFormat="1" ht="12.75" customHeight="1">
      <c r="A138" s="339"/>
      <c r="B138" s="201"/>
      <c r="C138"/>
      <c r="D138"/>
      <c r="E138"/>
      <c r="F138"/>
      <c r="G138"/>
      <c r="H138"/>
      <c r="I138"/>
      <c r="J138"/>
      <c r="K138"/>
      <c r="L138"/>
      <c r="M138"/>
      <c r="N138"/>
      <c r="O138"/>
      <c r="P138"/>
      <c r="Q138"/>
      <c r="R138"/>
      <c r="S138" s="52"/>
      <c r="T138" s="29"/>
      <c r="U138" s="29"/>
      <c r="V138" s="29"/>
      <c r="W138" s="29"/>
      <c r="X138" s="29"/>
      <c r="Y138" s="29"/>
    </row>
    <row r="139" spans="1:25" s="73" customFormat="1" ht="12.75" customHeight="1">
      <c r="A139" s="339"/>
      <c r="B139" s="201"/>
      <c r="C139"/>
      <c r="D139"/>
      <c r="E139"/>
      <c r="F139"/>
      <c r="G139"/>
      <c r="H139"/>
      <c r="I139"/>
      <c r="J139"/>
      <c r="K139"/>
      <c r="L139"/>
      <c r="M139"/>
      <c r="N139"/>
      <c r="O139"/>
      <c r="P139"/>
      <c r="Q139"/>
      <c r="R139"/>
      <c r="S139" s="52"/>
      <c r="T139" s="29"/>
      <c r="U139" s="29"/>
      <c r="V139" s="29"/>
      <c r="W139" s="29"/>
      <c r="X139" s="29"/>
      <c r="Y139" s="29"/>
    </row>
    <row r="140" spans="1:25" s="73" customFormat="1" ht="12.75" customHeight="1">
      <c r="A140" s="339"/>
      <c r="B140" s="201"/>
      <c r="C140"/>
      <c r="D140"/>
      <c r="E140"/>
      <c r="F140"/>
      <c r="G140"/>
      <c r="H140"/>
      <c r="I140"/>
      <c r="J140"/>
      <c r="K140"/>
      <c r="L140"/>
      <c r="M140"/>
      <c r="N140"/>
      <c r="O140"/>
      <c r="P140"/>
      <c r="Q140"/>
      <c r="R140"/>
      <c r="S140" s="52"/>
      <c r="T140" s="29"/>
      <c r="U140" s="29"/>
      <c r="V140" s="29"/>
      <c r="W140" s="29"/>
      <c r="X140" s="29"/>
      <c r="Y140" s="29"/>
    </row>
    <row r="141" spans="1:25" s="73" customFormat="1" ht="12.75" customHeight="1">
      <c r="A141" s="339"/>
      <c r="B141" s="201"/>
      <c r="C141"/>
      <c r="D141"/>
      <c r="E141"/>
      <c r="F141"/>
      <c r="G141"/>
      <c r="H141"/>
      <c r="I141"/>
      <c r="J141"/>
      <c r="K141"/>
      <c r="L141"/>
      <c r="M141"/>
      <c r="N141"/>
      <c r="O141"/>
      <c r="P141"/>
      <c r="Q141"/>
      <c r="R141"/>
      <c r="S141" s="52"/>
      <c r="T141" s="29"/>
      <c r="U141" s="29"/>
      <c r="V141" s="29"/>
      <c r="W141" s="29"/>
      <c r="X141" s="29"/>
      <c r="Y141" s="29"/>
    </row>
    <row r="142" spans="1:25" s="73" customFormat="1" ht="12.75" customHeight="1">
      <c r="A142" s="339"/>
      <c r="B142" s="201"/>
      <c r="C142"/>
      <c r="D142"/>
      <c r="E142"/>
      <c r="F142"/>
      <c r="G142"/>
      <c r="H142"/>
      <c r="I142"/>
      <c r="J142"/>
      <c r="K142"/>
      <c r="L142"/>
      <c r="M142"/>
      <c r="N142"/>
      <c r="O142"/>
      <c r="P142"/>
      <c r="Q142"/>
      <c r="R142"/>
      <c r="S142" s="52"/>
      <c r="T142" s="29"/>
      <c r="U142" s="29"/>
      <c r="V142" s="29"/>
      <c r="W142" s="29"/>
      <c r="X142" s="29"/>
      <c r="Y142" s="29"/>
    </row>
    <row r="143" spans="1:25" s="73" customFormat="1" ht="12.75" customHeight="1">
      <c r="A143" s="339"/>
      <c r="B143" s="201"/>
      <c r="C143"/>
      <c r="D143"/>
      <c r="E143"/>
      <c r="F143"/>
      <c r="G143"/>
      <c r="H143"/>
      <c r="I143"/>
      <c r="J143"/>
      <c r="K143"/>
      <c r="L143"/>
      <c r="M143"/>
      <c r="N143"/>
      <c r="O143"/>
      <c r="P143"/>
      <c r="Q143"/>
      <c r="R143"/>
      <c r="S143" s="52"/>
      <c r="T143" s="29"/>
      <c r="U143" s="29"/>
      <c r="V143" s="29"/>
      <c r="W143" s="29"/>
      <c r="X143" s="29"/>
      <c r="Y143" s="29"/>
    </row>
    <row r="144" spans="1:25" s="73" customFormat="1" ht="12.75" customHeight="1">
      <c r="A144" s="339"/>
      <c r="B144" s="201"/>
      <c r="C144"/>
      <c r="D144"/>
      <c r="E144"/>
      <c r="F144"/>
      <c r="G144"/>
      <c r="H144"/>
      <c r="I144"/>
      <c r="J144"/>
      <c r="K144"/>
      <c r="L144"/>
      <c r="M144"/>
      <c r="N144"/>
      <c r="O144"/>
      <c r="P144"/>
      <c r="Q144"/>
      <c r="R144"/>
      <c r="S144" s="52"/>
      <c r="T144" s="29"/>
      <c r="U144" s="29"/>
      <c r="V144" s="29"/>
      <c r="W144" s="29"/>
      <c r="X144" s="29"/>
      <c r="Y144" s="29"/>
    </row>
    <row r="145" spans="1:25" s="73" customFormat="1" ht="12.75" customHeight="1">
      <c r="A145" s="339"/>
      <c r="B145" s="201"/>
      <c r="C145"/>
      <c r="D145"/>
      <c r="E145"/>
      <c r="F145"/>
      <c r="G145"/>
      <c r="H145"/>
      <c r="I145"/>
      <c r="J145"/>
      <c r="K145"/>
      <c r="L145"/>
      <c r="M145"/>
      <c r="N145"/>
      <c r="O145"/>
      <c r="P145"/>
      <c r="Q145"/>
      <c r="R145"/>
      <c r="S145" s="52"/>
      <c r="T145" s="29"/>
      <c r="U145" s="29"/>
      <c r="V145" s="29"/>
      <c r="W145" s="29"/>
      <c r="X145" s="29"/>
      <c r="Y145" s="29"/>
    </row>
    <row r="146" spans="1:25" s="73" customFormat="1" ht="12.75" customHeight="1">
      <c r="A146" s="339"/>
      <c r="B146" s="201"/>
      <c r="C146"/>
      <c r="D146"/>
      <c r="E146"/>
      <c r="F146"/>
      <c r="G146"/>
      <c r="H146"/>
      <c r="I146"/>
      <c r="J146"/>
      <c r="K146"/>
      <c r="L146"/>
      <c r="M146"/>
      <c r="N146"/>
      <c r="O146"/>
      <c r="P146"/>
      <c r="Q146"/>
      <c r="R146"/>
      <c r="S146" s="52"/>
      <c r="T146" s="29"/>
      <c r="U146" s="29"/>
      <c r="V146" s="29"/>
      <c r="W146" s="29"/>
      <c r="X146" s="29"/>
      <c r="Y146" s="29"/>
    </row>
    <row r="147" spans="1:25" s="73" customFormat="1" ht="12.75" customHeight="1">
      <c r="A147" s="339"/>
      <c r="B147" s="201"/>
      <c r="C147"/>
      <c r="D147"/>
      <c r="E147"/>
      <c r="F147"/>
      <c r="G147"/>
      <c r="H147"/>
      <c r="I147"/>
      <c r="J147"/>
      <c r="K147"/>
      <c r="L147"/>
      <c r="M147"/>
      <c r="N147"/>
      <c r="O147"/>
      <c r="P147"/>
      <c r="Q147"/>
      <c r="R147"/>
      <c r="S147" s="52"/>
      <c r="T147" s="29"/>
      <c r="U147" s="29"/>
      <c r="V147" s="29"/>
      <c r="W147" s="29"/>
      <c r="X147" s="29"/>
      <c r="Y147" s="29"/>
    </row>
    <row r="148" spans="1:25" s="73" customFormat="1" ht="12.75" customHeight="1">
      <c r="A148" s="339"/>
      <c r="B148" s="201"/>
      <c r="C148"/>
      <c r="D148"/>
      <c r="E148"/>
      <c r="F148"/>
      <c r="G148"/>
      <c r="H148"/>
      <c r="I148"/>
      <c r="J148"/>
      <c r="K148"/>
      <c r="L148"/>
      <c r="M148"/>
      <c r="N148"/>
      <c r="O148"/>
      <c r="P148"/>
      <c r="Q148"/>
      <c r="R148"/>
      <c r="S148" s="52"/>
      <c r="T148" s="29"/>
      <c r="U148" s="29"/>
      <c r="V148" s="29"/>
      <c r="W148" s="29"/>
      <c r="X148" s="29"/>
      <c r="Y148" s="29"/>
    </row>
    <row r="149" spans="1:25" s="73" customFormat="1" ht="12.75" customHeight="1">
      <c r="A149" s="339"/>
      <c r="B149" s="201"/>
      <c r="C149"/>
      <c r="D149"/>
      <c r="E149"/>
      <c r="F149"/>
      <c r="G149"/>
      <c r="H149"/>
      <c r="I149"/>
      <c r="J149"/>
      <c r="K149"/>
      <c r="L149"/>
      <c r="M149"/>
      <c r="N149"/>
      <c r="O149"/>
      <c r="P149"/>
      <c r="Q149"/>
      <c r="R149"/>
      <c r="S149" s="52"/>
      <c r="T149" s="29"/>
      <c r="U149" s="29"/>
      <c r="V149" s="29"/>
      <c r="W149" s="29"/>
      <c r="X149" s="29"/>
      <c r="Y149" s="29"/>
    </row>
    <row r="150" spans="1:25" s="73" customFormat="1" ht="12.75" customHeight="1">
      <c r="A150" s="339"/>
      <c r="B150" s="201"/>
      <c r="C150"/>
      <c r="D150"/>
      <c r="E150"/>
      <c r="F150"/>
      <c r="G150"/>
      <c r="H150"/>
      <c r="I150"/>
      <c r="J150"/>
      <c r="K150"/>
      <c r="L150"/>
      <c r="M150"/>
      <c r="N150"/>
      <c r="O150"/>
      <c r="P150"/>
      <c r="Q150"/>
      <c r="R150"/>
      <c r="S150" s="52"/>
      <c r="T150" s="29"/>
      <c r="U150" s="29"/>
      <c r="V150" s="29"/>
      <c r="W150" s="29"/>
      <c r="X150" s="29"/>
      <c r="Y150" s="29"/>
    </row>
    <row r="151" spans="1:25" s="73" customFormat="1" ht="12.75" customHeight="1">
      <c r="A151" s="339"/>
      <c r="B151" s="201"/>
      <c r="C151"/>
      <c r="D151"/>
      <c r="E151"/>
      <c r="F151"/>
      <c r="G151"/>
      <c r="H151"/>
      <c r="I151"/>
      <c r="J151"/>
      <c r="K151"/>
      <c r="L151"/>
      <c r="M151"/>
      <c r="N151"/>
      <c r="O151"/>
      <c r="P151"/>
      <c r="Q151"/>
      <c r="R151"/>
      <c r="S151" s="52"/>
      <c r="T151" s="29"/>
      <c r="U151" s="29"/>
      <c r="V151" s="29"/>
      <c r="W151" s="29"/>
      <c r="X151" s="29"/>
      <c r="Y151" s="29"/>
    </row>
    <row r="152" spans="1:25" s="73" customFormat="1" ht="12.75" customHeight="1">
      <c r="A152" s="339"/>
      <c r="B152" s="201"/>
      <c r="C152"/>
      <c r="D152"/>
      <c r="E152"/>
      <c r="F152"/>
      <c r="G152"/>
      <c r="H152"/>
      <c r="I152"/>
      <c r="J152"/>
      <c r="K152"/>
      <c r="L152"/>
      <c r="M152"/>
      <c r="N152"/>
      <c r="O152"/>
      <c r="P152"/>
      <c r="Q152"/>
      <c r="R152"/>
      <c r="S152" s="52"/>
      <c r="T152" s="29"/>
      <c r="U152" s="29"/>
      <c r="V152" s="29"/>
      <c r="W152" s="29"/>
      <c r="X152" s="29"/>
      <c r="Y152" s="29"/>
    </row>
    <row r="153" spans="1:25" s="73" customFormat="1" ht="12.75" customHeight="1">
      <c r="A153" s="339"/>
      <c r="B153" s="201"/>
      <c r="C153"/>
      <c r="D153"/>
      <c r="E153"/>
      <c r="F153"/>
      <c r="G153"/>
      <c r="H153"/>
      <c r="I153"/>
      <c r="J153"/>
      <c r="K153"/>
      <c r="L153"/>
      <c r="M153"/>
      <c r="N153"/>
      <c r="O153"/>
      <c r="P153"/>
      <c r="Q153"/>
      <c r="R153"/>
      <c r="S153" s="52"/>
      <c r="T153" s="29"/>
      <c r="U153" s="29"/>
      <c r="V153" s="29"/>
      <c r="W153" s="29"/>
      <c r="X153" s="29"/>
      <c r="Y153" s="29"/>
    </row>
    <row r="154" spans="1:25" s="73" customFormat="1" ht="12.75" customHeight="1">
      <c r="A154" s="339"/>
      <c r="B154" s="201"/>
      <c r="C154"/>
      <c r="D154"/>
      <c r="E154"/>
      <c r="F154"/>
      <c r="G154"/>
      <c r="H154"/>
      <c r="I154"/>
      <c r="J154"/>
      <c r="K154"/>
      <c r="L154"/>
      <c r="M154"/>
      <c r="N154"/>
      <c r="O154"/>
      <c r="P154"/>
      <c r="Q154"/>
      <c r="R154"/>
      <c r="S154" s="52"/>
      <c r="T154" s="29"/>
      <c r="U154" s="29"/>
      <c r="V154" s="29"/>
      <c r="W154" s="29"/>
      <c r="X154" s="29"/>
      <c r="Y154" s="29"/>
    </row>
    <row r="155" spans="1:25" s="73" customFormat="1" ht="12.75" customHeight="1">
      <c r="A155" s="339"/>
      <c r="B155" s="201"/>
      <c r="C155"/>
      <c r="D155"/>
      <c r="E155"/>
      <c r="F155"/>
      <c r="G155"/>
      <c r="H155"/>
      <c r="I155"/>
      <c r="J155"/>
      <c r="K155"/>
      <c r="L155"/>
      <c r="M155"/>
      <c r="N155"/>
      <c r="O155"/>
      <c r="P155"/>
      <c r="Q155"/>
      <c r="R155"/>
      <c r="S155" s="52"/>
      <c r="T155" s="29"/>
      <c r="U155" s="29"/>
      <c r="V155" s="29"/>
      <c r="W155" s="29"/>
      <c r="X155" s="29"/>
      <c r="Y155" s="29"/>
    </row>
    <row r="156" spans="1:25" s="73" customFormat="1" ht="12.75" customHeight="1">
      <c r="A156" s="339"/>
      <c r="B156" s="201"/>
      <c r="C156"/>
      <c r="D156"/>
      <c r="E156"/>
      <c r="F156"/>
      <c r="G156"/>
      <c r="H156"/>
      <c r="I156"/>
      <c r="J156"/>
      <c r="K156"/>
      <c r="L156"/>
      <c r="M156"/>
      <c r="N156"/>
      <c r="O156"/>
      <c r="P156"/>
      <c r="Q156"/>
      <c r="R156"/>
      <c r="S156" s="52"/>
      <c r="T156" s="29"/>
      <c r="U156" s="29"/>
      <c r="V156" s="29"/>
      <c r="W156" s="29"/>
      <c r="X156" s="29"/>
      <c r="Y156" s="29"/>
    </row>
    <row r="157" spans="1:25" s="73" customFormat="1" ht="12.75" customHeight="1">
      <c r="A157" s="339"/>
      <c r="B157" s="201"/>
      <c r="C157"/>
      <c r="D157"/>
      <c r="E157"/>
      <c r="F157"/>
      <c r="G157"/>
      <c r="H157"/>
      <c r="I157"/>
      <c r="J157"/>
      <c r="K157"/>
      <c r="L157"/>
      <c r="M157"/>
      <c r="N157"/>
      <c r="O157"/>
      <c r="P157"/>
      <c r="Q157"/>
      <c r="R157"/>
      <c r="S157" s="52"/>
      <c r="T157" s="29"/>
      <c r="U157" s="29"/>
      <c r="V157" s="29"/>
      <c r="W157" s="29"/>
      <c r="X157" s="29"/>
      <c r="Y157" s="29"/>
    </row>
    <row r="158" spans="1:25" s="73" customFormat="1" ht="12.75" customHeight="1">
      <c r="A158" s="339"/>
      <c r="B158" s="201"/>
      <c r="C158"/>
      <c r="D158"/>
      <c r="E158"/>
      <c r="F158"/>
      <c r="G158"/>
      <c r="H158"/>
      <c r="I158"/>
      <c r="J158"/>
      <c r="K158"/>
      <c r="L158"/>
      <c r="M158"/>
      <c r="N158"/>
      <c r="O158"/>
      <c r="P158"/>
      <c r="Q158"/>
      <c r="R158"/>
      <c r="S158" s="52"/>
      <c r="T158" s="29"/>
      <c r="U158" s="29"/>
      <c r="V158" s="29"/>
      <c r="W158" s="29"/>
      <c r="X158" s="29"/>
      <c r="Y158" s="29"/>
    </row>
    <row r="159" spans="1:25" s="73" customFormat="1" ht="12.75" customHeight="1">
      <c r="A159" s="339"/>
      <c r="B159" s="201"/>
      <c r="C159"/>
      <c r="D159"/>
      <c r="E159"/>
      <c r="F159"/>
      <c r="G159"/>
      <c r="H159"/>
      <c r="I159"/>
      <c r="J159"/>
      <c r="K159"/>
      <c r="L159"/>
      <c r="M159"/>
      <c r="N159"/>
      <c r="O159"/>
      <c r="P159"/>
      <c r="Q159"/>
      <c r="R159"/>
      <c r="S159" s="52"/>
      <c r="T159" s="29"/>
      <c r="U159" s="29"/>
      <c r="V159" s="29"/>
      <c r="W159" s="29"/>
      <c r="X159" s="29"/>
      <c r="Y159" s="29"/>
    </row>
    <row r="160" spans="1:25" s="73" customFormat="1" ht="12.75" customHeight="1">
      <c r="A160" s="339"/>
      <c r="B160" s="201"/>
      <c r="C160"/>
      <c r="D160"/>
      <c r="E160"/>
      <c r="F160"/>
      <c r="G160"/>
      <c r="H160"/>
      <c r="I160"/>
      <c r="J160"/>
      <c r="K160"/>
      <c r="L160"/>
      <c r="M160"/>
      <c r="N160"/>
      <c r="O160"/>
      <c r="P160"/>
      <c r="Q160"/>
      <c r="R160"/>
      <c r="S160" s="52"/>
      <c r="T160" s="29"/>
      <c r="U160" s="29"/>
      <c r="V160" s="29"/>
      <c r="W160" s="29"/>
      <c r="X160" s="29"/>
      <c r="Y160" s="29"/>
    </row>
    <row r="161" spans="1:25" s="73" customFormat="1" ht="12.75" customHeight="1">
      <c r="A161" s="339"/>
      <c r="B161" s="201"/>
      <c r="C161"/>
      <c r="D161"/>
      <c r="E161"/>
      <c r="F161"/>
      <c r="G161"/>
      <c r="H161"/>
      <c r="I161"/>
      <c r="J161"/>
      <c r="K161"/>
      <c r="L161"/>
      <c r="M161"/>
      <c r="N161"/>
      <c r="O161"/>
      <c r="P161"/>
      <c r="Q161"/>
      <c r="R161"/>
      <c r="S161" s="52"/>
      <c r="T161" s="29"/>
      <c r="U161" s="29"/>
      <c r="V161" s="29"/>
      <c r="W161" s="29"/>
      <c r="X161" s="29"/>
      <c r="Y161" s="29"/>
    </row>
    <row r="162" spans="1:25" s="73" customFormat="1" ht="12.75" customHeight="1">
      <c r="A162" s="339"/>
      <c r="B162" s="201"/>
      <c r="C162"/>
      <c r="D162"/>
      <c r="E162"/>
      <c r="F162"/>
      <c r="G162"/>
      <c r="H162"/>
      <c r="I162"/>
      <c r="J162"/>
      <c r="K162"/>
      <c r="L162"/>
      <c r="M162"/>
      <c r="N162"/>
      <c r="O162"/>
      <c r="P162"/>
      <c r="Q162"/>
      <c r="R162"/>
      <c r="S162" s="52"/>
      <c r="T162" s="29"/>
      <c r="U162" s="29"/>
      <c r="V162" s="29"/>
      <c r="W162" s="29"/>
      <c r="X162" s="29"/>
      <c r="Y162" s="29"/>
    </row>
    <row r="163" spans="1:25" s="73" customFormat="1" ht="12.75" customHeight="1">
      <c r="A163" s="339"/>
      <c r="B163" s="201"/>
      <c r="C163"/>
      <c r="D163"/>
      <c r="E163"/>
      <c r="F163"/>
      <c r="G163"/>
      <c r="H163"/>
      <c r="I163"/>
      <c r="J163"/>
      <c r="K163"/>
      <c r="L163"/>
      <c r="M163"/>
      <c r="N163"/>
      <c r="O163"/>
      <c r="P163"/>
      <c r="Q163"/>
      <c r="R163"/>
      <c r="S163" s="52"/>
      <c r="T163" s="29"/>
      <c r="U163" s="29"/>
      <c r="V163" s="29"/>
      <c r="W163" s="29"/>
      <c r="X163" s="29"/>
      <c r="Y163" s="29"/>
    </row>
    <row r="164" spans="1:25" s="73" customFormat="1" ht="12.75" customHeight="1">
      <c r="A164" s="339"/>
      <c r="B164" s="201"/>
      <c r="C164"/>
      <c r="D164"/>
      <c r="E164"/>
      <c r="F164"/>
      <c r="G164"/>
      <c r="H164"/>
      <c r="I164"/>
      <c r="J164"/>
      <c r="K164"/>
      <c r="L164"/>
      <c r="M164"/>
      <c r="N164"/>
      <c r="O164"/>
      <c r="P164"/>
      <c r="Q164"/>
      <c r="R164"/>
      <c r="S164" s="52"/>
      <c r="T164" s="29"/>
      <c r="U164" s="29"/>
      <c r="V164" s="29"/>
      <c r="W164" s="29"/>
      <c r="X164" s="29"/>
      <c r="Y164" s="29"/>
    </row>
    <row r="165" spans="1:25" s="73" customFormat="1" ht="12.75" customHeight="1">
      <c r="A165" s="339"/>
      <c r="B165" s="201"/>
      <c r="C165"/>
      <c r="D165"/>
      <c r="E165"/>
      <c r="F165"/>
      <c r="G165"/>
      <c r="H165"/>
      <c r="I165"/>
      <c r="J165"/>
      <c r="K165"/>
      <c r="L165"/>
      <c r="M165"/>
      <c r="N165"/>
      <c r="O165"/>
      <c r="P165"/>
      <c r="Q165"/>
      <c r="R165"/>
      <c r="S165" s="52"/>
      <c r="T165" s="29"/>
      <c r="U165" s="29"/>
      <c r="V165" s="29"/>
      <c r="W165" s="29"/>
      <c r="X165" s="29"/>
      <c r="Y165" s="29"/>
    </row>
    <row r="166" spans="1:25" s="73" customFormat="1" ht="12.75" customHeight="1">
      <c r="A166" s="339"/>
      <c r="B166" s="201"/>
      <c r="C166"/>
      <c r="D166"/>
      <c r="E166"/>
      <c r="F166"/>
      <c r="G166"/>
      <c r="H166"/>
      <c r="I166"/>
      <c r="J166"/>
      <c r="K166"/>
      <c r="L166"/>
      <c r="M166"/>
      <c r="N166"/>
      <c r="O166"/>
      <c r="P166"/>
      <c r="Q166"/>
      <c r="R166"/>
      <c r="S166" s="52"/>
      <c r="T166" s="29"/>
      <c r="U166" s="29"/>
      <c r="V166" s="29"/>
      <c r="W166" s="29"/>
      <c r="X166" s="29"/>
      <c r="Y166" s="29"/>
    </row>
    <row r="167" spans="1:25" s="73" customFormat="1" ht="12.75" customHeight="1">
      <c r="A167" s="339"/>
      <c r="B167" s="201"/>
      <c r="C167"/>
      <c r="D167"/>
      <c r="E167"/>
      <c r="F167"/>
      <c r="G167"/>
      <c r="H167"/>
      <c r="I167"/>
      <c r="J167"/>
      <c r="K167"/>
      <c r="L167"/>
      <c r="M167"/>
      <c r="N167"/>
      <c r="O167"/>
      <c r="P167"/>
      <c r="Q167"/>
      <c r="R167"/>
      <c r="S167" s="52"/>
      <c r="T167" s="29"/>
      <c r="U167" s="29"/>
      <c r="V167" s="29"/>
      <c r="W167" s="29"/>
      <c r="X167" s="29"/>
      <c r="Y167" s="29"/>
    </row>
    <row r="168" spans="1:25" s="73" customFormat="1" ht="12.75" customHeight="1">
      <c r="A168" s="339"/>
      <c r="B168" s="201"/>
      <c r="C168"/>
      <c r="D168"/>
      <c r="E168"/>
      <c r="F168"/>
      <c r="G168"/>
      <c r="H168"/>
      <c r="I168"/>
      <c r="J168"/>
      <c r="K168"/>
      <c r="L168"/>
      <c r="M168"/>
      <c r="N168"/>
      <c r="O168"/>
      <c r="P168"/>
      <c r="Q168"/>
      <c r="R168"/>
      <c r="S168" s="52"/>
      <c r="T168" s="29"/>
      <c r="U168" s="29"/>
      <c r="V168" s="29"/>
      <c r="W168" s="29"/>
      <c r="X168" s="29"/>
      <c r="Y168" s="29"/>
    </row>
    <row r="169" spans="1:25" s="73" customFormat="1" ht="12.75" customHeight="1">
      <c r="A169" s="339"/>
      <c r="B169" s="201"/>
      <c r="C169"/>
      <c r="D169"/>
      <c r="E169"/>
      <c r="F169"/>
      <c r="G169"/>
      <c r="H169"/>
      <c r="I169"/>
      <c r="J169"/>
      <c r="K169"/>
      <c r="L169"/>
      <c r="M169"/>
      <c r="N169"/>
      <c r="O169"/>
      <c r="P169"/>
      <c r="Q169"/>
      <c r="R169"/>
      <c r="S169" s="52"/>
      <c r="T169" s="29"/>
      <c r="U169" s="29"/>
      <c r="V169" s="29"/>
      <c r="W169" s="29"/>
      <c r="X169" s="29"/>
      <c r="Y169" s="29"/>
    </row>
    <row r="170" spans="1:25" s="73" customFormat="1" ht="12.75" customHeight="1">
      <c r="A170" s="339"/>
      <c r="B170" s="201"/>
      <c r="C170"/>
      <c r="D170"/>
      <c r="E170"/>
      <c r="F170"/>
      <c r="G170"/>
      <c r="H170"/>
      <c r="I170"/>
      <c r="J170"/>
      <c r="K170"/>
      <c r="L170"/>
      <c r="M170"/>
      <c r="N170"/>
      <c r="O170"/>
      <c r="P170"/>
      <c r="Q170"/>
      <c r="R170"/>
      <c r="S170" s="52"/>
      <c r="T170" s="29"/>
      <c r="U170" s="29"/>
      <c r="V170" s="29"/>
      <c r="W170" s="29"/>
      <c r="X170" s="29"/>
      <c r="Y170" s="29"/>
    </row>
    <row r="171" spans="1:25" s="73" customFormat="1" ht="12.75" customHeight="1">
      <c r="A171" s="339"/>
      <c r="B171" s="201"/>
      <c r="C171"/>
      <c r="D171"/>
      <c r="E171"/>
      <c r="F171"/>
      <c r="G171"/>
      <c r="H171"/>
      <c r="I171"/>
      <c r="J171"/>
      <c r="K171"/>
      <c r="L171"/>
      <c r="M171"/>
      <c r="N171"/>
      <c r="O171"/>
      <c r="P171"/>
      <c r="Q171"/>
      <c r="R171"/>
      <c r="S171" s="52"/>
      <c r="T171" s="29"/>
      <c r="U171" s="29"/>
      <c r="V171" s="29"/>
      <c r="W171" s="29"/>
      <c r="X171" s="29"/>
      <c r="Y171" s="29"/>
    </row>
    <row r="172" spans="1:25" s="73" customFormat="1" ht="12.75" customHeight="1">
      <c r="A172" s="339"/>
      <c r="B172" s="201"/>
      <c r="C172"/>
      <c r="D172"/>
      <c r="E172"/>
      <c r="F172"/>
      <c r="G172"/>
      <c r="H172"/>
      <c r="I172"/>
      <c r="J172"/>
      <c r="K172"/>
      <c r="L172"/>
      <c r="M172"/>
      <c r="N172"/>
      <c r="O172"/>
      <c r="P172"/>
      <c r="Q172"/>
      <c r="R172"/>
      <c r="S172" s="52"/>
      <c r="T172" s="29"/>
      <c r="U172" s="29"/>
      <c r="V172" s="29"/>
      <c r="W172" s="29"/>
      <c r="X172" s="29"/>
      <c r="Y172" s="29"/>
    </row>
    <row r="173" spans="1:25" s="73" customFormat="1" ht="12.75" customHeight="1">
      <c r="A173" s="339"/>
      <c r="B173" s="201"/>
      <c r="C173"/>
      <c r="D173"/>
      <c r="E173"/>
      <c r="F173"/>
      <c r="G173"/>
      <c r="H173"/>
      <c r="I173"/>
      <c r="J173"/>
      <c r="K173"/>
      <c r="L173"/>
      <c r="M173"/>
      <c r="N173"/>
      <c r="O173"/>
      <c r="P173"/>
      <c r="Q173"/>
      <c r="R173"/>
      <c r="S173" s="52"/>
      <c r="T173" s="29"/>
      <c r="U173" s="29"/>
      <c r="V173" s="29"/>
      <c r="W173" s="29"/>
      <c r="X173" s="29"/>
      <c r="Y173" s="29"/>
    </row>
    <row r="174" spans="1:25" s="73" customFormat="1" ht="12.75" customHeight="1">
      <c r="A174" s="339"/>
      <c r="B174" s="201"/>
      <c r="C174"/>
      <c r="D174"/>
      <c r="E174"/>
      <c r="F174"/>
      <c r="G174"/>
      <c r="H174"/>
      <c r="I174"/>
      <c r="J174"/>
      <c r="K174"/>
      <c r="L174"/>
      <c r="M174"/>
      <c r="N174"/>
      <c r="O174"/>
      <c r="P174"/>
      <c r="Q174"/>
      <c r="R174"/>
      <c r="S174" s="52"/>
      <c r="T174" s="29"/>
      <c r="U174" s="29"/>
      <c r="V174" s="29"/>
      <c r="W174" s="29"/>
      <c r="X174" s="29"/>
      <c r="Y174" s="29"/>
    </row>
    <row r="175" spans="1:25" s="73" customFormat="1" ht="12.75" customHeight="1">
      <c r="A175" s="339"/>
      <c r="B175" s="201"/>
      <c r="C175"/>
      <c r="D175"/>
      <c r="E175"/>
      <c r="F175"/>
      <c r="G175"/>
      <c r="H175"/>
      <c r="I175"/>
      <c r="J175"/>
      <c r="K175"/>
      <c r="L175"/>
      <c r="M175"/>
      <c r="N175"/>
      <c r="O175"/>
      <c r="P175"/>
      <c r="Q175"/>
      <c r="R175"/>
      <c r="S175" s="52"/>
      <c r="T175" s="29"/>
      <c r="U175" s="29"/>
      <c r="V175" s="29"/>
      <c r="W175" s="29"/>
      <c r="X175" s="29"/>
      <c r="Y175" s="29"/>
    </row>
    <row r="176" spans="1:25" s="73" customFormat="1" ht="12.75" customHeight="1">
      <c r="A176" s="339"/>
      <c r="B176" s="201"/>
      <c r="C176"/>
      <c r="D176"/>
      <c r="E176"/>
      <c r="F176"/>
      <c r="G176"/>
      <c r="H176"/>
      <c r="I176"/>
      <c r="J176"/>
      <c r="K176"/>
      <c r="L176"/>
      <c r="M176"/>
      <c r="N176"/>
      <c r="O176"/>
      <c r="P176"/>
      <c r="Q176"/>
      <c r="R176"/>
      <c r="S176" s="52"/>
      <c r="T176" s="29"/>
      <c r="U176" s="29"/>
      <c r="V176" s="29"/>
      <c r="W176" s="29"/>
      <c r="X176" s="29"/>
      <c r="Y176" s="29"/>
    </row>
    <row r="177" spans="1:25" s="73" customFormat="1" ht="12.75" customHeight="1">
      <c r="A177" s="339"/>
      <c r="B177" s="201"/>
      <c r="C177"/>
      <c r="D177"/>
      <c r="E177"/>
      <c r="F177"/>
      <c r="G177"/>
      <c r="H177"/>
      <c r="I177"/>
      <c r="J177"/>
      <c r="K177"/>
      <c r="L177"/>
      <c r="M177"/>
      <c r="N177"/>
      <c r="O177"/>
      <c r="P177"/>
      <c r="Q177"/>
      <c r="R177"/>
      <c r="S177" s="52"/>
      <c r="T177" s="29"/>
      <c r="U177" s="29"/>
      <c r="V177" s="29"/>
      <c r="W177" s="29"/>
      <c r="X177" s="29"/>
      <c r="Y177" s="29"/>
    </row>
    <row r="178" spans="1:25" s="73" customFormat="1" ht="12.75" customHeight="1">
      <c r="A178" s="339"/>
      <c r="B178" s="201"/>
      <c r="C178"/>
      <c r="D178"/>
      <c r="E178"/>
      <c r="F178"/>
      <c r="G178"/>
      <c r="H178"/>
      <c r="I178"/>
      <c r="J178"/>
      <c r="K178"/>
      <c r="L178"/>
      <c r="M178"/>
      <c r="N178"/>
      <c r="O178"/>
      <c r="P178"/>
      <c r="Q178"/>
      <c r="R178"/>
      <c r="S178" s="52"/>
      <c r="T178" s="29"/>
      <c r="U178" s="29"/>
      <c r="V178" s="29"/>
      <c r="W178" s="29"/>
      <c r="X178" s="29"/>
      <c r="Y178" s="29"/>
    </row>
    <row r="179" spans="1:25" s="73" customFormat="1" ht="12.75" customHeight="1">
      <c r="A179" s="339"/>
      <c r="B179" s="201"/>
      <c r="C179"/>
      <c r="D179"/>
      <c r="E179"/>
      <c r="F179"/>
      <c r="G179"/>
      <c r="H179"/>
      <c r="I179"/>
      <c r="J179"/>
      <c r="K179"/>
      <c r="L179"/>
      <c r="M179"/>
      <c r="N179"/>
      <c r="O179"/>
      <c r="P179"/>
      <c r="Q179"/>
      <c r="R179"/>
      <c r="S179" s="52"/>
      <c r="T179" s="29"/>
      <c r="U179" s="29"/>
      <c r="V179" s="29"/>
      <c r="W179" s="29"/>
      <c r="X179" s="29"/>
      <c r="Y179" s="29"/>
    </row>
    <row r="180" spans="1:25" s="73" customFormat="1" ht="12.75" customHeight="1">
      <c r="A180" s="339"/>
      <c r="B180" s="201"/>
      <c r="C180"/>
      <c r="D180"/>
      <c r="E180"/>
      <c r="F180"/>
      <c r="G180"/>
      <c r="H180"/>
      <c r="I180"/>
      <c r="J180"/>
      <c r="K180"/>
      <c r="L180"/>
      <c r="M180"/>
      <c r="N180"/>
      <c r="O180"/>
      <c r="P180"/>
      <c r="Q180"/>
      <c r="R180"/>
      <c r="S180" s="52"/>
      <c r="T180" s="29"/>
      <c r="U180" s="29"/>
      <c r="V180" s="29"/>
      <c r="W180" s="29"/>
      <c r="X180" s="29"/>
      <c r="Y180" s="29"/>
    </row>
    <row r="181" spans="1:25" s="73" customFormat="1" ht="12.75" customHeight="1">
      <c r="A181" s="339"/>
      <c r="B181" s="201"/>
      <c r="C181"/>
      <c r="D181"/>
      <c r="E181"/>
      <c r="F181"/>
      <c r="G181"/>
      <c r="H181"/>
      <c r="I181"/>
      <c r="J181"/>
      <c r="K181"/>
      <c r="L181"/>
      <c r="M181"/>
      <c r="N181"/>
      <c r="O181"/>
      <c r="P181"/>
      <c r="Q181"/>
      <c r="R181"/>
      <c r="S181" s="52"/>
      <c r="T181" s="29"/>
      <c r="U181" s="29"/>
      <c r="V181" s="29"/>
      <c r="W181" s="29"/>
      <c r="X181" s="29"/>
      <c r="Y181" s="29"/>
    </row>
    <row r="182" spans="1:25" s="73" customFormat="1" ht="12.75" customHeight="1">
      <c r="A182" s="339"/>
      <c r="B182" s="201"/>
      <c r="C182"/>
      <c r="D182"/>
      <c r="E182"/>
      <c r="F182"/>
      <c r="G182"/>
      <c r="H182"/>
      <c r="I182"/>
      <c r="J182"/>
      <c r="K182"/>
      <c r="L182"/>
      <c r="M182"/>
      <c r="N182"/>
      <c r="O182"/>
      <c r="P182"/>
      <c r="Q182"/>
      <c r="R182"/>
      <c r="S182" s="52"/>
      <c r="T182" s="29"/>
      <c r="U182" s="29"/>
      <c r="V182" s="29"/>
      <c r="W182" s="29"/>
      <c r="X182" s="29"/>
      <c r="Y182" s="29"/>
    </row>
    <row r="183" spans="1:25" s="73" customFormat="1" ht="12.75" customHeight="1">
      <c r="A183" s="339"/>
      <c r="B183" s="201"/>
      <c r="C183"/>
      <c r="D183"/>
      <c r="E183"/>
      <c r="F183"/>
      <c r="G183"/>
      <c r="H183"/>
      <c r="I183"/>
      <c r="J183"/>
      <c r="K183"/>
      <c r="L183"/>
      <c r="M183"/>
      <c r="N183"/>
      <c r="O183"/>
      <c r="P183"/>
      <c r="Q183"/>
      <c r="R183"/>
      <c r="S183" s="52"/>
      <c r="T183" s="29"/>
      <c r="U183" s="29"/>
      <c r="V183" s="29"/>
      <c r="W183" s="29"/>
      <c r="X183" s="29"/>
      <c r="Y183" s="29"/>
    </row>
    <row r="184" spans="1:25" s="73" customFormat="1" ht="12.75" customHeight="1">
      <c r="A184" s="339"/>
      <c r="B184" s="201"/>
      <c r="C184"/>
      <c r="D184"/>
      <c r="E184"/>
      <c r="F184"/>
      <c r="G184"/>
      <c r="H184"/>
      <c r="I184"/>
      <c r="J184"/>
      <c r="K184"/>
      <c r="L184"/>
      <c r="M184"/>
      <c r="N184"/>
      <c r="O184"/>
      <c r="P184"/>
      <c r="Q184"/>
      <c r="R184"/>
      <c r="S184" s="52"/>
      <c r="T184" s="29"/>
      <c r="U184" s="29"/>
      <c r="V184" s="29"/>
      <c r="W184" s="29"/>
      <c r="X184" s="29"/>
      <c r="Y184" s="29"/>
    </row>
    <row r="185" spans="1:25" s="73" customFormat="1" ht="12.75" customHeight="1">
      <c r="A185" s="339"/>
      <c r="B185" s="201"/>
      <c r="C185"/>
      <c r="D185"/>
      <c r="E185"/>
      <c r="F185"/>
      <c r="G185"/>
      <c r="H185"/>
      <c r="I185"/>
      <c r="J185"/>
      <c r="K185"/>
      <c r="L185"/>
      <c r="M185"/>
      <c r="N185"/>
      <c r="O185"/>
      <c r="P185"/>
      <c r="Q185"/>
      <c r="R185"/>
      <c r="S185" s="52"/>
      <c r="T185" s="29"/>
      <c r="U185" s="29"/>
      <c r="V185" s="29"/>
      <c r="W185" s="29"/>
      <c r="X185" s="29"/>
      <c r="Y185" s="29"/>
    </row>
    <row r="186" spans="1:25" s="73" customFormat="1" ht="12.75" customHeight="1">
      <c r="A186" s="339"/>
      <c r="B186" s="201"/>
      <c r="C186"/>
      <c r="D186"/>
      <c r="E186"/>
      <c r="F186"/>
      <c r="G186"/>
      <c r="H186"/>
      <c r="I186"/>
      <c r="J186"/>
      <c r="K186"/>
      <c r="L186"/>
      <c r="M186"/>
      <c r="N186"/>
      <c r="O186"/>
      <c r="P186"/>
      <c r="Q186"/>
      <c r="R186"/>
      <c r="S186" s="52"/>
      <c r="T186" s="29"/>
      <c r="U186" s="29"/>
      <c r="V186" s="29"/>
      <c r="W186" s="29"/>
      <c r="X186" s="29"/>
      <c r="Y186" s="29"/>
    </row>
    <row r="187" spans="1:25" s="73" customFormat="1" ht="12.75" customHeight="1">
      <c r="A187" s="339"/>
      <c r="B187" s="201"/>
      <c r="C187"/>
      <c r="D187"/>
      <c r="E187"/>
      <c r="F187"/>
      <c r="G187"/>
      <c r="H187"/>
      <c r="I187"/>
      <c r="J187"/>
      <c r="K187"/>
      <c r="L187"/>
      <c r="M187"/>
      <c r="N187"/>
      <c r="O187"/>
      <c r="P187"/>
      <c r="Q187"/>
      <c r="R187"/>
      <c r="S187" s="52"/>
      <c r="T187" s="29"/>
      <c r="U187" s="29"/>
      <c r="V187" s="29"/>
      <c r="W187" s="29"/>
      <c r="X187" s="29"/>
      <c r="Y187" s="29"/>
    </row>
    <row r="188" spans="1:25" s="73" customFormat="1" ht="12.75" customHeight="1">
      <c r="A188" s="339"/>
      <c r="B188" s="201"/>
      <c r="C188"/>
      <c r="D188"/>
      <c r="E188"/>
      <c r="F188"/>
      <c r="G188"/>
      <c r="H188"/>
      <c r="I188"/>
      <c r="J188"/>
      <c r="K188"/>
      <c r="L188"/>
      <c r="M188"/>
      <c r="N188"/>
      <c r="O188"/>
      <c r="P188"/>
      <c r="Q188"/>
      <c r="R188"/>
      <c r="S188" s="52"/>
      <c r="T188" s="29"/>
      <c r="U188" s="29"/>
      <c r="V188" s="29"/>
      <c r="W188" s="29"/>
      <c r="X188" s="29"/>
      <c r="Y188" s="29"/>
    </row>
    <row r="189" spans="1:25" s="73" customFormat="1" ht="12.75" customHeight="1">
      <c r="A189" s="339"/>
      <c r="B189" s="201"/>
      <c r="C189"/>
      <c r="D189"/>
      <c r="E189"/>
      <c r="F189"/>
      <c r="G189"/>
      <c r="H189"/>
      <c r="I189"/>
      <c r="J189"/>
      <c r="K189"/>
      <c r="L189"/>
      <c r="M189"/>
      <c r="N189"/>
      <c r="O189"/>
      <c r="P189"/>
      <c r="Q189"/>
      <c r="R189"/>
      <c r="S189" s="52"/>
      <c r="T189" s="29"/>
      <c r="U189" s="29"/>
      <c r="V189" s="29"/>
      <c r="W189" s="29"/>
      <c r="X189" s="29"/>
      <c r="Y189" s="29"/>
    </row>
    <row r="190" spans="1:25" s="73" customFormat="1" ht="12.75" customHeight="1">
      <c r="A190" s="339"/>
      <c r="B190" s="201"/>
      <c r="C190"/>
      <c r="D190"/>
      <c r="E190"/>
      <c r="F190"/>
      <c r="G190"/>
      <c r="H190"/>
      <c r="I190"/>
      <c r="J190"/>
      <c r="K190"/>
      <c r="L190"/>
      <c r="M190"/>
      <c r="N190"/>
      <c r="O190"/>
      <c r="P190"/>
      <c r="Q190"/>
      <c r="R190"/>
      <c r="S190" s="52"/>
      <c r="T190" s="29"/>
      <c r="U190" s="29"/>
      <c r="V190" s="29"/>
      <c r="W190" s="29"/>
      <c r="X190" s="29"/>
      <c r="Y190" s="29"/>
    </row>
    <row r="191" spans="1:25" s="73" customFormat="1" ht="12.75" customHeight="1">
      <c r="A191" s="339"/>
      <c r="B191" s="201"/>
      <c r="C191"/>
      <c r="D191"/>
      <c r="E191"/>
      <c r="F191"/>
      <c r="G191"/>
      <c r="H191"/>
      <c r="I191"/>
      <c r="J191"/>
      <c r="K191"/>
      <c r="L191"/>
      <c r="M191"/>
      <c r="N191"/>
      <c r="O191"/>
      <c r="P191"/>
      <c r="Q191"/>
      <c r="R191"/>
      <c r="S191" s="52"/>
      <c r="T191" s="29"/>
      <c r="U191" s="29"/>
      <c r="V191" s="29"/>
      <c r="W191" s="29"/>
      <c r="X191" s="29"/>
      <c r="Y191" s="29"/>
    </row>
    <row r="192" spans="1:25" s="73" customFormat="1" ht="12.75" customHeight="1">
      <c r="A192" s="339"/>
      <c r="B192" s="201"/>
      <c r="C192"/>
      <c r="D192"/>
      <c r="E192"/>
      <c r="F192"/>
      <c r="G192"/>
      <c r="H192"/>
      <c r="I192"/>
      <c r="J192"/>
      <c r="K192"/>
      <c r="L192"/>
      <c r="M192"/>
      <c r="N192"/>
      <c r="O192"/>
      <c r="P192"/>
      <c r="Q192"/>
      <c r="R192"/>
      <c r="S192" s="52"/>
      <c r="T192" s="29"/>
      <c r="U192" s="29"/>
      <c r="V192" s="29"/>
      <c r="W192" s="29"/>
      <c r="X192" s="29"/>
      <c r="Y192" s="29"/>
    </row>
    <row r="193" spans="1:25" s="73" customFormat="1" ht="12.75" customHeight="1">
      <c r="A193" s="339"/>
      <c r="B193" s="201"/>
      <c r="C193"/>
      <c r="D193"/>
      <c r="E193"/>
      <c r="F193"/>
      <c r="G193"/>
      <c r="H193"/>
      <c r="I193"/>
      <c r="J193"/>
      <c r="K193"/>
      <c r="L193"/>
      <c r="M193"/>
      <c r="N193"/>
      <c r="O193"/>
      <c r="P193"/>
      <c r="Q193"/>
      <c r="R193"/>
      <c r="S193" s="52"/>
      <c r="T193" s="29"/>
      <c r="U193" s="29"/>
      <c r="V193" s="29"/>
      <c r="W193" s="29"/>
      <c r="X193" s="29"/>
      <c r="Y193" s="29"/>
    </row>
    <row r="194" spans="1:25" s="73" customFormat="1" ht="12.75" customHeight="1">
      <c r="A194" s="339"/>
      <c r="B194" s="201"/>
      <c r="C194"/>
      <c r="D194"/>
      <c r="E194"/>
      <c r="F194"/>
      <c r="G194"/>
      <c r="H194"/>
      <c r="I194"/>
      <c r="J194"/>
      <c r="K194"/>
      <c r="L194"/>
      <c r="M194"/>
      <c r="N194"/>
      <c r="O194"/>
      <c r="P194"/>
      <c r="Q194"/>
      <c r="R194"/>
      <c r="S194" s="52"/>
      <c r="T194" s="29"/>
      <c r="U194" s="29"/>
      <c r="V194" s="29"/>
      <c r="W194" s="29"/>
      <c r="X194" s="29"/>
      <c r="Y194" s="29"/>
    </row>
    <row r="195" spans="1:25" s="73" customFormat="1" ht="12.75" customHeight="1">
      <c r="A195" s="339"/>
      <c r="B195" s="201"/>
      <c r="C195"/>
      <c r="D195"/>
      <c r="E195"/>
      <c r="F195"/>
      <c r="G195"/>
      <c r="H195"/>
      <c r="I195"/>
      <c r="J195"/>
      <c r="K195"/>
      <c r="L195"/>
      <c r="M195"/>
      <c r="N195"/>
      <c r="O195"/>
      <c r="P195"/>
      <c r="Q195"/>
      <c r="R195"/>
      <c r="S195" s="52"/>
      <c r="T195" s="29"/>
      <c r="U195" s="29"/>
      <c r="V195" s="29"/>
      <c r="W195" s="29"/>
      <c r="X195" s="29"/>
      <c r="Y195" s="29"/>
    </row>
    <row r="196" spans="1:25" s="73" customFormat="1" ht="12.75" customHeight="1">
      <c r="A196" s="339"/>
      <c r="B196" s="201"/>
      <c r="C196"/>
      <c r="D196"/>
      <c r="E196"/>
      <c r="F196"/>
      <c r="G196"/>
      <c r="H196"/>
      <c r="I196"/>
      <c r="J196"/>
      <c r="K196"/>
      <c r="L196"/>
      <c r="M196"/>
      <c r="N196"/>
      <c r="O196"/>
      <c r="P196"/>
      <c r="Q196"/>
      <c r="R196"/>
      <c r="S196" s="52"/>
      <c r="T196" s="29"/>
      <c r="U196" s="29"/>
      <c r="V196" s="29"/>
      <c r="W196" s="29"/>
      <c r="X196" s="29"/>
      <c r="Y196" s="29"/>
    </row>
    <row r="197" spans="1:25" s="73" customFormat="1" ht="12.75" customHeight="1">
      <c r="A197" s="339"/>
      <c r="B197" s="201"/>
      <c r="C197"/>
      <c r="D197"/>
      <c r="E197"/>
      <c r="F197"/>
      <c r="G197"/>
      <c r="H197"/>
      <c r="I197"/>
      <c r="J197"/>
      <c r="K197"/>
      <c r="L197"/>
      <c r="M197"/>
      <c r="N197"/>
      <c r="O197"/>
      <c r="P197"/>
      <c r="Q197"/>
      <c r="R197"/>
      <c r="S197" s="52"/>
      <c r="T197" s="29"/>
      <c r="U197" s="29"/>
      <c r="V197" s="29"/>
      <c r="W197" s="29"/>
      <c r="X197" s="29"/>
      <c r="Y197" s="29"/>
    </row>
    <row r="198" spans="1:25" s="73" customFormat="1" ht="12.75" customHeight="1">
      <c r="A198" s="339"/>
      <c r="B198" s="201"/>
      <c r="C198"/>
      <c r="D198"/>
      <c r="E198"/>
      <c r="F198"/>
      <c r="G198"/>
      <c r="H198"/>
      <c r="I198"/>
      <c r="J198"/>
      <c r="K198"/>
      <c r="L198"/>
      <c r="M198"/>
      <c r="N198"/>
      <c r="O198"/>
      <c r="P198"/>
      <c r="Q198"/>
      <c r="R198"/>
      <c r="S198" s="52"/>
      <c r="T198" s="29"/>
      <c r="U198" s="29"/>
      <c r="V198" s="29"/>
      <c r="W198" s="29"/>
      <c r="X198" s="29"/>
      <c r="Y198" s="29"/>
    </row>
    <row r="199" spans="1:25" s="73" customFormat="1" ht="12.75" customHeight="1">
      <c r="A199" s="339"/>
      <c r="B199" s="201"/>
      <c r="C199"/>
      <c r="D199"/>
      <c r="E199"/>
      <c r="F199"/>
      <c r="G199"/>
      <c r="H199"/>
      <c r="I199"/>
      <c r="J199"/>
      <c r="K199"/>
      <c r="L199"/>
      <c r="M199"/>
      <c r="N199"/>
      <c r="O199"/>
      <c r="P199"/>
      <c r="Q199"/>
      <c r="R199"/>
      <c r="S199" s="52"/>
      <c r="T199" s="29"/>
      <c r="U199" s="29"/>
      <c r="V199" s="29"/>
      <c r="W199" s="29"/>
      <c r="X199" s="29"/>
      <c r="Y199" s="29"/>
    </row>
    <row r="200" spans="1:25" s="73" customFormat="1" ht="12.75" customHeight="1">
      <c r="A200" s="339"/>
      <c r="B200" s="201"/>
      <c r="C200"/>
      <c r="D200"/>
      <c r="E200"/>
      <c r="F200"/>
      <c r="G200"/>
      <c r="H200"/>
      <c r="I200"/>
      <c r="J200"/>
      <c r="K200"/>
      <c r="L200"/>
      <c r="M200"/>
      <c r="N200"/>
      <c r="O200"/>
      <c r="P200"/>
      <c r="Q200"/>
      <c r="R200"/>
      <c r="S200" s="52"/>
      <c r="T200" s="29"/>
      <c r="U200" s="29"/>
      <c r="V200" s="29"/>
      <c r="W200" s="29"/>
      <c r="X200" s="29"/>
      <c r="Y200" s="29"/>
    </row>
    <row r="201" spans="1:25" s="73" customFormat="1" ht="12.75" customHeight="1">
      <c r="A201" s="339"/>
      <c r="B201" s="201"/>
      <c r="C201"/>
      <c r="D201"/>
      <c r="E201"/>
      <c r="F201"/>
      <c r="G201"/>
      <c r="H201"/>
      <c r="I201"/>
      <c r="J201"/>
      <c r="K201"/>
      <c r="L201"/>
      <c r="M201"/>
      <c r="N201"/>
      <c r="O201"/>
      <c r="P201"/>
      <c r="Q201"/>
      <c r="R201"/>
      <c r="S201" s="52"/>
      <c r="T201" s="29"/>
      <c r="U201" s="29"/>
      <c r="V201" s="29"/>
      <c r="W201" s="29"/>
      <c r="X201" s="29"/>
      <c r="Y201" s="29"/>
    </row>
    <row r="202" spans="1:25" s="73" customFormat="1" ht="12.75" customHeight="1">
      <c r="A202" s="339"/>
      <c r="B202" s="201"/>
      <c r="C202"/>
      <c r="D202"/>
      <c r="E202"/>
      <c r="F202"/>
      <c r="G202"/>
      <c r="H202"/>
      <c r="I202"/>
      <c r="J202"/>
      <c r="K202"/>
      <c r="L202"/>
      <c r="M202"/>
      <c r="N202"/>
      <c r="O202"/>
      <c r="P202"/>
      <c r="Q202"/>
      <c r="R202"/>
      <c r="S202" s="52"/>
      <c r="T202" s="29"/>
      <c r="U202" s="29"/>
      <c r="V202" s="29"/>
      <c r="W202" s="29"/>
      <c r="X202" s="29"/>
      <c r="Y202" s="29"/>
    </row>
    <row r="203" spans="1:25" s="73" customFormat="1" ht="12.75" customHeight="1">
      <c r="A203" s="339"/>
      <c r="B203" s="201"/>
      <c r="C203"/>
      <c r="D203"/>
      <c r="E203"/>
      <c r="F203"/>
      <c r="G203"/>
      <c r="H203"/>
      <c r="I203"/>
      <c r="J203"/>
      <c r="K203"/>
      <c r="L203"/>
      <c r="M203"/>
      <c r="N203"/>
      <c r="O203"/>
      <c r="P203"/>
      <c r="Q203"/>
      <c r="R203"/>
      <c r="S203" s="52"/>
      <c r="T203" s="29"/>
      <c r="U203" s="29"/>
      <c r="V203" s="29"/>
      <c r="W203" s="29"/>
      <c r="X203" s="29"/>
      <c r="Y203" s="29"/>
    </row>
    <row r="204" spans="1:25" s="73" customFormat="1" ht="12.75" customHeight="1">
      <c r="A204" s="339"/>
      <c r="B204" s="201"/>
      <c r="C204"/>
      <c r="D204"/>
      <c r="E204"/>
      <c r="F204"/>
      <c r="G204"/>
      <c r="H204"/>
      <c r="I204"/>
      <c r="J204"/>
      <c r="K204"/>
      <c r="L204"/>
      <c r="M204"/>
      <c r="N204"/>
      <c r="O204"/>
      <c r="P204"/>
      <c r="Q204"/>
      <c r="R204"/>
      <c r="S204" s="52"/>
      <c r="T204" s="29"/>
      <c r="U204" s="29"/>
      <c r="V204" s="29"/>
      <c r="W204" s="29"/>
      <c r="X204" s="29"/>
      <c r="Y204" s="29"/>
    </row>
    <row r="205" spans="1:25" s="73" customFormat="1" ht="12.75" customHeight="1">
      <c r="A205" s="339"/>
      <c r="B205" s="201"/>
      <c r="C205"/>
      <c r="D205"/>
      <c r="E205"/>
      <c r="F205"/>
      <c r="G205"/>
      <c r="H205"/>
      <c r="I205"/>
      <c r="J205"/>
      <c r="K205"/>
      <c r="L205"/>
      <c r="M205"/>
      <c r="N205"/>
      <c r="O205"/>
      <c r="P205"/>
      <c r="Q205"/>
      <c r="R205"/>
      <c r="S205" s="52"/>
      <c r="T205" s="29"/>
      <c r="U205" s="29"/>
      <c r="V205" s="29"/>
      <c r="W205" s="29"/>
      <c r="X205" s="29"/>
      <c r="Y205" s="29"/>
    </row>
    <row r="206" spans="1:25" s="73" customFormat="1" ht="12.75" customHeight="1">
      <c r="A206" s="339"/>
      <c r="B206" s="201"/>
      <c r="C206"/>
      <c r="D206"/>
      <c r="E206"/>
      <c r="F206"/>
      <c r="G206"/>
      <c r="H206"/>
      <c r="I206"/>
      <c r="J206"/>
      <c r="K206"/>
      <c r="L206"/>
      <c r="M206"/>
      <c r="N206"/>
      <c r="O206"/>
      <c r="P206"/>
      <c r="Q206"/>
      <c r="R206"/>
      <c r="S206" s="52"/>
      <c r="T206" s="29"/>
      <c r="U206" s="29"/>
      <c r="V206" s="29"/>
      <c r="W206" s="29"/>
      <c r="X206" s="29"/>
      <c r="Y206" s="29"/>
    </row>
    <row r="207" spans="1:25" s="73" customFormat="1" ht="12.75" customHeight="1">
      <c r="A207" s="339"/>
      <c r="B207" s="201"/>
      <c r="C207"/>
      <c r="D207"/>
      <c r="E207"/>
      <c r="F207"/>
      <c r="G207"/>
      <c r="H207"/>
      <c r="I207"/>
      <c r="J207"/>
      <c r="K207"/>
      <c r="L207"/>
      <c r="M207"/>
      <c r="N207"/>
      <c r="O207"/>
      <c r="P207"/>
      <c r="Q207"/>
      <c r="R207"/>
      <c r="S207" s="52"/>
      <c r="T207" s="29"/>
      <c r="U207" s="29"/>
      <c r="V207" s="29"/>
      <c r="W207" s="29"/>
      <c r="X207" s="29"/>
      <c r="Y207" s="29"/>
    </row>
    <row r="208" spans="1:25" s="73" customFormat="1" ht="12.75" customHeight="1">
      <c r="A208" s="339"/>
      <c r="B208" s="201"/>
      <c r="C208"/>
      <c r="D208"/>
      <c r="E208"/>
      <c r="F208"/>
      <c r="G208"/>
      <c r="H208"/>
      <c r="I208"/>
      <c r="J208"/>
      <c r="K208"/>
      <c r="L208"/>
      <c r="M208"/>
      <c r="N208"/>
      <c r="O208"/>
      <c r="P208"/>
      <c r="Q208"/>
      <c r="R208"/>
      <c r="S208" s="52"/>
      <c r="T208" s="29"/>
      <c r="U208" s="29"/>
      <c r="V208" s="29"/>
      <c r="W208" s="29"/>
      <c r="X208" s="29"/>
      <c r="Y208" s="29"/>
    </row>
    <row r="209" spans="1:25" s="73" customFormat="1" ht="12.75" customHeight="1">
      <c r="A209" s="339"/>
      <c r="B209" s="201"/>
      <c r="C209"/>
      <c r="D209"/>
      <c r="E209"/>
      <c r="F209"/>
      <c r="G209"/>
      <c r="H209"/>
      <c r="I209"/>
      <c r="J209"/>
      <c r="K209"/>
      <c r="L209"/>
      <c r="M209"/>
      <c r="N209"/>
      <c r="O209"/>
      <c r="P209"/>
      <c r="Q209"/>
      <c r="R209"/>
      <c r="S209" s="52"/>
      <c r="T209" s="29"/>
      <c r="U209" s="29"/>
      <c r="V209" s="29"/>
      <c r="W209" s="29"/>
      <c r="X209" s="29"/>
      <c r="Y209" s="29"/>
    </row>
    <row r="210" spans="1:25" s="73" customFormat="1" ht="12.75" customHeight="1">
      <c r="A210" s="339"/>
      <c r="B210" s="201"/>
      <c r="C210"/>
      <c r="D210"/>
      <c r="E210"/>
      <c r="F210"/>
      <c r="G210"/>
      <c r="H210"/>
      <c r="I210"/>
      <c r="J210"/>
      <c r="K210"/>
      <c r="L210"/>
      <c r="M210"/>
      <c r="N210"/>
      <c r="O210"/>
      <c r="P210"/>
      <c r="Q210"/>
      <c r="R210"/>
      <c r="S210" s="52"/>
      <c r="T210" s="29"/>
      <c r="U210" s="29"/>
      <c r="V210" s="29"/>
      <c r="W210" s="29"/>
      <c r="X210" s="29"/>
      <c r="Y210" s="29"/>
    </row>
    <row r="211" spans="1:25" s="73" customFormat="1" ht="12.75" customHeight="1">
      <c r="A211" s="339"/>
      <c r="B211" s="201"/>
      <c r="C211"/>
      <c r="D211"/>
      <c r="E211"/>
      <c r="F211"/>
      <c r="G211"/>
      <c r="H211"/>
      <c r="I211"/>
      <c r="J211"/>
      <c r="K211"/>
      <c r="L211"/>
      <c r="M211"/>
      <c r="N211"/>
      <c r="O211"/>
      <c r="P211"/>
      <c r="Q211"/>
      <c r="R211"/>
      <c r="S211" s="52"/>
      <c r="T211" s="29"/>
      <c r="U211" s="29"/>
      <c r="V211" s="29"/>
      <c r="W211" s="29"/>
      <c r="X211" s="29"/>
      <c r="Y211" s="29"/>
    </row>
    <row r="212" spans="1:25" s="73" customFormat="1" ht="12.75" customHeight="1">
      <c r="A212" s="339"/>
      <c r="B212" s="201"/>
      <c r="C212"/>
      <c r="D212"/>
      <c r="E212"/>
      <c r="F212"/>
      <c r="G212"/>
      <c r="H212"/>
      <c r="I212"/>
      <c r="J212"/>
      <c r="K212"/>
      <c r="L212"/>
      <c r="M212"/>
      <c r="N212"/>
      <c r="O212"/>
      <c r="P212"/>
      <c r="Q212"/>
      <c r="R212"/>
      <c r="S212" s="52"/>
      <c r="T212" s="29"/>
      <c r="U212" s="29"/>
      <c r="V212" s="29"/>
      <c r="W212" s="29"/>
      <c r="X212" s="29"/>
      <c r="Y212" s="29"/>
    </row>
    <row r="213" spans="1:25" s="73" customFormat="1" ht="12.75" customHeight="1">
      <c r="A213" s="339"/>
      <c r="B213" s="201"/>
      <c r="C213"/>
      <c r="D213"/>
      <c r="E213"/>
      <c r="F213"/>
      <c r="G213"/>
      <c r="H213"/>
      <c r="I213"/>
      <c r="J213"/>
      <c r="K213"/>
      <c r="L213"/>
      <c r="M213"/>
      <c r="N213"/>
      <c r="O213"/>
      <c r="P213"/>
      <c r="Q213"/>
      <c r="R213"/>
      <c r="S213" s="52"/>
      <c r="T213" s="29"/>
      <c r="U213" s="29"/>
      <c r="V213" s="29"/>
      <c r="W213" s="29"/>
      <c r="X213" s="29"/>
      <c r="Y213" s="29"/>
    </row>
    <row r="214" spans="1:25" s="73" customFormat="1" ht="12.75" customHeight="1">
      <c r="A214" s="339"/>
      <c r="B214" s="201"/>
      <c r="C214"/>
      <c r="D214"/>
      <c r="E214"/>
      <c r="F214"/>
      <c r="G214"/>
      <c r="H214"/>
      <c r="I214"/>
      <c r="J214"/>
      <c r="K214"/>
      <c r="L214"/>
      <c r="M214"/>
      <c r="N214"/>
      <c r="O214"/>
      <c r="P214"/>
      <c r="Q214"/>
      <c r="R214"/>
      <c r="S214" s="52"/>
      <c r="T214" s="29"/>
      <c r="U214" s="29"/>
      <c r="V214" s="29"/>
      <c r="W214" s="29"/>
      <c r="X214" s="29"/>
      <c r="Y214" s="29"/>
    </row>
    <row r="215" spans="1:25" s="73" customFormat="1" ht="12.75" customHeight="1">
      <c r="A215" s="339"/>
      <c r="B215" s="201"/>
      <c r="C215"/>
      <c r="D215"/>
      <c r="E215"/>
      <c r="F215"/>
      <c r="G215"/>
      <c r="H215"/>
      <c r="I215"/>
      <c r="J215"/>
      <c r="K215"/>
      <c r="L215"/>
      <c r="M215"/>
      <c r="N215"/>
      <c r="O215"/>
      <c r="P215"/>
      <c r="Q215"/>
      <c r="R215"/>
      <c r="S215" s="52"/>
      <c r="T215" s="29"/>
      <c r="U215" s="29"/>
      <c r="V215" s="29"/>
      <c r="W215" s="29"/>
      <c r="X215" s="29"/>
      <c r="Y215" s="29"/>
    </row>
    <row r="216" spans="1:25" s="73" customFormat="1" ht="12.75" customHeight="1">
      <c r="A216" s="339"/>
      <c r="B216" s="201"/>
      <c r="C216"/>
      <c r="D216"/>
      <c r="E216"/>
      <c r="F216"/>
      <c r="G216"/>
      <c r="H216"/>
      <c r="I216"/>
      <c r="J216"/>
      <c r="K216"/>
      <c r="L216"/>
      <c r="M216"/>
      <c r="N216"/>
      <c r="O216"/>
      <c r="P216"/>
      <c r="Q216"/>
      <c r="R216"/>
      <c r="S216" s="52"/>
      <c r="T216" s="29"/>
      <c r="U216" s="29"/>
      <c r="V216" s="29"/>
      <c r="W216" s="29"/>
      <c r="X216" s="29"/>
      <c r="Y216" s="29"/>
    </row>
    <row r="217" spans="1:25" s="73" customFormat="1" ht="12.75" customHeight="1">
      <c r="A217" s="339"/>
      <c r="B217" s="201"/>
      <c r="C217"/>
      <c r="D217"/>
      <c r="E217"/>
      <c r="F217"/>
      <c r="G217"/>
      <c r="H217"/>
      <c r="I217"/>
      <c r="J217"/>
      <c r="K217"/>
      <c r="L217"/>
      <c r="M217"/>
      <c r="N217"/>
      <c r="O217"/>
      <c r="P217"/>
      <c r="Q217"/>
      <c r="R217"/>
      <c r="S217" s="52"/>
      <c r="T217" s="29"/>
      <c r="U217" s="29"/>
      <c r="V217" s="29"/>
      <c r="W217" s="29"/>
      <c r="X217" s="29"/>
      <c r="Y217" s="29"/>
    </row>
    <row r="218" spans="1:25" s="73" customFormat="1" ht="12.75" customHeight="1">
      <c r="A218" s="339"/>
      <c r="B218" s="201"/>
      <c r="C218"/>
      <c r="D218"/>
      <c r="E218"/>
      <c r="F218"/>
      <c r="G218"/>
      <c r="H218"/>
      <c r="I218"/>
      <c r="J218"/>
      <c r="K218"/>
      <c r="L218"/>
      <c r="M218"/>
      <c r="N218"/>
      <c r="O218"/>
      <c r="P218"/>
      <c r="Q218"/>
      <c r="R218"/>
      <c r="S218" s="52"/>
      <c r="T218" s="29"/>
      <c r="U218" s="29"/>
      <c r="V218" s="29"/>
      <c r="W218" s="29"/>
      <c r="X218" s="29"/>
      <c r="Y218" s="29"/>
    </row>
    <row r="219" spans="1:25" s="73" customFormat="1" ht="12.75" customHeight="1">
      <c r="A219" s="339"/>
      <c r="B219" s="201"/>
      <c r="C219"/>
      <c r="D219"/>
      <c r="E219"/>
      <c r="F219"/>
      <c r="G219"/>
      <c r="H219"/>
      <c r="I219"/>
      <c r="J219"/>
      <c r="K219"/>
      <c r="L219"/>
      <c r="M219"/>
      <c r="N219"/>
      <c r="O219"/>
      <c r="P219"/>
      <c r="Q219"/>
      <c r="R219"/>
      <c r="S219" s="52"/>
      <c r="T219" s="29"/>
      <c r="U219" s="29"/>
      <c r="V219" s="29"/>
      <c r="W219" s="29"/>
      <c r="X219" s="29"/>
      <c r="Y219" s="29"/>
    </row>
    <row r="220" spans="1:25" s="73" customFormat="1" ht="12.75" customHeight="1">
      <c r="A220" s="339"/>
      <c r="B220" s="201"/>
      <c r="C220"/>
      <c r="D220"/>
      <c r="E220"/>
      <c r="F220"/>
      <c r="G220"/>
      <c r="H220"/>
      <c r="I220"/>
      <c r="J220"/>
      <c r="K220"/>
      <c r="L220"/>
      <c r="M220"/>
      <c r="N220"/>
      <c r="O220"/>
      <c r="P220"/>
      <c r="Q220"/>
      <c r="R220"/>
      <c r="S220" s="52"/>
      <c r="T220" s="29"/>
      <c r="U220" s="29"/>
      <c r="V220" s="29"/>
      <c r="W220" s="29"/>
      <c r="X220" s="29"/>
      <c r="Y220" s="29"/>
    </row>
    <row r="221" spans="1:25" s="73" customFormat="1" ht="12.75" customHeight="1">
      <c r="A221" s="339"/>
      <c r="B221" s="201"/>
      <c r="C221"/>
      <c r="D221"/>
      <c r="E221"/>
      <c r="F221"/>
      <c r="G221"/>
      <c r="H221"/>
      <c r="I221"/>
      <c r="J221"/>
      <c r="K221"/>
      <c r="L221"/>
      <c r="M221"/>
      <c r="N221"/>
      <c r="O221"/>
      <c r="P221"/>
      <c r="Q221"/>
      <c r="R221"/>
      <c r="S221" s="52"/>
      <c r="T221" s="29"/>
      <c r="U221" s="29"/>
      <c r="V221" s="29"/>
      <c r="W221" s="29"/>
      <c r="X221" s="29"/>
      <c r="Y221" s="29"/>
    </row>
    <row r="222" spans="1:25" s="73" customFormat="1" ht="12.75" customHeight="1">
      <c r="A222" s="339"/>
      <c r="B222" s="201"/>
      <c r="C222"/>
      <c r="D222"/>
      <c r="E222"/>
      <c r="F222"/>
      <c r="G222"/>
      <c r="H222"/>
      <c r="I222"/>
      <c r="J222"/>
      <c r="K222"/>
      <c r="L222"/>
      <c r="M222"/>
      <c r="N222"/>
      <c r="O222"/>
      <c r="P222"/>
      <c r="Q222"/>
      <c r="R222"/>
      <c r="S222" s="52"/>
      <c r="T222" s="29"/>
      <c r="U222" s="29"/>
      <c r="V222" s="29"/>
      <c r="W222" s="29"/>
      <c r="X222" s="29"/>
      <c r="Y222" s="29"/>
    </row>
    <row r="223" spans="1:25" s="73" customFormat="1" ht="12.75" customHeight="1">
      <c r="A223" s="339"/>
      <c r="B223" s="201"/>
      <c r="C223"/>
      <c r="D223"/>
      <c r="E223"/>
      <c r="F223"/>
      <c r="G223"/>
      <c r="H223"/>
      <c r="I223"/>
      <c r="J223"/>
      <c r="K223"/>
      <c r="L223"/>
      <c r="M223"/>
      <c r="N223"/>
      <c r="O223"/>
      <c r="P223"/>
      <c r="Q223"/>
      <c r="R223"/>
      <c r="S223" s="52"/>
      <c r="T223" s="29"/>
      <c r="U223" s="29"/>
      <c r="V223" s="29"/>
      <c r="W223" s="29"/>
      <c r="X223" s="29"/>
      <c r="Y223" s="29"/>
    </row>
    <row r="224" spans="1:25" s="73" customFormat="1" ht="12.75" customHeight="1">
      <c r="A224" s="339"/>
      <c r="B224" s="201"/>
      <c r="C224"/>
      <c r="D224"/>
      <c r="E224"/>
      <c r="F224"/>
      <c r="G224"/>
      <c r="H224"/>
      <c r="I224"/>
      <c r="J224"/>
      <c r="K224"/>
      <c r="L224"/>
      <c r="M224"/>
      <c r="N224"/>
      <c r="O224"/>
      <c r="P224"/>
      <c r="Q224"/>
      <c r="R224"/>
      <c r="S224" s="52"/>
      <c r="T224" s="29"/>
      <c r="U224" s="29"/>
      <c r="V224" s="29"/>
      <c r="W224" s="29"/>
      <c r="X224" s="29"/>
      <c r="Y224" s="29"/>
    </row>
    <row r="225" spans="1:25" s="73" customFormat="1" ht="12.75" customHeight="1">
      <c r="A225" s="339"/>
      <c r="B225" s="201"/>
      <c r="C225"/>
      <c r="D225"/>
      <c r="E225"/>
      <c r="F225"/>
      <c r="G225"/>
      <c r="H225"/>
      <c r="I225"/>
      <c r="J225"/>
      <c r="K225"/>
      <c r="L225"/>
      <c r="M225"/>
      <c r="N225"/>
      <c r="O225"/>
      <c r="P225"/>
      <c r="Q225"/>
      <c r="R225"/>
      <c r="S225" s="52"/>
      <c r="T225" s="29"/>
      <c r="U225" s="29"/>
      <c r="V225" s="29"/>
      <c r="W225" s="29"/>
      <c r="X225" s="29"/>
      <c r="Y225" s="29"/>
    </row>
    <row r="226" spans="1:25" s="73" customFormat="1" ht="12.75" customHeight="1">
      <c r="A226" s="339"/>
      <c r="B226" s="201"/>
      <c r="C226"/>
      <c r="D226"/>
      <c r="E226"/>
      <c r="F226"/>
      <c r="G226"/>
      <c r="H226"/>
      <c r="I226"/>
      <c r="J226"/>
      <c r="K226"/>
      <c r="L226"/>
      <c r="M226"/>
      <c r="N226"/>
      <c r="O226"/>
      <c r="P226"/>
      <c r="Q226"/>
      <c r="R226"/>
      <c r="S226" s="52"/>
      <c r="T226" s="29"/>
      <c r="U226" s="29"/>
      <c r="V226" s="29"/>
      <c r="W226" s="29"/>
      <c r="X226" s="29"/>
      <c r="Y226" s="29"/>
    </row>
    <row r="227" spans="1:25" s="73" customFormat="1" ht="12.75" customHeight="1">
      <c r="A227" s="339"/>
      <c r="B227" s="201"/>
      <c r="C227"/>
      <c r="D227"/>
      <c r="E227"/>
      <c r="F227"/>
      <c r="G227"/>
      <c r="H227"/>
      <c r="I227"/>
      <c r="J227"/>
      <c r="K227"/>
      <c r="L227"/>
      <c r="M227"/>
      <c r="N227"/>
      <c r="O227"/>
      <c r="P227"/>
      <c r="Q227"/>
      <c r="R227"/>
      <c r="S227" s="52"/>
      <c r="T227" s="29"/>
      <c r="U227" s="29"/>
      <c r="V227" s="29"/>
      <c r="W227" s="29"/>
      <c r="X227" s="29"/>
      <c r="Y227" s="29"/>
    </row>
    <row r="228" spans="1:25" s="73" customFormat="1" ht="12.75" customHeight="1">
      <c r="A228" s="339"/>
      <c r="B228" s="201"/>
      <c r="C228"/>
      <c r="D228"/>
      <c r="E228"/>
      <c r="F228"/>
      <c r="G228"/>
      <c r="H228"/>
      <c r="I228"/>
      <c r="J228"/>
      <c r="K228"/>
      <c r="L228"/>
      <c r="M228"/>
      <c r="N228"/>
      <c r="O228"/>
      <c r="P228"/>
      <c r="Q228"/>
      <c r="R228"/>
      <c r="S228" s="52"/>
      <c r="T228" s="29"/>
      <c r="U228" s="29"/>
      <c r="V228" s="29"/>
      <c r="W228" s="29"/>
      <c r="X228" s="29"/>
      <c r="Y228" s="29"/>
    </row>
    <row r="229" spans="1:25" s="73" customFormat="1" ht="12.75" customHeight="1">
      <c r="A229" s="339"/>
      <c r="B229" s="201"/>
      <c r="C229"/>
      <c r="D229"/>
      <c r="E229"/>
      <c r="F229"/>
      <c r="G229"/>
      <c r="H229"/>
      <c r="I229"/>
      <c r="J229"/>
      <c r="K229"/>
      <c r="L229"/>
      <c r="M229"/>
      <c r="N229"/>
      <c r="O229"/>
      <c r="P229"/>
      <c r="Q229"/>
      <c r="R229"/>
      <c r="S229" s="52"/>
      <c r="T229" s="29"/>
      <c r="U229" s="29"/>
      <c r="V229" s="29"/>
      <c r="W229" s="29"/>
      <c r="X229" s="29"/>
      <c r="Y229" s="29"/>
    </row>
    <row r="230" spans="1:25" s="73" customFormat="1" ht="12.75" customHeight="1">
      <c r="A230" s="339"/>
      <c r="B230" s="201"/>
      <c r="C230"/>
      <c r="D230"/>
      <c r="E230"/>
      <c r="F230"/>
      <c r="G230"/>
      <c r="H230"/>
      <c r="I230"/>
      <c r="J230"/>
      <c r="K230"/>
      <c r="L230"/>
      <c r="M230"/>
      <c r="N230"/>
      <c r="O230"/>
      <c r="P230"/>
      <c r="Q230"/>
      <c r="R230"/>
      <c r="S230" s="52"/>
      <c r="T230" s="29"/>
      <c r="U230" s="29"/>
      <c r="V230" s="29"/>
      <c r="W230" s="29"/>
      <c r="X230" s="29"/>
      <c r="Y230" s="29"/>
    </row>
    <row r="231" spans="1:25" s="73" customFormat="1" ht="12.75" customHeight="1">
      <c r="A231" s="339"/>
      <c r="B231" s="201"/>
      <c r="C231"/>
      <c r="D231"/>
      <c r="E231"/>
      <c r="F231"/>
      <c r="G231"/>
      <c r="H231"/>
      <c r="I231"/>
      <c r="J231"/>
      <c r="K231"/>
      <c r="L231"/>
      <c r="M231"/>
      <c r="N231"/>
      <c r="O231"/>
      <c r="P231"/>
      <c r="Q231"/>
      <c r="R231"/>
      <c r="S231" s="52"/>
      <c r="T231" s="29"/>
      <c r="U231" s="29"/>
      <c r="V231" s="29"/>
      <c r="W231" s="29"/>
      <c r="X231" s="29"/>
      <c r="Y231" s="29"/>
    </row>
    <row r="232" spans="1:25" s="73" customFormat="1" ht="12.75" customHeight="1">
      <c r="A232" s="339"/>
      <c r="B232" s="201"/>
      <c r="C232"/>
      <c r="D232"/>
      <c r="E232"/>
      <c r="F232"/>
      <c r="G232"/>
      <c r="H232"/>
      <c r="I232"/>
      <c r="J232"/>
      <c r="K232"/>
      <c r="L232"/>
      <c r="M232"/>
      <c r="N232"/>
      <c r="O232"/>
      <c r="P232"/>
      <c r="Q232"/>
      <c r="R232"/>
      <c r="S232" s="52"/>
      <c r="T232" s="29"/>
      <c r="U232" s="29"/>
      <c r="V232" s="29"/>
      <c r="W232" s="29"/>
      <c r="X232" s="29"/>
      <c r="Y232" s="29"/>
    </row>
    <row r="233" spans="1:25" s="73" customFormat="1" ht="12.75" customHeight="1">
      <c r="A233" s="339"/>
      <c r="B233" s="201"/>
      <c r="C233"/>
      <c r="D233"/>
      <c r="E233"/>
      <c r="F233"/>
      <c r="G233"/>
      <c r="H233"/>
      <c r="I233"/>
      <c r="J233"/>
      <c r="K233"/>
      <c r="L233"/>
      <c r="M233"/>
      <c r="N233"/>
      <c r="O233"/>
      <c r="P233"/>
      <c r="Q233"/>
      <c r="R233"/>
      <c r="S233" s="52"/>
      <c r="T233" s="29"/>
      <c r="U233" s="29"/>
      <c r="V233" s="29"/>
      <c r="W233" s="29"/>
      <c r="X233" s="29"/>
      <c r="Y233" s="29"/>
    </row>
    <row r="234" spans="1:25" s="73" customFormat="1" ht="12.75" customHeight="1">
      <c r="A234" s="339"/>
      <c r="B234" s="201"/>
      <c r="C234"/>
      <c r="D234"/>
      <c r="E234"/>
      <c r="F234"/>
      <c r="G234"/>
      <c r="H234"/>
      <c r="I234"/>
      <c r="J234"/>
      <c r="K234"/>
      <c r="L234"/>
      <c r="M234"/>
      <c r="N234"/>
      <c r="O234"/>
      <c r="P234"/>
      <c r="Q234"/>
      <c r="R234"/>
      <c r="S234" s="52"/>
      <c r="T234" s="29"/>
      <c r="U234" s="29"/>
      <c r="V234" s="29"/>
      <c r="W234" s="29"/>
      <c r="X234" s="29"/>
      <c r="Y234" s="29"/>
    </row>
    <row r="235" spans="1:25" s="73" customFormat="1" ht="12.75" customHeight="1">
      <c r="A235" s="339"/>
      <c r="B235" s="201"/>
      <c r="C235"/>
      <c r="D235"/>
      <c r="E235"/>
      <c r="F235"/>
      <c r="G235"/>
      <c r="H235"/>
      <c r="I235"/>
      <c r="J235"/>
      <c r="K235"/>
      <c r="L235"/>
      <c r="M235"/>
      <c r="N235"/>
      <c r="O235"/>
      <c r="P235"/>
      <c r="Q235"/>
      <c r="R235"/>
      <c r="S235" s="52"/>
      <c r="T235" s="29"/>
      <c r="U235" s="29"/>
      <c r="V235" s="29"/>
      <c r="W235" s="29"/>
      <c r="X235" s="29"/>
      <c r="Y235" s="29"/>
    </row>
    <row r="236" spans="1:25" s="73" customFormat="1" ht="12.75" customHeight="1">
      <c r="A236" s="339"/>
      <c r="B236" s="201"/>
      <c r="C236"/>
      <c r="D236"/>
      <c r="E236"/>
      <c r="F236"/>
      <c r="G236"/>
      <c r="H236"/>
      <c r="I236"/>
      <c r="J236"/>
      <c r="K236"/>
      <c r="L236"/>
      <c r="M236"/>
      <c r="N236"/>
      <c r="O236"/>
      <c r="P236"/>
      <c r="Q236"/>
      <c r="R236"/>
      <c r="S236" s="52"/>
      <c r="T236" s="29"/>
      <c r="U236" s="29"/>
      <c r="V236" s="29"/>
      <c r="W236" s="29"/>
      <c r="X236" s="29"/>
      <c r="Y236" s="29"/>
    </row>
    <row r="237" spans="1:25" s="73" customFormat="1" ht="12.75" customHeight="1">
      <c r="A237" s="339"/>
      <c r="B237" s="201"/>
      <c r="C237"/>
      <c r="D237"/>
      <c r="E237"/>
      <c r="F237"/>
      <c r="G237"/>
      <c r="H237"/>
      <c r="I237"/>
      <c r="J237"/>
      <c r="K237"/>
      <c r="L237"/>
      <c r="M237"/>
      <c r="N237"/>
      <c r="O237"/>
      <c r="P237"/>
      <c r="Q237"/>
      <c r="R237"/>
      <c r="S237" s="52"/>
      <c r="T237" s="29"/>
      <c r="U237" s="29"/>
      <c r="V237" s="29"/>
      <c r="W237" s="29"/>
      <c r="X237" s="29"/>
      <c r="Y237" s="29"/>
    </row>
    <row r="238" spans="1:25" s="73" customFormat="1" ht="12.75" customHeight="1">
      <c r="A238" s="339"/>
      <c r="B238" s="201"/>
      <c r="C238"/>
      <c r="D238"/>
      <c r="E238"/>
      <c r="F238"/>
      <c r="G238"/>
      <c r="H238"/>
      <c r="I238"/>
      <c r="J238"/>
      <c r="K238"/>
      <c r="L238"/>
      <c r="M238"/>
      <c r="N238"/>
      <c r="O238"/>
      <c r="P238"/>
      <c r="Q238"/>
      <c r="R238"/>
      <c r="S238" s="52"/>
      <c r="T238" s="29"/>
      <c r="U238" s="29"/>
      <c r="V238" s="29"/>
      <c r="W238" s="29"/>
      <c r="X238" s="29"/>
      <c r="Y238" s="29"/>
    </row>
    <row r="239" spans="1:25" s="73" customFormat="1" ht="12.75" customHeight="1">
      <c r="A239" s="339"/>
      <c r="B239" s="201"/>
      <c r="C239"/>
      <c r="D239"/>
      <c r="E239"/>
      <c r="F239"/>
      <c r="G239"/>
      <c r="H239"/>
      <c r="I239"/>
      <c r="J239"/>
      <c r="K239"/>
      <c r="L239"/>
      <c r="M239"/>
      <c r="N239"/>
      <c r="O239"/>
      <c r="P239"/>
      <c r="Q239"/>
      <c r="R239"/>
      <c r="S239" s="52"/>
      <c r="T239" s="29"/>
      <c r="U239" s="29"/>
      <c r="V239" s="29"/>
      <c r="W239" s="29"/>
      <c r="X239" s="29"/>
      <c r="Y239" s="29"/>
    </row>
    <row r="240" spans="1:25" s="73" customFormat="1" ht="12.75" customHeight="1">
      <c r="A240" s="339"/>
      <c r="B240" s="201"/>
      <c r="C240"/>
      <c r="D240"/>
      <c r="E240"/>
      <c r="F240"/>
      <c r="G240"/>
      <c r="H240"/>
      <c r="I240"/>
      <c r="J240"/>
      <c r="K240"/>
      <c r="L240"/>
      <c r="M240"/>
      <c r="N240"/>
      <c r="O240"/>
      <c r="P240"/>
      <c r="Q240"/>
      <c r="R240"/>
      <c r="S240" s="52"/>
      <c r="T240" s="29"/>
      <c r="U240" s="29"/>
      <c r="V240" s="29"/>
      <c r="W240" s="29"/>
      <c r="X240" s="29"/>
      <c r="Y240" s="29"/>
    </row>
    <row r="241" spans="1:25" s="73" customFormat="1" ht="12.75" customHeight="1">
      <c r="A241" s="339"/>
      <c r="B241" s="201"/>
      <c r="C241"/>
      <c r="D241"/>
      <c r="E241"/>
      <c r="F241"/>
      <c r="G241"/>
      <c r="H241"/>
      <c r="I241"/>
      <c r="J241"/>
      <c r="K241"/>
      <c r="L241"/>
      <c r="M241"/>
      <c r="N241"/>
      <c r="O241"/>
      <c r="P241"/>
      <c r="Q241"/>
      <c r="R241"/>
      <c r="S241" s="52"/>
      <c r="T241" s="29"/>
      <c r="U241" s="29"/>
      <c r="V241" s="29"/>
      <c r="W241" s="29"/>
      <c r="X241" s="29"/>
      <c r="Y241" s="29"/>
    </row>
    <row r="242" spans="1:25" s="73" customFormat="1" ht="12.75" customHeight="1">
      <c r="A242" s="339"/>
      <c r="B242" s="201"/>
      <c r="C242"/>
      <c r="D242"/>
      <c r="E242"/>
      <c r="F242"/>
      <c r="G242"/>
      <c r="H242"/>
      <c r="I242"/>
      <c r="J242"/>
      <c r="K242"/>
      <c r="L242"/>
      <c r="M242"/>
      <c r="N242"/>
      <c r="O242"/>
      <c r="P242"/>
      <c r="Q242"/>
      <c r="R242"/>
      <c r="S242" s="52"/>
      <c r="T242" s="29"/>
      <c r="U242" s="29"/>
      <c r="V242" s="29"/>
      <c r="W242" s="29"/>
      <c r="X242" s="29"/>
      <c r="Y242" s="29"/>
    </row>
    <row r="243" spans="1:25" s="73" customFormat="1" ht="12.75" customHeight="1">
      <c r="A243" s="339"/>
      <c r="B243" s="201"/>
      <c r="C243"/>
      <c r="D243"/>
      <c r="E243"/>
      <c r="F243"/>
      <c r="G243"/>
      <c r="H243"/>
      <c r="I243"/>
      <c r="J243"/>
      <c r="K243"/>
      <c r="L243"/>
      <c r="M243"/>
      <c r="N243"/>
      <c r="O243"/>
      <c r="P243"/>
      <c r="Q243"/>
      <c r="R243"/>
      <c r="S243" s="52"/>
      <c r="T243" s="29"/>
      <c r="U243" s="29"/>
      <c r="V243" s="29"/>
      <c r="W243" s="29"/>
      <c r="X243" s="29"/>
      <c r="Y243" s="29"/>
    </row>
    <row r="244" spans="1:25" s="73" customFormat="1" ht="12.75" customHeight="1">
      <c r="A244" s="339"/>
      <c r="B244" s="201"/>
      <c r="C244"/>
      <c r="D244"/>
      <c r="E244"/>
      <c r="F244"/>
      <c r="G244"/>
      <c r="H244"/>
      <c r="I244"/>
      <c r="J244"/>
      <c r="K244"/>
      <c r="L244"/>
      <c r="M244"/>
      <c r="N244"/>
      <c r="O244"/>
      <c r="P244"/>
      <c r="Q244"/>
      <c r="R244"/>
      <c r="S244" s="52"/>
      <c r="T244" s="29"/>
      <c r="U244" s="29"/>
      <c r="V244" s="29"/>
      <c r="W244" s="29"/>
      <c r="X244" s="29"/>
      <c r="Y244" s="29"/>
    </row>
    <row r="245" spans="1:25" s="73" customFormat="1" ht="12.75" customHeight="1">
      <c r="A245" s="339"/>
      <c r="B245" s="201"/>
      <c r="C245"/>
      <c r="D245"/>
      <c r="E245"/>
      <c r="F245"/>
      <c r="G245"/>
      <c r="H245"/>
      <c r="I245"/>
      <c r="J245"/>
      <c r="K245"/>
      <c r="L245"/>
      <c r="M245"/>
      <c r="N245"/>
      <c r="O245"/>
      <c r="P245"/>
      <c r="Q245"/>
      <c r="R245"/>
      <c r="S245" s="52"/>
      <c r="T245" s="29"/>
      <c r="U245" s="29"/>
      <c r="V245" s="29"/>
      <c r="W245" s="29"/>
      <c r="X245" s="29"/>
      <c r="Y245" s="29"/>
    </row>
    <row r="246" spans="1:25" s="73" customFormat="1" ht="12.75" customHeight="1">
      <c r="A246" s="339"/>
      <c r="B246" s="201"/>
      <c r="C246"/>
      <c r="D246"/>
      <c r="E246"/>
      <c r="F246"/>
      <c r="G246"/>
      <c r="H246"/>
      <c r="I246"/>
      <c r="J246"/>
      <c r="K246"/>
      <c r="L246"/>
      <c r="M246"/>
      <c r="N246"/>
      <c r="O246"/>
      <c r="P246"/>
      <c r="Q246"/>
      <c r="R246"/>
      <c r="S246" s="52"/>
      <c r="T246" s="29"/>
      <c r="U246" s="29"/>
      <c r="V246" s="29"/>
      <c r="W246" s="29"/>
      <c r="X246" s="29"/>
      <c r="Y246" s="29"/>
    </row>
    <row r="247" spans="1:25" s="73" customFormat="1" ht="12.75" customHeight="1">
      <c r="A247" s="339"/>
      <c r="B247" s="201"/>
      <c r="C247"/>
      <c r="D247"/>
      <c r="E247"/>
      <c r="F247"/>
      <c r="G247"/>
      <c r="H247"/>
      <c r="I247"/>
      <c r="J247"/>
      <c r="K247"/>
      <c r="L247"/>
      <c r="M247"/>
      <c r="N247"/>
      <c r="O247"/>
      <c r="P247"/>
      <c r="Q247"/>
      <c r="R247"/>
      <c r="S247" s="52"/>
      <c r="T247" s="29"/>
      <c r="U247" s="29"/>
      <c r="V247" s="29"/>
      <c r="W247" s="29"/>
      <c r="X247" s="29"/>
      <c r="Y247" s="29"/>
    </row>
    <row r="248" spans="1:25" s="73" customFormat="1" ht="12.75" customHeight="1">
      <c r="A248" s="339"/>
      <c r="B248" s="201"/>
      <c r="C248"/>
      <c r="D248"/>
      <c r="E248"/>
      <c r="F248"/>
      <c r="G248"/>
      <c r="H248"/>
      <c r="I248"/>
      <c r="J248"/>
      <c r="K248"/>
      <c r="L248"/>
      <c r="M248"/>
      <c r="N248"/>
      <c r="O248"/>
      <c r="P248"/>
      <c r="Q248"/>
      <c r="R248"/>
      <c r="S248" s="52"/>
      <c r="T248" s="29"/>
      <c r="U248" s="29"/>
      <c r="V248" s="29"/>
      <c r="W248" s="29"/>
      <c r="X248" s="29"/>
      <c r="Y248" s="29"/>
    </row>
    <row r="249" spans="1:25" s="73" customFormat="1" ht="12.75" customHeight="1">
      <c r="A249" s="339"/>
      <c r="B249" s="201"/>
      <c r="C249"/>
      <c r="D249"/>
      <c r="E249"/>
      <c r="F249"/>
      <c r="G249"/>
      <c r="H249"/>
      <c r="I249"/>
      <c r="J249"/>
      <c r="K249"/>
      <c r="L249"/>
      <c r="M249"/>
      <c r="N249"/>
      <c r="O249"/>
      <c r="P249"/>
      <c r="Q249"/>
      <c r="R249"/>
      <c r="S249" s="52"/>
      <c r="T249" s="29"/>
      <c r="U249" s="29"/>
      <c r="V249" s="29"/>
      <c r="W249" s="29"/>
      <c r="X249" s="29"/>
      <c r="Y249" s="29"/>
    </row>
    <row r="250" spans="1:25" s="73" customFormat="1" ht="12.75" customHeight="1">
      <c r="A250" s="339"/>
      <c r="B250" s="201"/>
      <c r="C250"/>
      <c r="D250"/>
      <c r="E250"/>
      <c r="F250"/>
      <c r="G250"/>
      <c r="H250"/>
      <c r="I250"/>
      <c r="J250"/>
      <c r="K250"/>
      <c r="L250"/>
      <c r="M250"/>
      <c r="N250"/>
      <c r="O250"/>
      <c r="P250"/>
      <c r="Q250"/>
      <c r="R250"/>
      <c r="S250" s="52"/>
      <c r="T250" s="29"/>
      <c r="U250" s="29"/>
      <c r="V250" s="29"/>
      <c r="W250" s="29"/>
      <c r="X250" s="29"/>
      <c r="Y250" s="29"/>
    </row>
    <row r="251" spans="1:25" s="73" customFormat="1" ht="12.75" customHeight="1">
      <c r="A251" s="339"/>
      <c r="B251" s="201"/>
      <c r="C251"/>
      <c r="D251"/>
      <c r="E251"/>
      <c r="F251"/>
      <c r="G251"/>
      <c r="H251"/>
      <c r="I251"/>
      <c r="J251"/>
      <c r="K251"/>
      <c r="L251"/>
      <c r="M251"/>
      <c r="N251"/>
      <c r="O251"/>
      <c r="P251"/>
      <c r="Q251"/>
      <c r="R251"/>
      <c r="S251" s="52"/>
      <c r="T251" s="29"/>
      <c r="U251" s="29"/>
      <c r="V251" s="29"/>
      <c r="W251" s="29"/>
      <c r="X251" s="29"/>
      <c r="Y251" s="29"/>
    </row>
    <row r="252" spans="1:25" s="73" customFormat="1" ht="12.75" customHeight="1">
      <c r="A252" s="339"/>
      <c r="B252" s="201"/>
      <c r="C252"/>
      <c r="D252"/>
      <c r="E252"/>
      <c r="F252"/>
      <c r="G252"/>
      <c r="H252"/>
      <c r="I252"/>
      <c r="J252"/>
      <c r="K252"/>
      <c r="L252"/>
      <c r="M252"/>
      <c r="N252"/>
      <c r="O252"/>
      <c r="P252"/>
      <c r="Q252"/>
      <c r="R252"/>
      <c r="S252" s="52"/>
      <c r="T252" s="29"/>
      <c r="U252" s="29"/>
      <c r="V252" s="29"/>
      <c r="W252" s="29"/>
      <c r="X252" s="29"/>
      <c r="Y252" s="29"/>
    </row>
    <row r="253" spans="1:25" s="73" customFormat="1" ht="12.75" customHeight="1">
      <c r="A253" s="339"/>
      <c r="B253" s="201"/>
      <c r="C253"/>
      <c r="D253"/>
      <c r="E253"/>
      <c r="F253"/>
      <c r="G253"/>
      <c r="H253"/>
      <c r="I253"/>
      <c r="J253"/>
      <c r="K253"/>
      <c r="L253"/>
      <c r="M253"/>
      <c r="N253"/>
      <c r="O253"/>
      <c r="P253"/>
      <c r="Q253"/>
      <c r="R253"/>
      <c r="S253" s="52"/>
      <c r="T253" s="29"/>
      <c r="U253" s="29"/>
      <c r="V253" s="29"/>
      <c r="W253" s="29"/>
      <c r="X253" s="29"/>
      <c r="Y253" s="29"/>
    </row>
    <row r="254" spans="1:25" s="73" customFormat="1" ht="12.75" customHeight="1">
      <c r="A254" s="339"/>
      <c r="B254" s="201"/>
      <c r="C254"/>
      <c r="D254"/>
      <c r="E254"/>
      <c r="F254"/>
      <c r="G254"/>
      <c r="H254"/>
      <c r="I254"/>
      <c r="J254"/>
      <c r="K254"/>
      <c r="L254"/>
      <c r="M254"/>
      <c r="N254"/>
      <c r="O254"/>
      <c r="P254"/>
      <c r="Q254"/>
      <c r="R254"/>
      <c r="S254" s="52"/>
      <c r="T254" s="29"/>
      <c r="U254" s="29"/>
      <c r="V254" s="29"/>
      <c r="W254" s="29"/>
      <c r="X254" s="29"/>
      <c r="Y254" s="29"/>
    </row>
    <row r="255" spans="1:25" s="73" customFormat="1" ht="12.75" customHeight="1">
      <c r="A255" s="339"/>
      <c r="B255" s="201"/>
      <c r="C255"/>
      <c r="D255"/>
      <c r="E255"/>
      <c r="F255"/>
      <c r="G255"/>
      <c r="H255"/>
      <c r="I255"/>
      <c r="J255"/>
      <c r="K255"/>
      <c r="L255"/>
      <c r="M255"/>
      <c r="N255"/>
      <c r="O255"/>
      <c r="P255"/>
      <c r="Q255"/>
      <c r="R255"/>
      <c r="S255" s="52"/>
      <c r="T255" s="29"/>
      <c r="U255" s="29"/>
      <c r="V255" s="29"/>
      <c r="W255" s="29"/>
      <c r="X255" s="29"/>
      <c r="Y255" s="29"/>
    </row>
    <row r="256" spans="1:25" s="73" customFormat="1" ht="12.75" customHeight="1">
      <c r="A256" s="339"/>
      <c r="B256" s="201"/>
      <c r="C256"/>
      <c r="D256"/>
      <c r="E256"/>
      <c r="F256"/>
      <c r="G256"/>
      <c r="H256"/>
      <c r="I256"/>
      <c r="J256"/>
      <c r="K256"/>
      <c r="L256"/>
      <c r="M256"/>
      <c r="N256"/>
      <c r="O256"/>
      <c r="P256"/>
      <c r="Q256"/>
      <c r="R256"/>
      <c r="S256" s="52"/>
      <c r="T256" s="29"/>
      <c r="U256" s="29"/>
      <c r="V256" s="29"/>
      <c r="W256" s="29"/>
      <c r="X256" s="29"/>
      <c r="Y256" s="29"/>
    </row>
    <row r="257" spans="1:25" s="73" customFormat="1" ht="12.75" customHeight="1">
      <c r="A257" s="339"/>
      <c r="B257" s="201"/>
      <c r="C257"/>
      <c r="D257"/>
      <c r="E257"/>
      <c r="F257"/>
      <c r="G257"/>
      <c r="H257"/>
      <c r="I257"/>
      <c r="J257"/>
      <c r="K257"/>
      <c r="L257"/>
      <c r="M257"/>
      <c r="N257"/>
      <c r="O257"/>
      <c r="P257"/>
      <c r="Q257"/>
      <c r="R257"/>
      <c r="S257" s="52"/>
      <c r="T257" s="29"/>
      <c r="U257" s="29"/>
      <c r="V257" s="29"/>
      <c r="W257" s="29"/>
      <c r="X257" s="29"/>
      <c r="Y257" s="29"/>
    </row>
    <row r="258" spans="1:25" s="73" customFormat="1" ht="12.75" customHeight="1">
      <c r="A258" s="339"/>
      <c r="B258" s="201"/>
      <c r="C258"/>
      <c r="D258"/>
      <c r="E258"/>
      <c r="F258"/>
      <c r="G258"/>
      <c r="H258"/>
      <c r="I258"/>
      <c r="J258"/>
      <c r="K258"/>
      <c r="L258"/>
      <c r="M258"/>
      <c r="N258"/>
      <c r="O258"/>
      <c r="P258"/>
      <c r="Q258"/>
      <c r="R258"/>
      <c r="S258" s="52"/>
      <c r="T258" s="29"/>
      <c r="U258" s="29"/>
      <c r="V258" s="29"/>
      <c r="W258" s="29"/>
      <c r="X258" s="29"/>
      <c r="Y258" s="29"/>
    </row>
    <row r="259" spans="1:25" s="73" customFormat="1" ht="12.75" customHeight="1">
      <c r="A259" s="339"/>
      <c r="B259" s="201"/>
      <c r="C259"/>
      <c r="D259"/>
      <c r="E259"/>
      <c r="F259"/>
      <c r="G259"/>
      <c r="H259"/>
      <c r="I259"/>
      <c r="J259"/>
      <c r="K259"/>
      <c r="L259"/>
      <c r="M259"/>
      <c r="N259"/>
      <c r="O259"/>
      <c r="P259"/>
      <c r="Q259"/>
      <c r="R259"/>
      <c r="S259" s="52"/>
      <c r="T259" s="29"/>
      <c r="U259" s="29"/>
      <c r="V259" s="29"/>
      <c r="W259" s="29"/>
      <c r="X259" s="29"/>
      <c r="Y259" s="29"/>
    </row>
    <row r="260" spans="1:25" s="73" customFormat="1" ht="12.75" customHeight="1">
      <c r="A260" s="339"/>
      <c r="B260" s="201"/>
      <c r="C260"/>
      <c r="D260"/>
      <c r="E260"/>
      <c r="F260"/>
      <c r="G260"/>
      <c r="H260"/>
      <c r="I260"/>
      <c r="J260"/>
      <c r="K260"/>
      <c r="L260"/>
      <c r="M260"/>
      <c r="N260"/>
      <c r="O260"/>
      <c r="P260"/>
      <c r="Q260"/>
      <c r="R260"/>
      <c r="S260" s="52"/>
      <c r="T260" s="29"/>
      <c r="U260" s="29"/>
      <c r="V260" s="29"/>
      <c r="W260" s="29"/>
      <c r="X260" s="29"/>
      <c r="Y260" s="29"/>
    </row>
    <row r="261" spans="1:25" s="73" customFormat="1" ht="12.75" customHeight="1">
      <c r="A261" s="339"/>
      <c r="B261" s="201"/>
      <c r="C261"/>
      <c r="D261"/>
      <c r="E261"/>
      <c r="F261"/>
      <c r="G261"/>
      <c r="H261"/>
      <c r="I261"/>
      <c r="J261"/>
      <c r="K261"/>
      <c r="L261"/>
      <c r="M261"/>
      <c r="N261"/>
      <c r="O261"/>
      <c r="P261"/>
      <c r="Q261"/>
      <c r="R261"/>
      <c r="S261" s="52"/>
      <c r="T261" s="29"/>
      <c r="U261" s="29"/>
      <c r="V261" s="29"/>
      <c r="W261" s="29"/>
      <c r="X261" s="29"/>
      <c r="Y261" s="29"/>
    </row>
    <row r="262" spans="1:25" s="73" customFormat="1" ht="12.75" customHeight="1">
      <c r="A262" s="339"/>
      <c r="B262" s="201"/>
      <c r="C262"/>
      <c r="D262"/>
      <c r="E262"/>
      <c r="F262"/>
      <c r="G262"/>
      <c r="H262"/>
      <c r="I262"/>
      <c r="J262"/>
      <c r="K262"/>
      <c r="L262"/>
      <c r="M262"/>
      <c r="N262"/>
      <c r="O262"/>
      <c r="P262"/>
      <c r="Q262"/>
      <c r="R262"/>
      <c r="S262" s="52"/>
      <c r="T262" s="29"/>
      <c r="U262" s="29"/>
      <c r="V262" s="29"/>
      <c r="W262" s="29"/>
      <c r="X262" s="29"/>
      <c r="Y262" s="29"/>
    </row>
    <row r="263" spans="1:25" s="73" customFormat="1" ht="12.75" customHeight="1">
      <c r="A263" s="339"/>
      <c r="B263" s="201"/>
      <c r="C263"/>
      <c r="D263"/>
      <c r="E263"/>
      <c r="F263"/>
      <c r="G263"/>
      <c r="H263"/>
      <c r="I263"/>
      <c r="J263"/>
      <c r="K263"/>
      <c r="L263"/>
      <c r="M263"/>
      <c r="N263"/>
      <c r="O263"/>
      <c r="P263"/>
      <c r="Q263"/>
      <c r="R263"/>
      <c r="S263" s="52"/>
      <c r="T263" s="29"/>
      <c r="U263" s="29"/>
      <c r="V263" s="29"/>
      <c r="W263" s="29"/>
      <c r="X263" s="29"/>
      <c r="Y263" s="29"/>
    </row>
    <row r="264" spans="1:25" s="73" customFormat="1" ht="12.75" customHeight="1">
      <c r="A264" s="339"/>
      <c r="B264" s="201"/>
      <c r="C264"/>
      <c r="D264"/>
      <c r="E264"/>
      <c r="F264"/>
      <c r="G264"/>
      <c r="H264"/>
      <c r="I264"/>
      <c r="J264"/>
      <c r="K264"/>
      <c r="L264"/>
      <c r="M264"/>
      <c r="N264"/>
      <c r="O264"/>
      <c r="P264"/>
      <c r="Q264"/>
      <c r="R264"/>
      <c r="S264" s="52"/>
      <c r="T264" s="29"/>
      <c r="U264" s="29"/>
      <c r="V264" s="29"/>
      <c r="W264" s="29"/>
      <c r="X264" s="29"/>
      <c r="Y264" s="29"/>
    </row>
    <row r="265" spans="1:25" s="73" customFormat="1" ht="12.75" customHeight="1">
      <c r="A265" s="339"/>
      <c r="B265" s="201"/>
      <c r="C265"/>
      <c r="D265"/>
      <c r="E265"/>
      <c r="F265"/>
      <c r="G265"/>
      <c r="H265"/>
      <c r="I265"/>
      <c r="J265"/>
      <c r="K265"/>
      <c r="L265"/>
      <c r="M265"/>
      <c r="N265"/>
      <c r="O265"/>
      <c r="P265"/>
      <c r="Q265"/>
      <c r="R265"/>
      <c r="S265" s="52"/>
      <c r="T265" s="29"/>
      <c r="U265" s="29"/>
      <c r="V265" s="29"/>
      <c r="W265" s="29"/>
      <c r="X265" s="29"/>
      <c r="Y265" s="29"/>
    </row>
    <row r="266" spans="1:25" s="73" customFormat="1" ht="12.75" customHeight="1">
      <c r="A266" s="339"/>
      <c r="B266" s="201"/>
      <c r="C266"/>
      <c r="D266"/>
      <c r="E266"/>
      <c r="F266"/>
      <c r="G266"/>
      <c r="H266"/>
      <c r="I266"/>
      <c r="J266"/>
      <c r="K266"/>
      <c r="L266"/>
      <c r="M266"/>
      <c r="N266"/>
      <c r="O266"/>
      <c r="P266"/>
      <c r="Q266"/>
      <c r="R266"/>
      <c r="S266" s="52"/>
      <c r="T266" s="29"/>
      <c r="U266" s="29"/>
      <c r="V266" s="29"/>
      <c r="W266" s="29"/>
      <c r="X266" s="29"/>
      <c r="Y266" s="29"/>
    </row>
    <row r="267" spans="1:25" s="73" customFormat="1" ht="12.75" customHeight="1">
      <c r="A267" s="339"/>
      <c r="B267" s="201"/>
      <c r="C267"/>
      <c r="D267"/>
      <c r="E267"/>
      <c r="F267"/>
      <c r="G267"/>
      <c r="H267"/>
      <c r="I267"/>
      <c r="J267"/>
      <c r="K267"/>
      <c r="L267"/>
      <c r="M267"/>
      <c r="N267"/>
      <c r="O267"/>
      <c r="P267"/>
      <c r="Q267"/>
      <c r="R267"/>
      <c r="S267" s="52"/>
      <c r="T267" s="29"/>
      <c r="U267" s="29"/>
      <c r="V267" s="29"/>
      <c r="W267" s="29"/>
      <c r="X267" s="29"/>
      <c r="Y267" s="29"/>
    </row>
    <row r="268" spans="1:25" s="73" customFormat="1" ht="12.75" customHeight="1">
      <c r="A268" s="339"/>
      <c r="B268" s="201"/>
      <c r="C268"/>
      <c r="D268"/>
      <c r="E268"/>
      <c r="F268"/>
      <c r="G268"/>
      <c r="H268"/>
      <c r="I268"/>
      <c r="J268"/>
      <c r="K268"/>
      <c r="L268"/>
      <c r="M268"/>
      <c r="N268"/>
      <c r="O268"/>
      <c r="P268"/>
      <c r="Q268"/>
      <c r="R268"/>
      <c r="S268" s="52"/>
      <c r="T268" s="29"/>
      <c r="U268" s="29"/>
      <c r="V268" s="29"/>
      <c r="W268" s="29"/>
      <c r="X268" s="29"/>
      <c r="Y268" s="29"/>
    </row>
    <row r="269" spans="1:25" s="73" customFormat="1" ht="12.75" customHeight="1">
      <c r="A269" s="339"/>
      <c r="B269" s="201"/>
      <c r="C269"/>
      <c r="D269"/>
      <c r="E269"/>
      <c r="F269"/>
      <c r="G269"/>
      <c r="H269"/>
      <c r="I269"/>
      <c r="J269"/>
      <c r="K269"/>
      <c r="L269"/>
      <c r="M269"/>
      <c r="N269"/>
      <c r="O269"/>
      <c r="P269"/>
      <c r="Q269"/>
      <c r="R269"/>
      <c r="S269" s="52"/>
      <c r="T269" s="29"/>
      <c r="U269" s="29"/>
      <c r="V269" s="29"/>
      <c r="W269" s="29"/>
      <c r="X269" s="29"/>
      <c r="Y269" s="29"/>
    </row>
    <row r="270" spans="1:25" s="73" customFormat="1" ht="12.75" customHeight="1">
      <c r="A270" s="339"/>
      <c r="B270" s="201"/>
      <c r="C270"/>
      <c r="D270"/>
      <c r="E270"/>
      <c r="F270"/>
      <c r="G270"/>
      <c r="H270"/>
      <c r="I270"/>
      <c r="J270"/>
      <c r="K270"/>
      <c r="L270"/>
      <c r="M270"/>
      <c r="N270"/>
      <c r="O270"/>
      <c r="P270"/>
      <c r="Q270"/>
      <c r="R270"/>
      <c r="S270" s="52"/>
      <c r="T270" s="29"/>
      <c r="U270" s="29"/>
      <c r="V270" s="29"/>
      <c r="W270" s="29"/>
      <c r="X270" s="29"/>
      <c r="Y270" s="29"/>
    </row>
    <row r="271" spans="1:25" s="73" customFormat="1" ht="12.75" customHeight="1">
      <c r="A271" s="339"/>
      <c r="B271" s="201"/>
      <c r="C271"/>
      <c r="D271"/>
      <c r="E271"/>
      <c r="F271"/>
      <c r="G271"/>
      <c r="H271"/>
      <c r="I271"/>
      <c r="J271"/>
      <c r="K271"/>
      <c r="L271"/>
      <c r="M271"/>
      <c r="N271"/>
      <c r="O271"/>
      <c r="P271"/>
      <c r="Q271"/>
      <c r="R271"/>
      <c r="S271" s="52"/>
      <c r="T271" s="29"/>
      <c r="U271" s="29"/>
      <c r="V271" s="29"/>
      <c r="W271" s="29"/>
      <c r="X271" s="29"/>
      <c r="Y271" s="29"/>
    </row>
    <row r="272" spans="1:25" s="73" customFormat="1" ht="12.75" customHeight="1">
      <c r="A272" s="339"/>
      <c r="B272" s="201"/>
      <c r="C272"/>
      <c r="D272"/>
      <c r="E272"/>
      <c r="F272"/>
      <c r="G272"/>
      <c r="H272"/>
      <c r="I272"/>
      <c r="J272"/>
      <c r="K272"/>
      <c r="L272"/>
      <c r="M272"/>
      <c r="N272"/>
      <c r="O272"/>
      <c r="P272"/>
      <c r="Q272"/>
      <c r="R272"/>
      <c r="S272" s="52"/>
      <c r="T272" s="29"/>
      <c r="U272" s="29"/>
      <c r="V272" s="29"/>
      <c r="W272" s="29"/>
      <c r="X272" s="29"/>
      <c r="Y272" s="29"/>
    </row>
    <row r="273" spans="1:25" s="73" customFormat="1" ht="12.75" customHeight="1">
      <c r="A273" s="339"/>
      <c r="B273" s="201"/>
      <c r="C273"/>
      <c r="D273"/>
      <c r="E273"/>
      <c r="F273"/>
      <c r="G273"/>
      <c r="H273"/>
      <c r="I273"/>
      <c r="J273"/>
      <c r="K273"/>
      <c r="L273"/>
      <c r="M273"/>
      <c r="N273"/>
      <c r="O273"/>
      <c r="P273"/>
      <c r="Q273"/>
      <c r="R273"/>
      <c r="S273" s="52"/>
      <c r="T273" s="29"/>
      <c r="U273" s="29"/>
      <c r="V273" s="29"/>
      <c r="W273" s="29"/>
      <c r="X273" s="29"/>
      <c r="Y273" s="29"/>
    </row>
    <row r="274" spans="1:25" s="73" customFormat="1" ht="12.75" customHeight="1">
      <c r="A274" s="339"/>
      <c r="B274" s="201"/>
      <c r="C274"/>
      <c r="D274"/>
      <c r="E274"/>
      <c r="F274"/>
      <c r="G274"/>
      <c r="H274"/>
      <c r="I274"/>
      <c r="J274"/>
      <c r="K274"/>
      <c r="L274"/>
      <c r="M274"/>
      <c r="N274"/>
      <c r="O274"/>
      <c r="P274"/>
      <c r="Q274"/>
      <c r="R274"/>
      <c r="S274" s="52"/>
      <c r="T274" s="29"/>
      <c r="U274" s="29"/>
      <c r="V274" s="29"/>
      <c r="W274" s="29"/>
      <c r="X274" s="29"/>
      <c r="Y274" s="29"/>
    </row>
    <row r="275" spans="1:25" s="73" customFormat="1" ht="12.75" customHeight="1">
      <c r="A275" s="339"/>
      <c r="B275" s="201"/>
      <c r="C275"/>
      <c r="D275"/>
      <c r="E275"/>
      <c r="F275"/>
      <c r="G275"/>
      <c r="H275"/>
      <c r="I275"/>
      <c r="J275"/>
      <c r="K275"/>
      <c r="L275"/>
      <c r="M275"/>
      <c r="N275"/>
      <c r="O275"/>
      <c r="P275"/>
      <c r="Q275"/>
      <c r="R275"/>
      <c r="S275" s="52"/>
      <c r="T275" s="29"/>
      <c r="U275" s="29"/>
      <c r="V275" s="29"/>
      <c r="W275" s="29"/>
      <c r="X275" s="29"/>
      <c r="Y275" s="29"/>
    </row>
    <row r="276" spans="1:25" s="73" customFormat="1" ht="12.75" customHeight="1">
      <c r="A276" s="339"/>
      <c r="B276" s="201"/>
      <c r="C276"/>
      <c r="D276"/>
      <c r="E276"/>
      <c r="F276"/>
      <c r="G276"/>
      <c r="H276"/>
      <c r="I276"/>
      <c r="J276"/>
      <c r="K276"/>
      <c r="L276"/>
      <c r="M276"/>
      <c r="N276"/>
      <c r="O276"/>
      <c r="P276"/>
      <c r="Q276"/>
      <c r="R276"/>
      <c r="S276" s="52"/>
      <c r="T276" s="29"/>
      <c r="U276" s="29"/>
      <c r="V276" s="29"/>
      <c r="W276" s="29"/>
      <c r="X276" s="29"/>
      <c r="Y276" s="29"/>
    </row>
    <row r="277" spans="1:25" s="73" customFormat="1" ht="12.75" customHeight="1">
      <c r="A277" s="339"/>
      <c r="B277" s="201"/>
      <c r="C277"/>
      <c r="D277"/>
      <c r="E277"/>
      <c r="F277"/>
      <c r="G277"/>
      <c r="H277"/>
      <c r="I277"/>
      <c r="J277"/>
      <c r="K277"/>
      <c r="L277"/>
      <c r="M277"/>
      <c r="N277"/>
      <c r="O277"/>
      <c r="P277"/>
      <c r="Q277"/>
      <c r="R277"/>
      <c r="S277" s="52"/>
      <c r="T277" s="29"/>
      <c r="U277" s="29"/>
      <c r="V277" s="29"/>
      <c r="W277" s="29"/>
      <c r="X277" s="29"/>
      <c r="Y277" s="29"/>
    </row>
    <row r="278" spans="1:25" s="73" customFormat="1" ht="12.75" customHeight="1">
      <c r="A278" s="339"/>
      <c r="B278" s="201"/>
      <c r="C278"/>
      <c r="D278"/>
      <c r="E278"/>
      <c r="F278"/>
      <c r="G278"/>
      <c r="H278"/>
      <c r="I278"/>
      <c r="J278"/>
      <c r="K278"/>
      <c r="L278"/>
      <c r="M278"/>
      <c r="N278"/>
      <c r="O278"/>
      <c r="P278"/>
      <c r="Q278"/>
      <c r="R278"/>
      <c r="S278" s="52"/>
      <c r="T278" s="29"/>
      <c r="U278" s="29"/>
      <c r="V278" s="29"/>
      <c r="W278" s="29"/>
      <c r="X278" s="29"/>
      <c r="Y278" s="29"/>
    </row>
    <row r="279" spans="1:25" s="73" customFormat="1" ht="12.75" customHeight="1">
      <c r="A279" s="339"/>
      <c r="B279" s="201"/>
      <c r="C279"/>
      <c r="D279"/>
      <c r="E279"/>
      <c r="F279"/>
      <c r="G279"/>
      <c r="H279"/>
      <c r="I279"/>
      <c r="J279"/>
      <c r="K279"/>
      <c r="L279"/>
      <c r="M279"/>
      <c r="N279"/>
      <c r="O279"/>
      <c r="P279"/>
      <c r="Q279"/>
      <c r="R279"/>
      <c r="S279" s="52"/>
      <c r="T279" s="29"/>
      <c r="U279" s="29"/>
      <c r="V279" s="29"/>
      <c r="W279" s="29"/>
      <c r="X279" s="29"/>
      <c r="Y279" s="29"/>
    </row>
    <row r="280" spans="1:25" s="73" customFormat="1" ht="12.75" customHeight="1">
      <c r="A280" s="339"/>
      <c r="B280" s="201"/>
      <c r="C280"/>
      <c r="D280"/>
      <c r="E280"/>
      <c r="F280"/>
      <c r="G280"/>
      <c r="H280"/>
      <c r="I280"/>
      <c r="J280"/>
      <c r="K280"/>
      <c r="L280"/>
      <c r="M280"/>
      <c r="N280"/>
      <c r="O280"/>
      <c r="P280"/>
      <c r="Q280"/>
      <c r="R280"/>
      <c r="S280" s="52"/>
      <c r="T280" s="29"/>
      <c r="U280" s="29"/>
      <c r="V280" s="29"/>
      <c r="W280" s="29"/>
      <c r="X280" s="29"/>
      <c r="Y280" s="29"/>
    </row>
    <row r="281" spans="1:25" s="73" customFormat="1" ht="12.75" customHeight="1">
      <c r="A281" s="339"/>
      <c r="B281" s="201"/>
      <c r="C281"/>
      <c r="D281"/>
      <c r="E281"/>
      <c r="F281"/>
      <c r="G281"/>
      <c r="H281"/>
      <c r="I281"/>
      <c r="J281"/>
      <c r="K281"/>
      <c r="L281"/>
      <c r="M281"/>
      <c r="N281"/>
      <c r="O281"/>
      <c r="P281"/>
      <c r="Q281"/>
      <c r="R281"/>
      <c r="S281" s="52"/>
      <c r="T281" s="29"/>
      <c r="U281" s="29"/>
      <c r="V281" s="29"/>
      <c r="W281" s="29"/>
      <c r="X281" s="29"/>
      <c r="Y281" s="29"/>
    </row>
    <row r="282" spans="1:25" s="73" customFormat="1" ht="12.75" customHeight="1">
      <c r="A282" s="339"/>
      <c r="B282" s="201"/>
      <c r="C282"/>
      <c r="D282"/>
      <c r="E282"/>
      <c r="F282"/>
      <c r="G282"/>
      <c r="H282"/>
      <c r="I282"/>
      <c r="J282"/>
      <c r="K282"/>
      <c r="L282"/>
      <c r="M282"/>
      <c r="N282"/>
      <c r="O282"/>
      <c r="P282"/>
      <c r="Q282"/>
      <c r="R282"/>
      <c r="S282" s="52"/>
      <c r="T282" s="29"/>
      <c r="U282" s="29"/>
      <c r="V282" s="29"/>
      <c r="W282" s="29"/>
      <c r="X282" s="29"/>
      <c r="Y282" s="29"/>
    </row>
    <row r="283" spans="1:25" s="73" customFormat="1" ht="12.75" customHeight="1">
      <c r="A283" s="339"/>
      <c r="B283" s="201"/>
      <c r="C283"/>
      <c r="D283"/>
      <c r="E283"/>
      <c r="F283"/>
      <c r="G283"/>
      <c r="H283"/>
      <c r="I283"/>
      <c r="J283"/>
      <c r="K283"/>
      <c r="L283"/>
      <c r="M283"/>
      <c r="N283"/>
      <c r="O283"/>
      <c r="P283"/>
      <c r="Q283"/>
      <c r="R283"/>
      <c r="S283" s="52"/>
      <c r="T283" s="29"/>
      <c r="U283" s="29"/>
      <c r="V283" s="29"/>
      <c r="W283" s="29"/>
      <c r="X283" s="29"/>
      <c r="Y283" s="29"/>
    </row>
    <row r="284" spans="1:25" s="73" customFormat="1" ht="12.75" customHeight="1">
      <c r="A284" s="339"/>
      <c r="B284" s="201"/>
      <c r="C284"/>
      <c r="D284"/>
      <c r="E284"/>
      <c r="F284"/>
      <c r="G284"/>
      <c r="H284"/>
      <c r="I284"/>
      <c r="J284"/>
      <c r="K284"/>
      <c r="L284"/>
      <c r="M284"/>
      <c r="N284"/>
      <c r="O284"/>
      <c r="P284"/>
      <c r="Q284"/>
      <c r="R284"/>
      <c r="S284" s="52"/>
      <c r="T284" s="29"/>
      <c r="U284" s="29"/>
      <c r="V284" s="29"/>
      <c r="W284" s="29"/>
      <c r="X284" s="29"/>
      <c r="Y284" s="29"/>
    </row>
    <row r="285" spans="1:25" s="73" customFormat="1" ht="12.75" customHeight="1">
      <c r="A285" s="339"/>
      <c r="B285" s="201"/>
      <c r="C285"/>
      <c r="D285"/>
      <c r="E285"/>
      <c r="F285"/>
      <c r="G285"/>
      <c r="H285"/>
      <c r="I285"/>
      <c r="J285"/>
      <c r="K285"/>
      <c r="L285"/>
      <c r="M285"/>
      <c r="N285"/>
      <c r="O285"/>
      <c r="P285"/>
      <c r="Q285"/>
      <c r="R285"/>
      <c r="S285" s="52"/>
      <c r="T285" s="29"/>
      <c r="U285" s="29"/>
      <c r="V285" s="29"/>
      <c r="W285" s="29"/>
      <c r="X285" s="29"/>
      <c r="Y285" s="29"/>
    </row>
    <row r="286" spans="1:25" s="73" customFormat="1" ht="12.75" customHeight="1">
      <c r="A286" s="339"/>
      <c r="B286" s="201"/>
      <c r="C286"/>
      <c r="D286"/>
      <c r="E286"/>
      <c r="F286"/>
      <c r="G286"/>
      <c r="H286"/>
      <c r="I286"/>
      <c r="J286"/>
      <c r="K286"/>
      <c r="L286"/>
      <c r="M286"/>
      <c r="N286"/>
      <c r="O286"/>
      <c r="P286"/>
      <c r="Q286"/>
      <c r="R286"/>
      <c r="S286" s="52"/>
      <c r="T286" s="29"/>
      <c r="U286" s="29"/>
      <c r="V286" s="29"/>
      <c r="W286" s="29"/>
      <c r="X286" s="29"/>
      <c r="Y286" s="29"/>
    </row>
    <row r="287" spans="1:25" s="73" customFormat="1" ht="12.75" customHeight="1">
      <c r="A287" s="339"/>
      <c r="B287" s="201"/>
      <c r="C287"/>
      <c r="D287"/>
      <c r="E287"/>
      <c r="F287"/>
      <c r="G287"/>
      <c r="H287"/>
      <c r="I287"/>
      <c r="J287"/>
      <c r="K287"/>
      <c r="L287"/>
      <c r="M287"/>
      <c r="N287"/>
      <c r="O287"/>
      <c r="P287"/>
      <c r="Q287"/>
      <c r="R287"/>
      <c r="S287" s="52"/>
      <c r="T287" s="29"/>
      <c r="U287" s="29"/>
      <c r="V287" s="29"/>
      <c r="W287" s="29"/>
      <c r="X287" s="29"/>
      <c r="Y287" s="29"/>
    </row>
    <row r="288" spans="1:25" s="73" customFormat="1" ht="12.75" customHeight="1">
      <c r="A288" s="339"/>
      <c r="B288" s="201"/>
      <c r="C288"/>
      <c r="D288"/>
      <c r="E288"/>
      <c r="F288"/>
      <c r="G288"/>
      <c r="H288"/>
      <c r="I288"/>
      <c r="J288"/>
      <c r="K288"/>
      <c r="L288"/>
      <c r="M288"/>
      <c r="N288"/>
      <c r="O288"/>
      <c r="P288"/>
      <c r="Q288"/>
      <c r="R288"/>
      <c r="S288" s="52"/>
      <c r="T288" s="29"/>
      <c r="U288" s="29"/>
      <c r="V288" s="29"/>
      <c r="W288" s="29"/>
      <c r="X288" s="29"/>
      <c r="Y288" s="29"/>
    </row>
    <row r="289" spans="1:25" s="73" customFormat="1" ht="12.75" customHeight="1">
      <c r="A289" s="339"/>
      <c r="B289" s="201"/>
      <c r="C289"/>
      <c r="D289"/>
      <c r="E289"/>
      <c r="F289"/>
      <c r="G289"/>
      <c r="H289"/>
      <c r="I289"/>
      <c r="J289"/>
      <c r="K289"/>
      <c r="L289"/>
      <c r="M289"/>
      <c r="N289"/>
      <c r="O289"/>
      <c r="P289"/>
      <c r="Q289"/>
      <c r="R289"/>
      <c r="S289" s="52"/>
      <c r="T289" s="29"/>
      <c r="U289" s="29"/>
      <c r="V289" s="29"/>
      <c r="W289" s="29"/>
      <c r="X289" s="29"/>
      <c r="Y289" s="29"/>
    </row>
    <row r="290" spans="1:25" s="73" customFormat="1" ht="12.75" customHeight="1">
      <c r="A290" s="339"/>
      <c r="B290" s="201"/>
      <c r="C290"/>
      <c r="D290"/>
      <c r="E290"/>
      <c r="F290"/>
      <c r="G290"/>
      <c r="H290"/>
      <c r="I290"/>
      <c r="J290"/>
      <c r="K290"/>
      <c r="L290"/>
      <c r="M290"/>
      <c r="N290"/>
      <c r="O290"/>
      <c r="P290"/>
      <c r="Q290"/>
      <c r="R290"/>
      <c r="S290" s="52"/>
      <c r="T290" s="29"/>
      <c r="U290" s="29"/>
      <c r="V290" s="29"/>
      <c r="W290" s="29"/>
      <c r="X290" s="29"/>
      <c r="Y290" s="29"/>
    </row>
    <row r="291" spans="1:25" s="73" customFormat="1" ht="12.75" customHeight="1">
      <c r="A291" s="339"/>
      <c r="B291" s="201"/>
      <c r="C291"/>
      <c r="D291"/>
      <c r="E291"/>
      <c r="F291"/>
      <c r="G291"/>
      <c r="H291"/>
      <c r="I291"/>
      <c r="J291"/>
      <c r="K291"/>
      <c r="L291"/>
      <c r="M291"/>
      <c r="N291"/>
      <c r="O291"/>
      <c r="P291"/>
      <c r="Q291"/>
      <c r="R291"/>
      <c r="S291" s="52"/>
      <c r="T291" s="29"/>
      <c r="U291" s="29"/>
      <c r="V291" s="29"/>
      <c r="W291" s="29"/>
      <c r="X291" s="29"/>
      <c r="Y291" s="29"/>
    </row>
    <row r="292" spans="1:25" s="73" customFormat="1" ht="12.75" customHeight="1">
      <c r="A292" s="339"/>
      <c r="B292" s="201"/>
      <c r="C292"/>
      <c r="D292"/>
      <c r="E292"/>
      <c r="F292"/>
      <c r="G292"/>
      <c r="H292"/>
      <c r="I292"/>
      <c r="J292"/>
      <c r="K292"/>
      <c r="L292"/>
      <c r="M292"/>
      <c r="N292"/>
      <c r="O292"/>
      <c r="P292"/>
      <c r="Q292"/>
      <c r="R292"/>
      <c r="S292" s="52"/>
      <c r="T292" s="29"/>
      <c r="U292" s="29"/>
      <c r="V292" s="29"/>
      <c r="W292" s="29"/>
      <c r="X292" s="29"/>
      <c r="Y292" s="29"/>
    </row>
    <row r="293" spans="1:25" s="73" customFormat="1" ht="12.75" customHeight="1">
      <c r="A293" s="339"/>
      <c r="B293" s="201"/>
      <c r="C293"/>
      <c r="D293"/>
      <c r="E293"/>
      <c r="F293"/>
      <c r="G293"/>
      <c r="H293"/>
      <c r="I293"/>
      <c r="J293"/>
      <c r="K293"/>
      <c r="L293"/>
      <c r="M293"/>
      <c r="N293"/>
      <c r="O293"/>
      <c r="P293"/>
      <c r="Q293"/>
      <c r="R293"/>
      <c r="S293" s="52"/>
      <c r="T293" s="29"/>
      <c r="U293" s="29"/>
      <c r="V293" s="29"/>
      <c r="W293" s="29"/>
      <c r="X293" s="29"/>
      <c r="Y293" s="29"/>
    </row>
    <row r="294" spans="1:25" s="73" customFormat="1" ht="12.75" customHeight="1">
      <c r="A294" s="339"/>
      <c r="B294" s="201"/>
      <c r="C294"/>
      <c r="D294"/>
      <c r="E294"/>
      <c r="F294"/>
      <c r="G294"/>
      <c r="H294"/>
      <c r="I294"/>
      <c r="J294"/>
      <c r="K294"/>
      <c r="L294"/>
      <c r="M294"/>
      <c r="N294"/>
      <c r="O294"/>
      <c r="P294"/>
      <c r="Q294"/>
      <c r="R294"/>
      <c r="S294" s="52"/>
      <c r="T294" s="29"/>
      <c r="U294" s="29"/>
      <c r="V294" s="29"/>
      <c r="W294" s="29"/>
      <c r="X294" s="29"/>
      <c r="Y294" s="29"/>
    </row>
    <row r="295" spans="1:25" s="73" customFormat="1" ht="12.75" customHeight="1">
      <c r="A295" s="339"/>
      <c r="B295" s="201"/>
      <c r="C295"/>
      <c r="D295"/>
      <c r="E295"/>
      <c r="F295"/>
      <c r="G295"/>
      <c r="H295"/>
      <c r="I295"/>
      <c r="J295"/>
      <c r="K295"/>
      <c r="L295"/>
      <c r="M295"/>
      <c r="N295"/>
      <c r="O295"/>
      <c r="P295"/>
      <c r="Q295"/>
      <c r="R295"/>
      <c r="S295" s="52"/>
      <c r="T295" s="29"/>
      <c r="U295" s="29"/>
      <c r="V295" s="29"/>
      <c r="W295" s="29"/>
      <c r="X295" s="29"/>
      <c r="Y295" s="29"/>
    </row>
    <row r="296" spans="1:25" s="73" customFormat="1" ht="12.75" customHeight="1">
      <c r="A296" s="339"/>
      <c r="B296" s="201"/>
      <c r="C296"/>
      <c r="D296"/>
      <c r="E296"/>
      <c r="F296"/>
      <c r="G296"/>
      <c r="H296"/>
      <c r="I296"/>
      <c r="J296"/>
      <c r="K296"/>
      <c r="L296"/>
      <c r="M296"/>
      <c r="N296"/>
      <c r="O296"/>
      <c r="P296"/>
      <c r="Q296"/>
      <c r="R296"/>
      <c r="S296" s="52"/>
      <c r="T296" s="29"/>
      <c r="U296" s="29"/>
      <c r="V296" s="29"/>
      <c r="W296" s="29"/>
      <c r="X296" s="29"/>
      <c r="Y296" s="29"/>
    </row>
    <row r="297" spans="1:25" s="73" customFormat="1" ht="12.75" customHeight="1">
      <c r="A297" s="339"/>
      <c r="B297" s="201"/>
      <c r="C297"/>
      <c r="D297"/>
      <c r="E297"/>
      <c r="F297"/>
      <c r="G297"/>
      <c r="H297"/>
      <c r="I297"/>
      <c r="J297"/>
      <c r="K297"/>
      <c r="L297"/>
      <c r="M297"/>
      <c r="N297"/>
      <c r="O297"/>
      <c r="P297"/>
      <c r="Q297"/>
      <c r="R297"/>
      <c r="S297" s="52"/>
      <c r="T297" s="29"/>
      <c r="U297" s="29"/>
      <c r="V297" s="29"/>
      <c r="W297" s="29"/>
      <c r="X297" s="29"/>
      <c r="Y297" s="29"/>
    </row>
    <row r="298" spans="1:25" s="73" customFormat="1" ht="12.75" customHeight="1">
      <c r="A298" s="339"/>
      <c r="B298" s="201"/>
      <c r="C298"/>
      <c r="D298"/>
      <c r="E298"/>
      <c r="F298"/>
      <c r="G298"/>
      <c r="H298"/>
      <c r="I298"/>
      <c r="J298"/>
      <c r="K298"/>
      <c r="L298"/>
      <c r="M298"/>
      <c r="N298"/>
      <c r="O298"/>
      <c r="P298"/>
      <c r="Q298"/>
      <c r="R298"/>
      <c r="S298" s="52"/>
      <c r="T298" s="29"/>
      <c r="U298" s="29"/>
      <c r="V298" s="29"/>
      <c r="W298" s="29"/>
      <c r="X298" s="29"/>
      <c r="Y298" s="29"/>
    </row>
    <row r="299" spans="1:25" s="73" customFormat="1" ht="12.75" customHeight="1">
      <c r="A299" s="339"/>
      <c r="B299" s="201"/>
      <c r="C299"/>
      <c r="D299"/>
      <c r="E299"/>
      <c r="F299"/>
      <c r="G299"/>
      <c r="H299"/>
      <c r="I299"/>
      <c r="J299"/>
      <c r="K299"/>
      <c r="L299"/>
      <c r="M299"/>
      <c r="N299"/>
      <c r="O299"/>
      <c r="P299"/>
      <c r="Q299"/>
      <c r="R299"/>
      <c r="S299" s="52"/>
      <c r="T299" s="29"/>
      <c r="U299" s="29"/>
      <c r="V299" s="29"/>
      <c r="W299" s="29"/>
      <c r="X299" s="29"/>
      <c r="Y299" s="29"/>
    </row>
    <row r="300" spans="1:25" s="73" customFormat="1" ht="12.75" customHeight="1">
      <c r="A300" s="339"/>
      <c r="B300" s="201"/>
      <c r="C300"/>
      <c r="D300"/>
      <c r="E300"/>
      <c r="F300"/>
      <c r="G300"/>
      <c r="H300"/>
      <c r="I300"/>
      <c r="J300"/>
      <c r="K300"/>
      <c r="L300"/>
      <c r="M300"/>
      <c r="N300"/>
      <c r="O300"/>
      <c r="P300"/>
      <c r="Q300"/>
      <c r="R300"/>
      <c r="S300" s="52"/>
      <c r="T300" s="29"/>
      <c r="U300" s="29"/>
      <c r="V300" s="29"/>
      <c r="W300" s="29"/>
      <c r="X300" s="29"/>
      <c r="Y300" s="29"/>
    </row>
    <row r="301" spans="1:25" s="73" customFormat="1" ht="12.75" customHeight="1">
      <c r="A301" s="339"/>
      <c r="B301" s="201"/>
      <c r="C301"/>
      <c r="D301"/>
      <c r="E301"/>
      <c r="F301"/>
      <c r="G301"/>
      <c r="H301"/>
      <c r="I301"/>
      <c r="J301"/>
      <c r="K301"/>
      <c r="L301"/>
      <c r="M301"/>
      <c r="N301"/>
      <c r="O301"/>
      <c r="P301"/>
      <c r="Q301"/>
      <c r="R301"/>
      <c r="S301" s="52"/>
      <c r="T301" s="29"/>
      <c r="U301" s="29"/>
      <c r="V301" s="29"/>
      <c r="W301" s="29"/>
      <c r="X301" s="29"/>
      <c r="Y301" s="29"/>
    </row>
    <row r="302" spans="1:25" s="73" customFormat="1" ht="12.75" customHeight="1">
      <c r="A302" s="339"/>
      <c r="B302" s="201"/>
      <c r="C302"/>
      <c r="D302"/>
      <c r="E302"/>
      <c r="F302"/>
      <c r="G302"/>
      <c r="H302"/>
      <c r="I302"/>
      <c r="J302"/>
      <c r="K302"/>
      <c r="L302"/>
      <c r="M302"/>
      <c r="N302"/>
      <c r="O302"/>
      <c r="P302"/>
      <c r="Q302"/>
      <c r="R302"/>
      <c r="S302" s="52"/>
      <c r="T302" s="29"/>
      <c r="U302" s="29"/>
      <c r="V302" s="29"/>
      <c r="W302" s="29"/>
      <c r="X302" s="29"/>
      <c r="Y302" s="29"/>
    </row>
    <row r="303" spans="1:25" s="73" customFormat="1" ht="12.75" customHeight="1">
      <c r="A303" s="339"/>
      <c r="B303" s="201"/>
      <c r="C303"/>
      <c r="D303"/>
      <c r="E303"/>
      <c r="F303"/>
      <c r="G303"/>
      <c r="H303"/>
      <c r="I303"/>
      <c r="J303"/>
      <c r="K303"/>
      <c r="L303"/>
      <c r="M303"/>
      <c r="N303"/>
      <c r="O303"/>
      <c r="P303"/>
      <c r="Q303"/>
      <c r="R303"/>
      <c r="S303" s="52"/>
      <c r="T303" s="29"/>
      <c r="U303" s="29"/>
      <c r="V303" s="29"/>
      <c r="W303" s="29"/>
      <c r="X303" s="29"/>
      <c r="Y303" s="29"/>
    </row>
    <row r="304" spans="1:25" s="73" customFormat="1" ht="12.75" customHeight="1">
      <c r="A304" s="65"/>
      <c r="B304" s="23"/>
      <c r="C304" s="28"/>
      <c r="D304" s="28"/>
      <c r="E304" s="28"/>
      <c r="F304" s="28"/>
      <c r="G304" s="28"/>
      <c r="I304" s="29"/>
      <c r="J304" s="29"/>
      <c r="K304" s="29"/>
      <c r="L304" s="29"/>
      <c r="M304" s="29"/>
      <c r="N304" s="29"/>
      <c r="O304" s="29"/>
      <c r="P304" s="29"/>
      <c r="Q304" s="29"/>
      <c r="R304" s="179"/>
      <c r="S304" s="52"/>
      <c r="T304" s="29"/>
      <c r="U304" s="29"/>
      <c r="V304" s="29"/>
      <c r="W304" s="29"/>
      <c r="X304" s="29"/>
      <c r="Y304" s="29"/>
    </row>
    <row r="305" spans="1:25" s="73" customFormat="1" ht="12.75" customHeight="1">
      <c r="A305" s="65"/>
      <c r="B305" s="23"/>
      <c r="C305" s="28"/>
      <c r="D305" s="28"/>
      <c r="E305" s="28"/>
      <c r="F305" s="28"/>
      <c r="G305" s="28"/>
      <c r="I305" s="29"/>
      <c r="J305" s="29"/>
      <c r="K305" s="29"/>
      <c r="L305" s="29"/>
      <c r="M305" s="29"/>
      <c r="N305" s="29"/>
      <c r="O305" s="29"/>
      <c r="P305" s="29"/>
      <c r="Q305" s="29"/>
      <c r="R305" s="179"/>
      <c r="S305" s="52"/>
      <c r="T305" s="29"/>
      <c r="U305" s="29"/>
      <c r="V305" s="29"/>
      <c r="W305" s="29"/>
      <c r="X305" s="29"/>
      <c r="Y305" s="29"/>
    </row>
    <row r="306" spans="1:25" s="73" customFormat="1" ht="12.75" customHeight="1">
      <c r="A306" s="65"/>
      <c r="B306" s="23"/>
      <c r="C306" s="28"/>
      <c r="D306" s="28"/>
      <c r="E306" s="28"/>
      <c r="F306" s="28"/>
      <c r="G306" s="28"/>
      <c r="I306" s="29"/>
      <c r="J306" s="29"/>
      <c r="K306" s="29"/>
      <c r="L306" s="29"/>
      <c r="M306" s="29"/>
      <c r="N306" s="29"/>
      <c r="O306" s="29"/>
      <c r="P306" s="29"/>
      <c r="Q306" s="29"/>
      <c r="R306" s="179"/>
      <c r="S306" s="52"/>
      <c r="T306" s="29"/>
      <c r="U306" s="29"/>
      <c r="V306" s="29"/>
      <c r="W306" s="29"/>
      <c r="X306" s="29"/>
      <c r="Y306" s="29"/>
    </row>
    <row r="307" spans="1:25" s="73" customFormat="1" ht="12.75" customHeight="1">
      <c r="A307" s="65"/>
      <c r="B307" s="23"/>
      <c r="C307" s="28"/>
      <c r="D307" s="28"/>
      <c r="E307" s="28"/>
      <c r="F307" s="28"/>
      <c r="G307" s="28"/>
      <c r="I307" s="29"/>
      <c r="J307" s="29"/>
      <c r="K307" s="29"/>
      <c r="L307" s="29"/>
      <c r="M307" s="29"/>
      <c r="N307" s="29"/>
      <c r="O307" s="29"/>
      <c r="P307" s="29"/>
      <c r="Q307" s="29"/>
      <c r="R307" s="179"/>
      <c r="S307" s="52"/>
      <c r="T307" s="29"/>
      <c r="U307" s="29"/>
      <c r="V307" s="29"/>
      <c r="W307" s="29"/>
      <c r="X307" s="29"/>
      <c r="Y307" s="29"/>
    </row>
    <row r="308" spans="1:25" s="73" customFormat="1" ht="12.75" customHeight="1">
      <c r="A308" s="65"/>
      <c r="B308" s="23"/>
      <c r="C308" s="28"/>
      <c r="D308" s="28"/>
      <c r="E308" s="28"/>
      <c r="F308" s="28"/>
      <c r="G308" s="28"/>
      <c r="I308" s="29"/>
      <c r="J308" s="29"/>
      <c r="K308" s="29"/>
      <c r="L308" s="29"/>
      <c r="M308" s="29"/>
      <c r="N308" s="29"/>
      <c r="O308" s="29"/>
      <c r="P308" s="29"/>
      <c r="Q308" s="29"/>
      <c r="R308" s="179"/>
      <c r="S308" s="52"/>
      <c r="T308" s="29"/>
      <c r="U308" s="29"/>
      <c r="V308" s="29"/>
      <c r="W308" s="29"/>
      <c r="X308" s="29"/>
      <c r="Y308" s="29"/>
    </row>
    <row r="309" spans="1:25" s="73" customFormat="1" ht="12.75" customHeight="1">
      <c r="A309" s="65"/>
      <c r="B309" s="23"/>
      <c r="C309" s="28"/>
      <c r="D309" s="28"/>
      <c r="E309" s="28"/>
      <c r="F309" s="28"/>
      <c r="G309" s="28"/>
      <c r="I309" s="29"/>
      <c r="J309" s="29"/>
      <c r="K309" s="29"/>
      <c r="L309" s="29"/>
      <c r="M309" s="29"/>
      <c r="N309" s="29"/>
      <c r="O309" s="29"/>
      <c r="P309" s="29"/>
      <c r="Q309" s="29"/>
      <c r="R309" s="179"/>
      <c r="S309" s="52"/>
      <c r="T309" s="29"/>
      <c r="U309" s="29"/>
      <c r="V309" s="29"/>
      <c r="W309" s="29"/>
      <c r="X309" s="29"/>
      <c r="Y309" s="29"/>
    </row>
    <row r="310" spans="1:25" s="73" customFormat="1" ht="12.75" customHeight="1">
      <c r="A310" s="65"/>
      <c r="B310" s="23"/>
      <c r="C310" s="28"/>
      <c r="D310" s="28"/>
      <c r="E310" s="28"/>
      <c r="F310" s="28"/>
      <c r="G310" s="28"/>
      <c r="I310" s="29"/>
      <c r="J310" s="29"/>
      <c r="K310" s="29"/>
      <c r="L310" s="29"/>
      <c r="M310" s="29"/>
      <c r="N310" s="29"/>
      <c r="O310" s="29"/>
      <c r="P310" s="29"/>
      <c r="Q310" s="29"/>
      <c r="R310" s="179"/>
      <c r="S310" s="52"/>
      <c r="T310" s="29"/>
      <c r="U310" s="29"/>
      <c r="V310" s="29"/>
      <c r="W310" s="29"/>
      <c r="X310" s="29"/>
      <c r="Y310" s="29"/>
    </row>
    <row r="311" spans="1:25" s="73" customFormat="1" ht="12.75" customHeight="1">
      <c r="A311" s="65"/>
      <c r="B311" s="23"/>
      <c r="C311" s="28"/>
      <c r="D311" s="28"/>
      <c r="E311" s="28"/>
      <c r="F311" s="28"/>
      <c r="G311" s="28"/>
      <c r="I311" s="29"/>
      <c r="J311" s="29"/>
      <c r="K311" s="29"/>
      <c r="L311" s="29"/>
      <c r="M311" s="29"/>
      <c r="N311" s="29"/>
      <c r="O311" s="29"/>
      <c r="P311" s="29"/>
      <c r="Q311" s="29"/>
      <c r="R311" s="179"/>
      <c r="S311" s="52"/>
      <c r="T311" s="29"/>
      <c r="U311" s="29"/>
      <c r="V311" s="29"/>
      <c r="W311" s="29"/>
      <c r="X311" s="29"/>
      <c r="Y311" s="29"/>
    </row>
    <row r="312" spans="1:25" s="73" customFormat="1" ht="12.75" customHeight="1">
      <c r="A312" s="65"/>
      <c r="B312" s="23"/>
      <c r="C312" s="28"/>
      <c r="D312" s="28"/>
      <c r="E312" s="28"/>
      <c r="F312" s="28"/>
      <c r="G312" s="28"/>
      <c r="I312" s="29"/>
      <c r="J312" s="29"/>
      <c r="K312" s="29"/>
      <c r="L312" s="29"/>
      <c r="M312" s="29"/>
      <c r="N312" s="29"/>
      <c r="O312" s="29"/>
      <c r="P312" s="29"/>
      <c r="Q312" s="29"/>
      <c r="R312" s="179"/>
      <c r="S312" s="52"/>
      <c r="T312" s="29"/>
      <c r="U312" s="29"/>
      <c r="V312" s="29"/>
      <c r="W312" s="29"/>
      <c r="X312" s="29"/>
      <c r="Y312" s="29"/>
    </row>
    <row r="313" spans="1:25" s="73" customFormat="1" ht="12.75" customHeight="1">
      <c r="A313" s="65"/>
      <c r="B313" s="23"/>
      <c r="C313" s="28"/>
      <c r="D313" s="28"/>
      <c r="E313" s="28"/>
      <c r="F313" s="28"/>
      <c r="G313" s="28"/>
      <c r="I313" s="29"/>
      <c r="J313" s="29"/>
      <c r="K313" s="29"/>
      <c r="L313" s="29"/>
      <c r="M313" s="29"/>
      <c r="N313" s="29"/>
      <c r="O313" s="29"/>
      <c r="P313" s="29"/>
      <c r="Q313" s="29"/>
      <c r="R313" s="179"/>
      <c r="S313" s="52"/>
      <c r="T313" s="29"/>
      <c r="U313" s="29"/>
      <c r="V313" s="29"/>
      <c r="W313" s="29"/>
      <c r="X313" s="29"/>
      <c r="Y313" s="29"/>
    </row>
    <row r="314" spans="1:25" s="73" customFormat="1" ht="12.75" customHeight="1">
      <c r="A314" s="65"/>
      <c r="B314" s="23"/>
      <c r="C314" s="28"/>
      <c r="D314" s="28"/>
      <c r="E314" s="28"/>
      <c r="F314" s="28"/>
      <c r="G314" s="28"/>
      <c r="I314" s="29"/>
      <c r="J314" s="29"/>
      <c r="K314" s="29"/>
      <c r="L314" s="29"/>
      <c r="M314" s="29"/>
      <c r="N314" s="29"/>
      <c r="O314" s="29"/>
      <c r="P314" s="29"/>
      <c r="Q314" s="29"/>
      <c r="R314" s="179"/>
      <c r="S314" s="52"/>
      <c r="T314" s="29"/>
      <c r="U314" s="29"/>
      <c r="V314" s="29"/>
      <c r="W314" s="29"/>
      <c r="X314" s="29"/>
      <c r="Y314" s="29"/>
    </row>
    <row r="315" spans="1:25" s="73" customFormat="1" ht="12.75" customHeight="1">
      <c r="A315" s="65"/>
      <c r="B315" s="23"/>
      <c r="C315" s="28"/>
      <c r="D315" s="28"/>
      <c r="E315" s="28"/>
      <c r="F315" s="28"/>
      <c r="G315" s="28"/>
      <c r="I315" s="29"/>
      <c r="J315" s="29"/>
      <c r="K315" s="29"/>
      <c r="L315" s="29"/>
      <c r="M315" s="29"/>
      <c r="N315" s="29"/>
      <c r="O315" s="29"/>
      <c r="P315" s="29"/>
      <c r="Q315" s="29"/>
      <c r="R315" s="179"/>
      <c r="S315" s="52"/>
      <c r="T315" s="29"/>
      <c r="U315" s="29"/>
      <c r="V315" s="29"/>
      <c r="W315" s="29"/>
      <c r="X315" s="29"/>
      <c r="Y315" s="29"/>
    </row>
    <row r="316" spans="1:25" s="73" customFormat="1" ht="12.75" customHeight="1">
      <c r="A316" s="65"/>
      <c r="B316" s="23"/>
      <c r="C316" s="28"/>
      <c r="D316" s="28"/>
      <c r="E316" s="28"/>
      <c r="F316" s="28"/>
      <c r="G316" s="28"/>
      <c r="I316" s="29"/>
      <c r="J316" s="29"/>
      <c r="K316" s="29"/>
      <c r="L316" s="29"/>
      <c r="M316" s="29"/>
      <c r="N316" s="29"/>
      <c r="O316" s="29"/>
      <c r="P316" s="29"/>
      <c r="Q316" s="29"/>
      <c r="R316" s="179"/>
      <c r="S316" s="52"/>
      <c r="T316" s="29"/>
      <c r="U316" s="29"/>
      <c r="V316" s="29"/>
      <c r="W316" s="29"/>
      <c r="X316" s="29"/>
      <c r="Y316" s="29"/>
    </row>
    <row r="317" spans="1:25" s="73" customFormat="1" ht="12.75" customHeight="1">
      <c r="A317" s="65"/>
      <c r="B317" s="23"/>
      <c r="C317" s="28"/>
      <c r="D317" s="28"/>
      <c r="E317" s="28"/>
      <c r="F317" s="28"/>
      <c r="G317" s="28"/>
      <c r="I317" s="29"/>
      <c r="J317" s="29"/>
      <c r="K317" s="29"/>
      <c r="L317" s="29"/>
      <c r="M317" s="29"/>
      <c r="N317" s="29"/>
      <c r="O317" s="29"/>
      <c r="P317" s="29"/>
      <c r="Q317" s="29"/>
      <c r="R317" s="179"/>
      <c r="S317" s="52"/>
      <c r="T317" s="29"/>
      <c r="U317" s="29"/>
      <c r="V317" s="29"/>
      <c r="W317" s="29"/>
      <c r="X317" s="29"/>
      <c r="Y317" s="29"/>
    </row>
    <row r="318" spans="1:25" s="73" customFormat="1" ht="12.75" customHeight="1">
      <c r="A318" s="65"/>
      <c r="B318" s="23"/>
      <c r="C318" s="28"/>
      <c r="D318" s="28"/>
      <c r="E318" s="28"/>
      <c r="F318" s="28"/>
      <c r="G318" s="28"/>
      <c r="I318" s="29"/>
      <c r="J318" s="29"/>
      <c r="K318" s="29"/>
      <c r="L318" s="29"/>
      <c r="M318" s="29"/>
      <c r="N318" s="29"/>
      <c r="O318" s="29"/>
      <c r="P318" s="29"/>
      <c r="Q318" s="29"/>
      <c r="R318" s="179"/>
      <c r="S318" s="52"/>
      <c r="T318" s="29"/>
      <c r="U318" s="29"/>
      <c r="V318" s="29"/>
      <c r="W318" s="29"/>
      <c r="X318" s="29"/>
      <c r="Y318" s="29"/>
    </row>
    <row r="319" spans="1:25" s="73" customFormat="1" ht="12.75" customHeight="1">
      <c r="A319" s="65"/>
      <c r="B319" s="23"/>
      <c r="C319" s="28"/>
      <c r="D319" s="28"/>
      <c r="E319" s="28"/>
      <c r="F319" s="28"/>
      <c r="G319" s="28"/>
      <c r="I319" s="29"/>
      <c r="J319" s="29"/>
      <c r="K319" s="29"/>
      <c r="L319" s="29"/>
      <c r="M319" s="29"/>
      <c r="N319" s="29"/>
      <c r="O319" s="29"/>
      <c r="P319" s="29"/>
      <c r="Q319" s="29"/>
      <c r="R319" s="179"/>
      <c r="S319" s="52"/>
      <c r="T319" s="29"/>
      <c r="U319" s="29"/>
      <c r="V319" s="29"/>
      <c r="W319" s="29"/>
      <c r="X319" s="29"/>
      <c r="Y319" s="29"/>
    </row>
    <row r="320" spans="1:25" s="73" customFormat="1" ht="12.75" customHeight="1">
      <c r="A320" s="65"/>
      <c r="B320" s="23"/>
      <c r="C320" s="28"/>
      <c r="D320" s="28"/>
      <c r="E320" s="28"/>
      <c r="F320" s="28"/>
      <c r="G320" s="28"/>
      <c r="I320" s="29"/>
      <c r="J320" s="29"/>
      <c r="K320" s="29"/>
      <c r="L320" s="29"/>
      <c r="M320" s="29"/>
      <c r="N320" s="29"/>
      <c r="O320" s="29"/>
      <c r="P320" s="29"/>
      <c r="Q320" s="29"/>
      <c r="R320" s="179"/>
      <c r="S320" s="52"/>
      <c r="T320" s="29"/>
      <c r="U320" s="29"/>
      <c r="V320" s="29"/>
      <c r="W320" s="29"/>
      <c r="X320" s="29"/>
      <c r="Y320" s="29"/>
    </row>
    <row r="321" spans="1:25" s="73" customFormat="1" ht="12.75" customHeight="1">
      <c r="A321" s="65"/>
      <c r="B321" s="23"/>
      <c r="C321" s="28"/>
      <c r="D321" s="28"/>
      <c r="E321" s="28"/>
      <c r="F321" s="28"/>
      <c r="G321" s="28"/>
      <c r="I321" s="29"/>
      <c r="J321" s="29"/>
      <c r="K321" s="29"/>
      <c r="L321" s="29"/>
      <c r="M321" s="29"/>
      <c r="N321" s="29"/>
      <c r="O321" s="29"/>
      <c r="P321" s="29"/>
      <c r="Q321" s="29"/>
      <c r="R321" s="179"/>
      <c r="S321" s="52"/>
      <c r="T321" s="29"/>
      <c r="U321" s="29"/>
      <c r="V321" s="29"/>
      <c r="W321" s="29"/>
      <c r="X321" s="29"/>
      <c r="Y321" s="29"/>
    </row>
    <row r="322" spans="1:25" s="73" customFormat="1" ht="12.75" customHeight="1">
      <c r="A322" s="65"/>
      <c r="B322" s="23"/>
      <c r="C322" s="28"/>
      <c r="D322" s="28"/>
      <c r="E322" s="28"/>
      <c r="F322" s="28"/>
      <c r="G322" s="28"/>
      <c r="I322" s="29"/>
      <c r="J322" s="29"/>
      <c r="K322" s="29"/>
      <c r="L322" s="29"/>
      <c r="M322" s="29"/>
      <c r="N322" s="29"/>
      <c r="O322" s="29"/>
      <c r="P322" s="29"/>
      <c r="Q322" s="29"/>
      <c r="R322" s="179"/>
      <c r="S322" s="52"/>
      <c r="T322" s="29"/>
      <c r="U322" s="29"/>
      <c r="V322" s="29"/>
      <c r="W322" s="29"/>
      <c r="X322" s="29"/>
      <c r="Y322" s="29"/>
    </row>
    <row r="323" spans="1:25" s="73" customFormat="1" ht="12.75" customHeight="1">
      <c r="A323" s="65"/>
      <c r="B323" s="23"/>
      <c r="C323" s="28"/>
      <c r="D323" s="28"/>
      <c r="E323" s="28"/>
      <c r="F323" s="28"/>
      <c r="G323" s="28"/>
      <c r="I323" s="29"/>
      <c r="J323" s="29"/>
      <c r="K323" s="29"/>
      <c r="L323" s="29"/>
      <c r="M323" s="29"/>
      <c r="N323" s="29"/>
      <c r="O323" s="29"/>
      <c r="P323" s="29"/>
      <c r="Q323" s="29"/>
      <c r="R323" s="179"/>
      <c r="S323" s="52"/>
      <c r="T323" s="29"/>
      <c r="U323" s="29"/>
      <c r="V323" s="29"/>
      <c r="W323" s="29"/>
      <c r="X323" s="29"/>
      <c r="Y323" s="29"/>
    </row>
    <row r="324" spans="1:25" s="73" customFormat="1" ht="12.75" customHeight="1">
      <c r="A324" s="65"/>
      <c r="B324" s="23"/>
      <c r="C324" s="28"/>
      <c r="D324" s="28"/>
      <c r="E324" s="28"/>
      <c r="F324" s="28"/>
      <c r="G324" s="28"/>
      <c r="I324" s="29"/>
      <c r="J324" s="29"/>
      <c r="K324" s="29"/>
      <c r="L324" s="29"/>
      <c r="M324" s="29"/>
      <c r="N324" s="29"/>
      <c r="O324" s="29"/>
      <c r="P324" s="29"/>
      <c r="Q324" s="29"/>
      <c r="R324" s="179"/>
      <c r="S324" s="52"/>
      <c r="T324" s="29"/>
      <c r="U324" s="29"/>
      <c r="V324" s="29"/>
      <c r="W324" s="29"/>
      <c r="X324" s="29"/>
      <c r="Y324" s="29"/>
    </row>
    <row r="325" spans="1:25" s="73" customFormat="1" ht="12.75" customHeight="1">
      <c r="A325" s="65"/>
      <c r="B325" s="23"/>
      <c r="C325" s="28"/>
      <c r="D325" s="28"/>
      <c r="E325" s="28"/>
      <c r="F325" s="28"/>
      <c r="G325" s="28"/>
      <c r="I325" s="29"/>
      <c r="J325" s="29"/>
      <c r="K325" s="29"/>
      <c r="L325" s="29"/>
      <c r="M325" s="29"/>
      <c r="N325" s="29"/>
      <c r="O325" s="29"/>
      <c r="P325" s="29"/>
      <c r="Q325" s="29"/>
      <c r="R325" s="179"/>
      <c r="S325" s="52"/>
      <c r="T325" s="29"/>
      <c r="U325" s="29"/>
      <c r="V325" s="29"/>
      <c r="W325" s="29"/>
      <c r="X325" s="29"/>
      <c r="Y325" s="29"/>
    </row>
    <row r="326" spans="1:25" s="73" customFormat="1" ht="12.75" customHeight="1">
      <c r="A326" s="65"/>
      <c r="B326" s="23"/>
      <c r="C326" s="28"/>
      <c r="D326" s="28"/>
      <c r="E326" s="28"/>
      <c r="F326" s="28"/>
      <c r="G326" s="28"/>
      <c r="I326" s="29"/>
      <c r="J326" s="29"/>
      <c r="K326" s="29"/>
      <c r="L326" s="29"/>
      <c r="M326" s="29"/>
      <c r="N326" s="29"/>
      <c r="O326" s="29"/>
      <c r="P326" s="29"/>
      <c r="Q326" s="29"/>
      <c r="R326" s="179"/>
      <c r="S326" s="52"/>
      <c r="T326" s="29"/>
      <c r="U326" s="29"/>
      <c r="V326" s="29"/>
      <c r="W326" s="29"/>
      <c r="X326" s="29"/>
      <c r="Y326" s="29"/>
    </row>
    <row r="327" spans="1:25" s="73" customFormat="1" ht="12.75" customHeight="1">
      <c r="A327" s="65"/>
      <c r="B327" s="23"/>
      <c r="C327" s="28"/>
      <c r="D327" s="28"/>
      <c r="E327" s="28"/>
      <c r="F327" s="28"/>
      <c r="G327" s="28"/>
      <c r="I327" s="29"/>
      <c r="J327" s="29"/>
      <c r="K327" s="29"/>
      <c r="L327" s="29"/>
      <c r="M327" s="29"/>
      <c r="N327" s="29"/>
      <c r="O327" s="29"/>
      <c r="P327" s="29"/>
      <c r="Q327" s="29"/>
      <c r="R327" s="179"/>
      <c r="S327" s="52"/>
      <c r="T327" s="29"/>
      <c r="U327" s="29"/>
      <c r="V327" s="29"/>
      <c r="W327" s="29"/>
      <c r="X327" s="29"/>
      <c r="Y327" s="29"/>
    </row>
    <row r="328" spans="1:25" s="73" customFormat="1" ht="12.75" customHeight="1">
      <c r="A328" s="65"/>
      <c r="B328" s="23"/>
      <c r="C328" s="28"/>
      <c r="D328" s="28"/>
      <c r="E328" s="28"/>
      <c r="F328" s="28"/>
      <c r="G328" s="28"/>
      <c r="I328" s="29"/>
      <c r="J328" s="29"/>
      <c r="K328" s="29"/>
      <c r="L328" s="29"/>
      <c r="M328" s="29"/>
      <c r="N328" s="29"/>
      <c r="O328" s="29"/>
      <c r="P328" s="29"/>
      <c r="Q328" s="29"/>
      <c r="R328" s="179"/>
      <c r="S328" s="52"/>
      <c r="T328" s="29"/>
      <c r="U328" s="29"/>
      <c r="V328" s="29"/>
      <c r="W328" s="29"/>
      <c r="X328" s="29"/>
      <c r="Y328" s="29"/>
    </row>
    <row r="329" spans="1:25" s="73" customFormat="1" ht="12.75" customHeight="1">
      <c r="A329" s="65"/>
      <c r="B329" s="23"/>
      <c r="C329" s="28"/>
      <c r="D329" s="28"/>
      <c r="E329" s="28"/>
      <c r="F329" s="28"/>
      <c r="G329" s="28"/>
      <c r="I329" s="29"/>
      <c r="J329" s="29"/>
      <c r="K329" s="29"/>
      <c r="L329" s="29"/>
      <c r="M329" s="29"/>
      <c r="N329" s="29"/>
      <c r="O329" s="29"/>
      <c r="P329" s="29"/>
      <c r="Q329" s="29"/>
      <c r="R329" s="179"/>
      <c r="S329" s="52"/>
      <c r="T329" s="29"/>
      <c r="U329" s="29"/>
      <c r="V329" s="29"/>
      <c r="W329" s="29"/>
      <c r="X329" s="29"/>
      <c r="Y329" s="29"/>
    </row>
    <row r="330" spans="1:25" s="73" customFormat="1" ht="12.75" customHeight="1">
      <c r="A330" s="65"/>
      <c r="B330" s="23"/>
      <c r="C330" s="28"/>
      <c r="D330" s="28"/>
      <c r="E330" s="28"/>
      <c r="F330" s="28"/>
      <c r="G330" s="28"/>
      <c r="I330" s="29"/>
      <c r="J330" s="29"/>
      <c r="K330" s="29"/>
      <c r="L330" s="29"/>
      <c r="M330" s="29"/>
      <c r="N330" s="29"/>
      <c r="O330" s="29"/>
      <c r="P330" s="29"/>
      <c r="Q330" s="29"/>
      <c r="R330" s="179"/>
      <c r="S330" s="52"/>
      <c r="T330" s="29"/>
      <c r="U330" s="29"/>
      <c r="V330" s="29"/>
      <c r="W330" s="29"/>
      <c r="X330" s="29"/>
      <c r="Y330" s="29"/>
    </row>
    <row r="331" spans="1:25" s="73" customFormat="1" ht="12.75" customHeight="1">
      <c r="A331" s="65"/>
      <c r="B331" s="23"/>
      <c r="C331" s="28"/>
      <c r="D331" s="28"/>
      <c r="E331" s="28"/>
      <c r="F331" s="28"/>
      <c r="G331" s="28"/>
      <c r="I331" s="29"/>
      <c r="J331" s="29"/>
      <c r="K331" s="29"/>
      <c r="L331" s="29"/>
      <c r="M331" s="29"/>
      <c r="N331" s="29"/>
      <c r="O331" s="29"/>
      <c r="P331" s="29"/>
      <c r="Q331" s="29"/>
      <c r="R331" s="179"/>
      <c r="S331" s="52"/>
      <c r="T331" s="29"/>
      <c r="U331" s="29"/>
      <c r="V331" s="29"/>
      <c r="W331" s="29"/>
      <c r="X331" s="29"/>
      <c r="Y331" s="29"/>
    </row>
    <row r="332" spans="1:25" s="73" customFormat="1" ht="12.75" customHeight="1">
      <c r="A332" s="65"/>
      <c r="B332" s="23"/>
      <c r="C332" s="28"/>
      <c r="D332" s="28"/>
      <c r="E332" s="28"/>
      <c r="F332" s="28"/>
      <c r="G332" s="28"/>
      <c r="I332" s="29"/>
      <c r="J332" s="29"/>
      <c r="K332" s="29"/>
      <c r="L332" s="29"/>
      <c r="M332" s="29"/>
      <c r="N332" s="29"/>
      <c r="O332" s="29"/>
      <c r="P332" s="29"/>
      <c r="Q332" s="29"/>
      <c r="R332" s="179"/>
      <c r="S332" s="52"/>
      <c r="T332" s="29"/>
      <c r="U332" s="29"/>
      <c r="V332" s="29"/>
      <c r="W332" s="29"/>
      <c r="X332" s="29"/>
      <c r="Y332" s="29"/>
    </row>
    <row r="333" spans="1:25" s="73" customFormat="1" ht="12.75" customHeight="1">
      <c r="A333" s="65"/>
      <c r="B333" s="23"/>
      <c r="C333" s="28"/>
      <c r="D333" s="28"/>
      <c r="E333" s="28"/>
      <c r="F333" s="28"/>
      <c r="G333" s="28"/>
      <c r="I333" s="29"/>
      <c r="J333" s="29"/>
      <c r="K333" s="29"/>
      <c r="L333" s="29"/>
      <c r="M333" s="29"/>
      <c r="N333" s="29"/>
      <c r="O333" s="29"/>
      <c r="P333" s="29"/>
      <c r="Q333" s="29"/>
      <c r="R333" s="179"/>
      <c r="S333" s="52"/>
      <c r="T333" s="29"/>
      <c r="U333" s="29"/>
      <c r="V333" s="29"/>
      <c r="W333" s="29"/>
      <c r="X333" s="29"/>
      <c r="Y333" s="29"/>
    </row>
    <row r="334" spans="1:25" s="73" customFormat="1" ht="12.75" customHeight="1">
      <c r="A334" s="65"/>
      <c r="B334" s="23"/>
      <c r="C334" s="28"/>
      <c r="D334" s="28"/>
      <c r="E334" s="28"/>
      <c r="F334" s="28"/>
      <c r="G334" s="28"/>
      <c r="I334" s="29"/>
      <c r="J334" s="29"/>
      <c r="K334" s="29"/>
      <c r="L334" s="29"/>
      <c r="M334" s="29"/>
      <c r="N334" s="29"/>
      <c r="O334" s="29"/>
      <c r="P334" s="29"/>
      <c r="Q334" s="29"/>
      <c r="R334" s="179"/>
      <c r="S334" s="52"/>
      <c r="T334" s="29"/>
      <c r="U334" s="29"/>
      <c r="V334" s="29"/>
      <c r="W334" s="29"/>
      <c r="X334" s="29"/>
      <c r="Y334" s="29"/>
    </row>
    <row r="335" spans="1:25" s="73" customFormat="1" ht="12.75" customHeight="1">
      <c r="A335" s="65"/>
      <c r="B335" s="23"/>
      <c r="C335" s="28"/>
      <c r="D335" s="28"/>
      <c r="E335" s="28"/>
      <c r="F335" s="28"/>
      <c r="G335" s="28"/>
      <c r="I335" s="29"/>
      <c r="J335" s="29"/>
      <c r="K335" s="29"/>
      <c r="L335" s="29"/>
      <c r="M335" s="29"/>
      <c r="N335" s="29"/>
      <c r="O335" s="29"/>
      <c r="P335" s="29"/>
      <c r="Q335" s="29"/>
      <c r="R335" s="179"/>
      <c r="S335" s="52"/>
      <c r="T335" s="29"/>
      <c r="U335" s="29"/>
      <c r="V335" s="29"/>
      <c r="W335" s="29"/>
      <c r="X335" s="29"/>
      <c r="Y335" s="29"/>
    </row>
    <row r="336" spans="1:25" s="73" customFormat="1" ht="12.75" customHeight="1">
      <c r="A336" s="65"/>
      <c r="B336" s="23"/>
      <c r="C336" s="28"/>
      <c r="D336" s="28"/>
      <c r="E336" s="28"/>
      <c r="F336" s="28"/>
      <c r="G336" s="28"/>
      <c r="I336" s="29"/>
      <c r="J336" s="29"/>
      <c r="K336" s="29"/>
      <c r="L336" s="29"/>
      <c r="M336" s="29"/>
      <c r="N336" s="29"/>
      <c r="O336" s="29"/>
      <c r="P336" s="29"/>
      <c r="Q336" s="29"/>
      <c r="R336" s="179"/>
      <c r="S336" s="52"/>
      <c r="T336" s="29"/>
      <c r="U336" s="29"/>
      <c r="V336" s="29"/>
      <c r="W336" s="29"/>
      <c r="X336" s="29"/>
      <c r="Y336" s="29"/>
    </row>
    <row r="337" spans="1:25" s="73" customFormat="1" ht="12.75" customHeight="1">
      <c r="A337" s="65"/>
      <c r="B337" s="23"/>
      <c r="C337" s="28"/>
      <c r="D337" s="28"/>
      <c r="E337" s="28"/>
      <c r="F337" s="28"/>
      <c r="G337" s="28"/>
      <c r="I337" s="29"/>
      <c r="J337" s="29"/>
      <c r="K337" s="29"/>
      <c r="L337" s="29"/>
      <c r="M337" s="29"/>
      <c r="N337" s="29"/>
      <c r="O337" s="29"/>
      <c r="P337" s="29"/>
      <c r="Q337" s="29"/>
      <c r="R337" s="179"/>
      <c r="S337" s="52"/>
      <c r="T337" s="29"/>
      <c r="U337" s="29"/>
      <c r="V337" s="29"/>
      <c r="W337" s="29"/>
      <c r="X337" s="29"/>
      <c r="Y337" s="29"/>
    </row>
    <row r="338" spans="1:25" s="73" customFormat="1" ht="12.75" customHeight="1">
      <c r="A338" s="65"/>
      <c r="B338" s="23"/>
      <c r="C338" s="28"/>
      <c r="D338" s="28"/>
      <c r="E338" s="28"/>
      <c r="F338" s="28"/>
      <c r="G338" s="28"/>
      <c r="I338" s="29"/>
      <c r="J338" s="29"/>
      <c r="K338" s="29"/>
      <c r="L338" s="29"/>
      <c r="M338" s="29"/>
      <c r="N338" s="29"/>
      <c r="O338" s="29"/>
      <c r="P338" s="29"/>
      <c r="Q338" s="29"/>
      <c r="R338" s="179"/>
      <c r="S338" s="52"/>
      <c r="T338" s="29"/>
      <c r="U338" s="29"/>
      <c r="V338" s="29"/>
      <c r="W338" s="29"/>
      <c r="X338" s="29"/>
      <c r="Y338" s="29"/>
    </row>
    <row r="339" spans="1:25" s="73" customFormat="1" ht="12.75" customHeight="1">
      <c r="A339" s="65"/>
      <c r="B339" s="23"/>
      <c r="C339" s="28"/>
      <c r="D339" s="28"/>
      <c r="E339" s="28"/>
      <c r="F339" s="28"/>
      <c r="G339" s="28"/>
      <c r="I339" s="29"/>
      <c r="J339" s="29"/>
      <c r="K339" s="29"/>
      <c r="L339" s="29"/>
      <c r="M339" s="29"/>
      <c r="N339" s="29"/>
      <c r="O339" s="29"/>
      <c r="P339" s="29"/>
      <c r="Q339" s="29"/>
      <c r="R339" s="179"/>
      <c r="S339" s="52"/>
      <c r="T339" s="29"/>
      <c r="U339" s="29"/>
      <c r="V339" s="29"/>
      <c r="W339" s="29"/>
      <c r="X339" s="29"/>
      <c r="Y339" s="29"/>
    </row>
    <row r="340" spans="1:25" s="73" customFormat="1" ht="12.75" customHeight="1">
      <c r="A340" s="65"/>
      <c r="B340" s="23"/>
      <c r="C340" s="28"/>
      <c r="D340" s="28"/>
      <c r="E340" s="28"/>
      <c r="F340" s="28"/>
      <c r="G340" s="28"/>
      <c r="I340" s="29"/>
      <c r="J340" s="29"/>
      <c r="K340" s="29"/>
      <c r="L340" s="29"/>
      <c r="M340" s="29"/>
      <c r="N340" s="29"/>
      <c r="O340" s="29"/>
      <c r="P340" s="29"/>
      <c r="Q340" s="29"/>
      <c r="R340" s="179"/>
      <c r="S340" s="52"/>
      <c r="T340" s="29"/>
      <c r="U340" s="29"/>
      <c r="V340" s="29"/>
      <c r="W340" s="29"/>
      <c r="X340" s="29"/>
      <c r="Y340" s="29"/>
    </row>
    <row r="341" spans="1:25" s="73" customFormat="1" ht="12.75" customHeight="1">
      <c r="A341" s="65"/>
      <c r="B341" s="23"/>
      <c r="C341" s="28"/>
      <c r="D341" s="28"/>
      <c r="E341" s="28"/>
      <c r="F341" s="28"/>
      <c r="G341" s="28"/>
      <c r="I341" s="29"/>
      <c r="J341" s="29"/>
      <c r="K341" s="29"/>
      <c r="L341" s="29"/>
      <c r="M341" s="29"/>
      <c r="N341" s="29"/>
      <c r="O341" s="29"/>
      <c r="P341" s="29"/>
      <c r="Q341" s="29"/>
      <c r="R341" s="179"/>
      <c r="S341" s="52"/>
      <c r="T341" s="29"/>
      <c r="U341" s="29"/>
      <c r="V341" s="29"/>
      <c r="W341" s="29"/>
      <c r="X341" s="29"/>
      <c r="Y341" s="29"/>
    </row>
    <row r="342" spans="1:25" s="73" customFormat="1" ht="12.75" customHeight="1">
      <c r="A342" s="65"/>
      <c r="B342" s="23"/>
      <c r="C342" s="28"/>
      <c r="D342" s="28"/>
      <c r="E342" s="28"/>
      <c r="F342" s="28"/>
      <c r="G342" s="28"/>
      <c r="I342" s="29"/>
      <c r="J342" s="29"/>
      <c r="K342" s="29"/>
      <c r="L342" s="29"/>
      <c r="M342" s="29"/>
      <c r="N342" s="29"/>
      <c r="O342" s="29"/>
      <c r="P342" s="29"/>
      <c r="Q342" s="29"/>
      <c r="R342" s="179"/>
      <c r="S342" s="52"/>
      <c r="T342" s="29"/>
      <c r="U342" s="29"/>
      <c r="V342" s="29"/>
      <c r="W342" s="29"/>
      <c r="X342" s="29"/>
      <c r="Y342" s="29"/>
    </row>
    <row r="343" spans="1:25" s="73" customFormat="1" ht="12.75" customHeight="1">
      <c r="A343" s="65"/>
      <c r="B343" s="23"/>
      <c r="C343" s="28"/>
      <c r="D343" s="28"/>
      <c r="E343" s="28"/>
      <c r="F343" s="28"/>
      <c r="G343" s="28"/>
      <c r="I343" s="29"/>
      <c r="J343" s="29"/>
      <c r="K343" s="29"/>
      <c r="L343" s="29"/>
      <c r="M343" s="29"/>
      <c r="N343" s="29"/>
      <c r="O343" s="29"/>
      <c r="P343" s="29"/>
      <c r="Q343" s="29"/>
      <c r="R343" s="179"/>
      <c r="S343" s="52"/>
      <c r="T343" s="29"/>
      <c r="U343" s="29"/>
      <c r="V343" s="29"/>
      <c r="W343" s="29"/>
      <c r="X343" s="29"/>
      <c r="Y343" s="29"/>
    </row>
    <row r="344" spans="1:25" s="73" customFormat="1" ht="12.75" customHeight="1">
      <c r="A344" s="65"/>
      <c r="B344" s="23"/>
      <c r="C344" s="28"/>
      <c r="D344" s="28"/>
      <c r="E344" s="28"/>
      <c r="F344" s="28"/>
      <c r="G344" s="28"/>
      <c r="I344" s="29"/>
      <c r="J344" s="29"/>
      <c r="K344" s="29"/>
      <c r="L344" s="29"/>
      <c r="M344" s="29"/>
      <c r="N344" s="29"/>
      <c r="O344" s="29"/>
      <c r="P344" s="29"/>
      <c r="Q344" s="29"/>
      <c r="R344" s="179"/>
      <c r="S344" s="52"/>
      <c r="T344" s="29"/>
      <c r="U344" s="29"/>
      <c r="V344" s="29"/>
      <c r="W344" s="29"/>
      <c r="X344" s="29"/>
      <c r="Y344" s="29"/>
    </row>
    <row r="345" spans="1:25" s="73" customFormat="1" ht="12.75" customHeight="1">
      <c r="A345" s="65"/>
      <c r="B345" s="23"/>
      <c r="C345" s="28"/>
      <c r="D345" s="28"/>
      <c r="E345" s="28"/>
      <c r="F345" s="28"/>
      <c r="G345" s="28"/>
      <c r="I345" s="29"/>
      <c r="J345" s="29"/>
      <c r="K345" s="29"/>
      <c r="L345" s="29"/>
      <c r="M345" s="29"/>
      <c r="N345" s="29"/>
      <c r="O345" s="29"/>
      <c r="P345" s="29"/>
      <c r="Q345" s="29"/>
      <c r="R345" s="179"/>
      <c r="S345" s="52"/>
      <c r="T345" s="29"/>
      <c r="U345" s="29"/>
      <c r="V345" s="29"/>
      <c r="W345" s="29"/>
      <c r="X345" s="29"/>
      <c r="Y345" s="29"/>
    </row>
    <row r="346" spans="1:25" s="73" customFormat="1" ht="12.75" customHeight="1">
      <c r="A346" s="65"/>
      <c r="B346" s="23"/>
      <c r="C346" s="28"/>
      <c r="D346" s="28"/>
      <c r="E346" s="28"/>
      <c r="F346" s="28"/>
      <c r="G346" s="28"/>
      <c r="I346" s="29"/>
      <c r="J346" s="29"/>
      <c r="K346" s="29"/>
      <c r="L346" s="29"/>
      <c r="M346" s="29"/>
      <c r="N346" s="29"/>
      <c r="O346" s="29"/>
      <c r="P346" s="29"/>
      <c r="Q346" s="29"/>
      <c r="R346" s="179"/>
      <c r="S346" s="52"/>
      <c r="T346" s="29"/>
      <c r="U346" s="29"/>
      <c r="V346" s="29"/>
      <c r="W346" s="29"/>
      <c r="X346" s="29"/>
      <c r="Y346" s="29"/>
    </row>
    <row r="347" spans="1:25" s="73" customFormat="1" ht="12.75" customHeight="1">
      <c r="A347" s="65"/>
      <c r="B347" s="23"/>
      <c r="C347" s="28"/>
      <c r="D347" s="28"/>
      <c r="E347" s="28"/>
      <c r="F347" s="28"/>
      <c r="G347" s="28"/>
      <c r="I347" s="29"/>
      <c r="J347" s="29"/>
      <c r="K347" s="29"/>
      <c r="L347" s="29"/>
      <c r="M347" s="29"/>
      <c r="N347" s="29"/>
      <c r="O347" s="29"/>
      <c r="P347" s="29"/>
      <c r="Q347" s="29"/>
      <c r="R347" s="179"/>
      <c r="S347" s="52"/>
      <c r="T347" s="29"/>
      <c r="U347" s="29"/>
      <c r="V347" s="29"/>
      <c r="W347" s="29"/>
      <c r="X347" s="29"/>
      <c r="Y347" s="29"/>
    </row>
    <row r="348" spans="1:25" s="73" customFormat="1" ht="12.75" customHeight="1">
      <c r="A348" s="65"/>
      <c r="B348" s="23"/>
      <c r="C348" s="28"/>
      <c r="D348" s="28"/>
      <c r="E348" s="28"/>
      <c r="F348" s="28"/>
      <c r="G348" s="28"/>
      <c r="I348" s="29"/>
      <c r="J348" s="29"/>
      <c r="K348" s="29"/>
      <c r="L348" s="29"/>
      <c r="M348" s="29"/>
      <c r="N348" s="29"/>
      <c r="O348" s="29"/>
      <c r="P348" s="29"/>
      <c r="Q348" s="29"/>
      <c r="R348" s="179"/>
      <c r="S348" s="52"/>
      <c r="T348" s="29"/>
      <c r="U348" s="29"/>
      <c r="V348" s="29"/>
      <c r="W348" s="29"/>
      <c r="X348" s="29"/>
      <c r="Y348" s="29"/>
    </row>
    <row r="349" spans="1:25" s="73" customFormat="1" ht="12.75" customHeight="1">
      <c r="A349" s="65"/>
      <c r="B349" s="23"/>
      <c r="C349" s="28"/>
      <c r="D349" s="28"/>
      <c r="E349" s="28"/>
      <c r="F349" s="28"/>
      <c r="G349" s="28"/>
      <c r="I349" s="29"/>
      <c r="J349" s="29"/>
      <c r="K349" s="29"/>
      <c r="L349" s="29"/>
      <c r="M349" s="29"/>
      <c r="N349" s="29"/>
      <c r="O349" s="29"/>
      <c r="P349" s="29"/>
      <c r="Q349" s="29"/>
      <c r="R349" s="179"/>
      <c r="S349" s="52"/>
      <c r="T349" s="29"/>
      <c r="U349" s="29"/>
      <c r="V349" s="29"/>
      <c r="W349" s="29"/>
      <c r="X349" s="29"/>
      <c r="Y349" s="29"/>
    </row>
    <row r="350" spans="1:25" s="73" customFormat="1" ht="12.75" customHeight="1">
      <c r="A350" s="65"/>
      <c r="B350" s="23"/>
      <c r="C350" s="28"/>
      <c r="D350" s="28"/>
      <c r="E350" s="28"/>
      <c r="F350" s="28"/>
      <c r="G350" s="28"/>
      <c r="I350" s="29"/>
      <c r="J350" s="29"/>
      <c r="K350" s="29"/>
      <c r="L350" s="29"/>
      <c r="M350" s="29"/>
      <c r="N350" s="29"/>
      <c r="O350" s="29"/>
      <c r="P350" s="29"/>
      <c r="Q350" s="29"/>
      <c r="R350" s="179"/>
      <c r="S350" s="52"/>
      <c r="T350" s="29"/>
      <c r="U350" s="29"/>
      <c r="V350" s="29"/>
      <c r="W350" s="29"/>
      <c r="X350" s="29"/>
      <c r="Y350" s="29"/>
    </row>
    <row r="351" spans="1:25" s="73" customFormat="1" ht="12.75" customHeight="1">
      <c r="A351" s="65"/>
      <c r="B351" s="23"/>
      <c r="C351" s="28"/>
      <c r="D351" s="28"/>
      <c r="E351" s="28"/>
      <c r="F351" s="28"/>
      <c r="G351" s="28"/>
      <c r="I351" s="29"/>
      <c r="J351" s="29"/>
      <c r="K351" s="29"/>
      <c r="L351" s="29"/>
      <c r="M351" s="29"/>
      <c r="N351" s="29"/>
      <c r="O351" s="29"/>
      <c r="P351" s="29"/>
      <c r="Q351" s="29"/>
      <c r="R351" s="179"/>
      <c r="S351" s="52"/>
      <c r="T351" s="29"/>
      <c r="U351" s="29"/>
      <c r="V351" s="29"/>
      <c r="W351" s="29"/>
      <c r="X351" s="29"/>
      <c r="Y351" s="29"/>
    </row>
    <row r="352" spans="1:25" s="73" customFormat="1" ht="12.75" customHeight="1">
      <c r="A352" s="65"/>
      <c r="B352" s="23"/>
      <c r="C352" s="28"/>
      <c r="D352" s="28"/>
      <c r="E352" s="28"/>
      <c r="F352" s="28"/>
      <c r="G352" s="28"/>
      <c r="I352" s="29"/>
      <c r="J352" s="29"/>
      <c r="K352" s="29"/>
      <c r="L352" s="29"/>
      <c r="M352" s="29"/>
      <c r="N352" s="29"/>
      <c r="O352" s="29"/>
      <c r="P352" s="29"/>
      <c r="Q352" s="29"/>
      <c r="R352" s="179"/>
      <c r="S352" s="52"/>
      <c r="T352" s="29"/>
      <c r="U352" s="29"/>
      <c r="V352" s="29"/>
      <c r="W352" s="29"/>
      <c r="X352" s="29"/>
      <c r="Y352" s="29"/>
    </row>
    <row r="353" spans="1:25" s="73" customFormat="1" ht="12.75" customHeight="1">
      <c r="A353" s="65"/>
      <c r="B353" s="23"/>
      <c r="C353" s="28"/>
      <c r="D353" s="28"/>
      <c r="E353" s="28"/>
      <c r="F353" s="28"/>
      <c r="G353" s="28"/>
      <c r="I353" s="29"/>
      <c r="J353" s="29"/>
      <c r="K353" s="29"/>
      <c r="L353" s="29"/>
      <c r="M353" s="29"/>
      <c r="N353" s="29"/>
      <c r="O353" s="29"/>
      <c r="P353" s="29"/>
      <c r="Q353" s="29"/>
      <c r="R353" s="179"/>
      <c r="S353" s="52"/>
      <c r="T353" s="29"/>
      <c r="U353" s="29"/>
      <c r="V353" s="29"/>
      <c r="W353" s="29"/>
      <c r="X353" s="29"/>
      <c r="Y353" s="29"/>
    </row>
    <row r="354" spans="1:25" s="73" customFormat="1" ht="12.75" customHeight="1">
      <c r="A354" s="65"/>
      <c r="B354" s="23"/>
      <c r="C354" s="28"/>
      <c r="D354" s="28"/>
      <c r="E354" s="28"/>
      <c r="F354" s="28"/>
      <c r="G354" s="28"/>
      <c r="I354" s="29"/>
      <c r="J354" s="29"/>
      <c r="K354" s="29"/>
      <c r="L354" s="29"/>
      <c r="M354" s="29"/>
      <c r="N354" s="29"/>
      <c r="O354" s="29"/>
      <c r="P354" s="29"/>
      <c r="Q354" s="29"/>
      <c r="R354" s="179"/>
      <c r="S354" s="52"/>
      <c r="T354" s="29"/>
      <c r="U354" s="29"/>
      <c r="V354" s="29"/>
      <c r="W354" s="29"/>
      <c r="X354" s="29"/>
      <c r="Y354" s="29"/>
    </row>
    <row r="355" spans="1:25" s="73" customFormat="1" ht="12.75" customHeight="1">
      <c r="A355" s="65"/>
      <c r="B355" s="23"/>
      <c r="C355" s="28"/>
      <c r="D355" s="28"/>
      <c r="E355" s="28"/>
      <c r="F355" s="28"/>
      <c r="G355" s="28"/>
      <c r="I355" s="29"/>
      <c r="J355" s="29"/>
      <c r="K355" s="29"/>
      <c r="L355" s="29"/>
      <c r="M355" s="29"/>
      <c r="N355" s="29"/>
      <c r="O355" s="29"/>
      <c r="P355" s="29"/>
      <c r="Q355" s="29"/>
      <c r="R355" s="179"/>
      <c r="S355" s="52"/>
      <c r="T355" s="29"/>
      <c r="U355" s="29"/>
      <c r="V355" s="29"/>
      <c r="W355" s="29"/>
      <c r="X355" s="29"/>
      <c r="Y355" s="29"/>
    </row>
    <row r="356" spans="1:25" s="73" customFormat="1" ht="12.75" customHeight="1">
      <c r="A356" s="65"/>
      <c r="B356" s="23"/>
      <c r="C356" s="28"/>
      <c r="D356" s="28"/>
      <c r="E356" s="28"/>
      <c r="F356" s="28"/>
      <c r="G356" s="28"/>
      <c r="I356" s="29"/>
      <c r="J356" s="29"/>
      <c r="K356" s="29"/>
      <c r="L356" s="29"/>
      <c r="M356" s="29"/>
      <c r="N356" s="29"/>
      <c r="O356" s="29"/>
      <c r="P356" s="29"/>
      <c r="Q356" s="29"/>
      <c r="R356" s="179"/>
      <c r="S356" s="52"/>
      <c r="T356" s="29"/>
      <c r="U356" s="29"/>
      <c r="V356" s="29"/>
      <c r="W356" s="29"/>
      <c r="X356" s="29"/>
      <c r="Y356" s="29"/>
    </row>
    <row r="357" spans="1:25" s="73" customFormat="1" ht="12.75" customHeight="1">
      <c r="A357" s="65"/>
      <c r="B357" s="23"/>
      <c r="C357" s="28"/>
      <c r="D357" s="28"/>
      <c r="E357" s="28"/>
      <c r="F357" s="28"/>
      <c r="G357" s="28"/>
      <c r="I357" s="29"/>
      <c r="J357" s="29"/>
      <c r="K357" s="29"/>
      <c r="L357" s="29"/>
      <c r="M357" s="29"/>
      <c r="N357" s="29"/>
      <c r="O357" s="29"/>
      <c r="P357" s="29"/>
      <c r="Q357" s="29"/>
      <c r="R357" s="179"/>
      <c r="S357" s="52"/>
      <c r="T357" s="29"/>
      <c r="U357" s="29"/>
      <c r="V357" s="29"/>
      <c r="W357" s="29"/>
      <c r="X357" s="29"/>
      <c r="Y357" s="29"/>
    </row>
    <row r="358" spans="1:25" s="73" customFormat="1" ht="12.75" customHeight="1">
      <c r="A358" s="65"/>
      <c r="B358" s="23"/>
      <c r="C358" s="28"/>
      <c r="D358" s="28"/>
      <c r="E358" s="28"/>
      <c r="F358" s="28"/>
      <c r="G358" s="28"/>
      <c r="I358" s="29"/>
      <c r="J358" s="29"/>
      <c r="K358" s="29"/>
      <c r="L358" s="29"/>
      <c r="M358" s="29"/>
      <c r="N358" s="29"/>
      <c r="O358" s="29"/>
      <c r="P358" s="29"/>
      <c r="Q358" s="29"/>
      <c r="R358" s="179"/>
      <c r="S358" s="52"/>
      <c r="T358" s="29"/>
      <c r="U358" s="29"/>
      <c r="V358" s="29"/>
      <c r="W358" s="29"/>
      <c r="X358" s="29"/>
      <c r="Y358" s="29"/>
    </row>
    <row r="359" spans="1:25" s="73" customFormat="1" ht="12.75" customHeight="1">
      <c r="A359" s="65"/>
      <c r="B359" s="23"/>
      <c r="C359" s="28"/>
      <c r="D359" s="28"/>
      <c r="E359" s="28"/>
      <c r="F359" s="28"/>
      <c r="G359" s="28"/>
      <c r="I359" s="29"/>
      <c r="J359" s="29"/>
      <c r="K359" s="29"/>
      <c r="L359" s="29"/>
      <c r="M359" s="29"/>
      <c r="N359" s="29"/>
      <c r="O359" s="29"/>
      <c r="P359" s="29"/>
      <c r="Q359" s="29"/>
      <c r="R359" s="179"/>
      <c r="S359" s="52"/>
      <c r="T359" s="29"/>
      <c r="U359" s="29"/>
      <c r="V359" s="29"/>
      <c r="W359" s="29"/>
      <c r="X359" s="29"/>
      <c r="Y359" s="29"/>
    </row>
    <row r="360" spans="1:25" s="73" customFormat="1" ht="12.75" customHeight="1">
      <c r="A360" s="65"/>
      <c r="B360" s="23"/>
      <c r="C360" s="28"/>
      <c r="D360" s="28"/>
      <c r="E360" s="28"/>
      <c r="F360" s="28"/>
      <c r="G360" s="28"/>
      <c r="I360" s="29"/>
      <c r="J360" s="29"/>
      <c r="K360" s="29"/>
      <c r="L360" s="29"/>
      <c r="M360" s="29"/>
      <c r="N360" s="29"/>
      <c r="O360" s="29"/>
      <c r="P360" s="29"/>
      <c r="Q360" s="29"/>
      <c r="R360" s="179"/>
      <c r="S360" s="52"/>
      <c r="T360" s="29"/>
      <c r="U360" s="29"/>
      <c r="V360" s="29"/>
      <c r="W360" s="29"/>
      <c r="X360" s="29"/>
      <c r="Y360" s="29"/>
    </row>
    <row r="361" spans="1:25" s="73" customFormat="1" ht="12.75" customHeight="1">
      <c r="A361" s="65"/>
      <c r="B361" s="23"/>
      <c r="C361" s="28"/>
      <c r="D361" s="28"/>
      <c r="E361" s="28"/>
      <c r="F361" s="28"/>
      <c r="G361" s="28"/>
      <c r="I361" s="29"/>
      <c r="J361" s="29"/>
      <c r="K361" s="29"/>
      <c r="L361" s="29"/>
      <c r="M361" s="29"/>
      <c r="N361" s="29"/>
      <c r="O361" s="29"/>
      <c r="P361" s="29"/>
      <c r="Q361" s="29"/>
      <c r="R361" s="179"/>
      <c r="S361" s="52"/>
      <c r="T361" s="29"/>
      <c r="U361" s="29"/>
      <c r="V361" s="29"/>
      <c r="W361" s="29"/>
      <c r="X361" s="29"/>
      <c r="Y361" s="29"/>
    </row>
    <row r="362" spans="1:25" s="73" customFormat="1" ht="12.75" customHeight="1">
      <c r="A362" s="65"/>
      <c r="B362" s="23"/>
      <c r="C362" s="28"/>
      <c r="D362" s="28"/>
      <c r="E362" s="28"/>
      <c r="F362" s="28"/>
      <c r="G362" s="28"/>
      <c r="I362" s="29"/>
      <c r="J362" s="29"/>
      <c r="K362" s="29"/>
      <c r="L362" s="29"/>
      <c r="M362" s="29"/>
      <c r="N362" s="29"/>
      <c r="O362" s="29"/>
      <c r="P362" s="29"/>
      <c r="Q362" s="29"/>
      <c r="R362" s="179"/>
      <c r="S362" s="52"/>
      <c r="T362" s="29"/>
      <c r="U362" s="29"/>
      <c r="V362" s="29"/>
      <c r="W362" s="29"/>
      <c r="X362" s="29"/>
      <c r="Y362" s="29"/>
    </row>
    <row r="363" spans="1:25" s="73" customFormat="1" ht="12.75" customHeight="1">
      <c r="A363" s="65"/>
      <c r="B363" s="23"/>
      <c r="C363" s="28"/>
      <c r="D363" s="28"/>
      <c r="E363" s="28"/>
      <c r="F363" s="28"/>
      <c r="G363" s="28"/>
      <c r="I363" s="29"/>
      <c r="J363" s="29"/>
      <c r="K363" s="29"/>
      <c r="L363" s="29"/>
      <c r="M363" s="29"/>
      <c r="N363" s="29"/>
      <c r="O363" s="29"/>
      <c r="P363" s="29"/>
      <c r="Q363" s="29"/>
      <c r="R363" s="179"/>
      <c r="S363" s="52"/>
      <c r="T363" s="29"/>
      <c r="U363" s="29"/>
      <c r="V363" s="29"/>
      <c r="W363" s="29"/>
      <c r="X363" s="29"/>
      <c r="Y363" s="29"/>
    </row>
    <row r="364" spans="1:25" s="73" customFormat="1" ht="12.75" customHeight="1">
      <c r="A364" s="65"/>
      <c r="B364" s="23"/>
      <c r="C364" s="28"/>
      <c r="D364" s="28"/>
      <c r="E364" s="28"/>
      <c r="F364" s="28"/>
      <c r="G364" s="28"/>
      <c r="I364" s="29"/>
      <c r="J364" s="29"/>
      <c r="K364" s="29"/>
      <c r="L364" s="29"/>
      <c r="M364" s="29"/>
      <c r="N364" s="29"/>
      <c r="O364" s="29"/>
      <c r="P364" s="29"/>
      <c r="Q364" s="29"/>
      <c r="R364" s="179"/>
      <c r="S364" s="52"/>
      <c r="T364" s="29"/>
      <c r="U364" s="29"/>
      <c r="V364" s="29"/>
      <c r="W364" s="29"/>
      <c r="X364" s="29"/>
      <c r="Y364" s="29"/>
    </row>
    <row r="365" spans="1:25" s="73" customFormat="1" ht="12.75" customHeight="1">
      <c r="A365" s="65"/>
      <c r="B365" s="23"/>
      <c r="C365" s="28"/>
      <c r="D365" s="28"/>
      <c r="E365" s="28"/>
      <c r="F365" s="28"/>
      <c r="G365" s="28"/>
      <c r="I365" s="29"/>
      <c r="J365" s="29"/>
      <c r="K365" s="29"/>
      <c r="L365" s="29"/>
      <c r="M365" s="29"/>
      <c r="N365" s="29"/>
      <c r="O365" s="29"/>
      <c r="P365" s="29"/>
      <c r="Q365" s="29"/>
      <c r="R365" s="179"/>
      <c r="S365" s="52"/>
      <c r="T365" s="29"/>
      <c r="U365" s="29"/>
      <c r="V365" s="29"/>
      <c r="W365" s="29"/>
      <c r="X365" s="29"/>
      <c r="Y365" s="29"/>
    </row>
    <row r="366" spans="1:25" s="73" customFormat="1" ht="12.75" customHeight="1">
      <c r="A366" s="65"/>
      <c r="B366" s="23"/>
      <c r="C366" s="28"/>
      <c r="D366" s="28"/>
      <c r="E366" s="28"/>
      <c r="F366" s="28"/>
      <c r="G366" s="28"/>
      <c r="I366" s="29"/>
      <c r="J366" s="29"/>
      <c r="K366" s="29"/>
      <c r="L366" s="29"/>
      <c r="M366" s="29"/>
      <c r="N366" s="29"/>
      <c r="O366" s="29"/>
      <c r="P366" s="29"/>
      <c r="Q366" s="29"/>
      <c r="R366" s="179"/>
      <c r="S366" s="52"/>
      <c r="T366" s="29"/>
      <c r="U366" s="29"/>
      <c r="V366" s="29"/>
      <c r="W366" s="29"/>
      <c r="X366" s="29"/>
      <c r="Y366" s="29"/>
    </row>
    <row r="367" spans="1:25" s="73" customFormat="1" ht="12.75" customHeight="1">
      <c r="A367" s="65"/>
      <c r="B367" s="23"/>
      <c r="C367" s="28"/>
      <c r="D367" s="28"/>
      <c r="E367" s="28"/>
      <c r="F367" s="28"/>
      <c r="G367" s="28"/>
      <c r="I367" s="29"/>
      <c r="J367" s="29"/>
      <c r="K367" s="29"/>
      <c r="L367" s="29"/>
      <c r="M367" s="29"/>
      <c r="N367" s="29"/>
      <c r="O367" s="29"/>
      <c r="P367" s="29"/>
      <c r="Q367" s="29"/>
      <c r="R367" s="179"/>
      <c r="S367" s="52"/>
      <c r="T367" s="29"/>
      <c r="U367" s="29"/>
      <c r="V367" s="29"/>
      <c r="W367" s="29"/>
      <c r="X367" s="29"/>
      <c r="Y367" s="29"/>
    </row>
    <row r="368" spans="1:25" s="73" customFormat="1" ht="12.75" customHeight="1">
      <c r="A368" s="65"/>
      <c r="B368" s="23"/>
      <c r="C368" s="28"/>
      <c r="D368" s="28"/>
      <c r="E368" s="28"/>
      <c r="F368" s="28"/>
      <c r="G368" s="28"/>
      <c r="I368" s="29"/>
      <c r="J368" s="29"/>
      <c r="K368" s="29"/>
      <c r="L368" s="29"/>
      <c r="M368" s="29"/>
      <c r="N368" s="29"/>
      <c r="O368" s="29"/>
      <c r="P368" s="29"/>
      <c r="Q368" s="29"/>
      <c r="R368" s="179"/>
      <c r="S368" s="52"/>
      <c r="T368" s="29"/>
      <c r="U368" s="29"/>
      <c r="V368" s="29"/>
      <c r="W368" s="29"/>
      <c r="X368" s="29"/>
      <c r="Y368" s="29"/>
    </row>
    <row r="369" spans="1:25" s="73" customFormat="1" ht="12.75" customHeight="1">
      <c r="A369" s="65"/>
      <c r="B369" s="23"/>
      <c r="C369" s="28"/>
      <c r="D369" s="28"/>
      <c r="E369" s="28"/>
      <c r="F369" s="28"/>
      <c r="G369" s="28"/>
      <c r="I369" s="29"/>
      <c r="J369" s="29"/>
      <c r="K369" s="29"/>
      <c r="L369" s="29"/>
      <c r="M369" s="29"/>
      <c r="N369" s="29"/>
      <c r="O369" s="29"/>
      <c r="P369" s="29"/>
      <c r="Q369" s="29"/>
      <c r="R369" s="179"/>
      <c r="S369" s="52"/>
      <c r="T369" s="29"/>
      <c r="U369" s="29"/>
      <c r="V369" s="29"/>
      <c r="W369" s="29"/>
      <c r="X369" s="29"/>
      <c r="Y369" s="29"/>
    </row>
    <row r="370" spans="1:25" s="73" customFormat="1" ht="12.75" customHeight="1">
      <c r="A370" s="65"/>
      <c r="B370" s="23"/>
      <c r="C370" s="28"/>
      <c r="D370" s="28"/>
      <c r="E370" s="28"/>
      <c r="F370" s="28"/>
      <c r="G370" s="28"/>
      <c r="I370" s="29"/>
      <c r="J370" s="29"/>
      <c r="K370" s="29"/>
      <c r="L370" s="29"/>
      <c r="M370" s="29"/>
      <c r="N370" s="29"/>
      <c r="O370" s="29"/>
      <c r="P370" s="29"/>
      <c r="Q370" s="29"/>
      <c r="R370" s="179"/>
      <c r="S370" s="52"/>
      <c r="T370" s="29"/>
      <c r="U370" s="29"/>
      <c r="V370" s="29"/>
      <c r="W370" s="29"/>
      <c r="X370" s="29"/>
      <c r="Y370" s="29"/>
    </row>
    <row r="371" spans="1:25" s="73" customFormat="1" ht="12.75" customHeight="1">
      <c r="A371" s="65"/>
      <c r="B371" s="23"/>
      <c r="C371" s="28"/>
      <c r="D371" s="28"/>
      <c r="E371" s="28"/>
      <c r="F371" s="28"/>
      <c r="G371" s="28"/>
      <c r="I371" s="29"/>
      <c r="J371" s="29"/>
      <c r="K371" s="29"/>
      <c r="L371" s="29"/>
      <c r="M371" s="29"/>
      <c r="N371" s="29"/>
      <c r="O371" s="29"/>
      <c r="P371" s="29"/>
      <c r="Q371" s="29"/>
      <c r="R371" s="179"/>
      <c r="S371" s="52"/>
      <c r="T371" s="29"/>
      <c r="U371" s="29"/>
      <c r="V371" s="29"/>
      <c r="W371" s="29"/>
      <c r="X371" s="29"/>
      <c r="Y371" s="29"/>
    </row>
    <row r="372" spans="1:25" s="73" customFormat="1" ht="12.75" customHeight="1">
      <c r="A372" s="65"/>
      <c r="B372" s="23"/>
      <c r="C372" s="28"/>
      <c r="D372" s="28"/>
      <c r="E372" s="28"/>
      <c r="F372" s="28"/>
      <c r="G372" s="28"/>
      <c r="I372" s="29"/>
      <c r="J372" s="29"/>
      <c r="K372" s="29"/>
      <c r="L372" s="29"/>
      <c r="M372" s="29"/>
      <c r="N372" s="29"/>
      <c r="O372" s="29"/>
      <c r="P372" s="29"/>
      <c r="Q372" s="29"/>
      <c r="R372" s="179"/>
      <c r="S372" s="52"/>
      <c r="T372" s="29"/>
      <c r="U372" s="29"/>
      <c r="V372" s="29"/>
      <c r="W372" s="29"/>
      <c r="X372" s="29"/>
      <c r="Y372" s="29"/>
    </row>
    <row r="373" spans="1:25" s="73" customFormat="1" ht="12.75" customHeight="1">
      <c r="A373" s="65"/>
      <c r="B373" s="23"/>
      <c r="C373" s="28"/>
      <c r="D373" s="28"/>
      <c r="E373" s="28"/>
      <c r="F373" s="28"/>
      <c r="G373" s="28"/>
      <c r="I373" s="29"/>
      <c r="J373" s="29"/>
      <c r="K373" s="29"/>
      <c r="L373" s="29"/>
      <c r="M373" s="29"/>
      <c r="N373" s="29"/>
      <c r="O373" s="29"/>
      <c r="P373" s="29"/>
      <c r="Q373" s="29"/>
      <c r="R373" s="179"/>
      <c r="S373" s="52"/>
      <c r="T373" s="29"/>
      <c r="U373" s="29"/>
      <c r="V373" s="29"/>
      <c r="W373" s="29"/>
      <c r="X373" s="29"/>
      <c r="Y373" s="29"/>
    </row>
    <row r="374" spans="1:25" s="73" customFormat="1" ht="12.75" customHeight="1">
      <c r="A374" s="65"/>
      <c r="B374" s="23"/>
      <c r="C374" s="28"/>
      <c r="D374" s="28"/>
      <c r="E374" s="28"/>
      <c r="F374" s="28"/>
      <c r="G374" s="28"/>
      <c r="I374" s="29"/>
      <c r="J374" s="29"/>
      <c r="K374" s="29"/>
      <c r="L374" s="29"/>
      <c r="M374" s="29"/>
      <c r="N374" s="29"/>
      <c r="O374" s="29"/>
      <c r="P374" s="29"/>
      <c r="Q374" s="29"/>
      <c r="R374" s="179"/>
      <c r="S374" s="52"/>
      <c r="T374" s="29"/>
      <c r="U374" s="29"/>
      <c r="V374" s="29"/>
      <c r="W374" s="29"/>
      <c r="X374" s="29"/>
      <c r="Y374" s="29"/>
    </row>
    <row r="375" spans="1:25" s="73" customFormat="1" ht="12.75" customHeight="1">
      <c r="A375" s="65"/>
      <c r="B375" s="23"/>
      <c r="C375" s="28"/>
      <c r="D375" s="28"/>
      <c r="E375" s="28"/>
      <c r="F375" s="28"/>
      <c r="G375" s="28"/>
      <c r="I375" s="29"/>
      <c r="J375" s="29"/>
      <c r="K375" s="29"/>
      <c r="L375" s="29"/>
      <c r="M375" s="29"/>
      <c r="N375" s="29"/>
      <c r="O375" s="29"/>
      <c r="P375" s="29"/>
      <c r="Q375" s="29"/>
      <c r="R375" s="179"/>
      <c r="S375" s="52"/>
      <c r="T375" s="29"/>
      <c r="U375" s="29"/>
      <c r="V375" s="29"/>
      <c r="W375" s="29"/>
      <c r="X375" s="29"/>
      <c r="Y375" s="29"/>
    </row>
    <row r="376" spans="1:25" s="73" customFormat="1" ht="12.75" customHeight="1">
      <c r="A376" s="65"/>
      <c r="B376" s="23"/>
      <c r="C376" s="28"/>
      <c r="D376" s="28"/>
      <c r="E376" s="28"/>
      <c r="F376" s="28"/>
      <c r="G376" s="28"/>
      <c r="I376" s="29"/>
      <c r="J376" s="29"/>
      <c r="K376" s="29"/>
      <c r="L376" s="29"/>
      <c r="M376" s="29"/>
      <c r="N376" s="29"/>
      <c r="O376" s="29"/>
      <c r="P376" s="29"/>
      <c r="Q376" s="29"/>
      <c r="R376" s="179"/>
      <c r="S376" s="52"/>
      <c r="T376" s="29"/>
      <c r="U376" s="29"/>
      <c r="V376" s="29"/>
      <c r="W376" s="29"/>
      <c r="X376" s="29"/>
      <c r="Y376" s="29"/>
    </row>
    <row r="377" spans="1:25" s="73" customFormat="1" ht="12.75" customHeight="1">
      <c r="A377" s="65"/>
      <c r="B377" s="23"/>
      <c r="C377" s="28"/>
      <c r="D377" s="28"/>
      <c r="E377" s="28"/>
      <c r="F377" s="28"/>
      <c r="G377" s="28"/>
      <c r="I377" s="29"/>
      <c r="J377" s="29"/>
      <c r="K377" s="29"/>
      <c r="L377" s="29"/>
      <c r="M377" s="29"/>
      <c r="N377" s="29"/>
      <c r="O377" s="29"/>
      <c r="P377" s="29"/>
      <c r="Q377" s="29"/>
      <c r="R377" s="179"/>
      <c r="S377" s="52"/>
      <c r="T377" s="29"/>
      <c r="U377" s="29"/>
      <c r="V377" s="29"/>
      <c r="W377" s="29"/>
      <c r="X377" s="29"/>
      <c r="Y377" s="29"/>
    </row>
    <row r="378" spans="1:25" s="73" customFormat="1" ht="12.75" customHeight="1">
      <c r="A378" s="65"/>
      <c r="B378" s="23"/>
      <c r="C378" s="28"/>
      <c r="D378" s="28"/>
      <c r="E378" s="28"/>
      <c r="F378" s="28"/>
      <c r="G378" s="28"/>
      <c r="I378" s="29"/>
      <c r="J378" s="29"/>
      <c r="K378" s="29"/>
      <c r="L378" s="29"/>
      <c r="M378" s="29"/>
      <c r="N378" s="29"/>
      <c r="O378" s="29"/>
      <c r="P378" s="29"/>
      <c r="Q378" s="29"/>
      <c r="R378" s="179"/>
      <c r="S378" s="52"/>
      <c r="T378" s="29"/>
      <c r="U378" s="29"/>
      <c r="V378" s="29"/>
      <c r="W378" s="29"/>
      <c r="X378" s="29"/>
      <c r="Y378" s="29"/>
    </row>
    <row r="379" spans="1:25" s="73" customFormat="1" ht="12.75" customHeight="1">
      <c r="A379" s="65"/>
      <c r="B379" s="23"/>
      <c r="C379" s="28"/>
      <c r="D379" s="28"/>
      <c r="E379" s="28"/>
      <c r="F379" s="28"/>
      <c r="G379" s="28"/>
      <c r="I379" s="29"/>
      <c r="J379" s="29"/>
      <c r="K379" s="29"/>
      <c r="L379" s="29"/>
      <c r="M379" s="29"/>
      <c r="N379" s="29"/>
      <c r="O379" s="29"/>
      <c r="P379" s="29"/>
      <c r="Q379" s="29"/>
      <c r="R379" s="179"/>
      <c r="S379" s="52"/>
      <c r="T379" s="29"/>
      <c r="U379" s="29"/>
      <c r="V379" s="29"/>
      <c r="W379" s="29"/>
      <c r="X379" s="29"/>
      <c r="Y379" s="29"/>
    </row>
    <row r="380" spans="1:25" s="73" customFormat="1" ht="12.75" customHeight="1">
      <c r="A380" s="65"/>
      <c r="B380" s="23"/>
      <c r="C380" s="28"/>
      <c r="D380" s="28"/>
      <c r="E380" s="28"/>
      <c r="F380" s="28"/>
      <c r="G380" s="28"/>
      <c r="I380" s="29"/>
      <c r="J380" s="29"/>
      <c r="K380" s="29"/>
      <c r="L380" s="29"/>
      <c r="M380" s="29"/>
      <c r="N380" s="29"/>
      <c r="O380" s="29"/>
      <c r="P380" s="29"/>
      <c r="Q380" s="29"/>
      <c r="R380" s="179"/>
      <c r="S380" s="52"/>
      <c r="T380" s="29"/>
      <c r="U380" s="29"/>
      <c r="V380" s="29"/>
      <c r="W380" s="29"/>
      <c r="X380" s="29"/>
      <c r="Y380" s="29"/>
    </row>
    <row r="381" spans="1:25" s="73" customFormat="1" ht="12.75" customHeight="1">
      <c r="A381" s="65"/>
      <c r="B381" s="23"/>
      <c r="C381" s="28"/>
      <c r="D381" s="28"/>
      <c r="E381" s="28"/>
      <c r="F381" s="28"/>
      <c r="G381" s="28"/>
      <c r="I381" s="29"/>
      <c r="J381" s="29"/>
      <c r="K381" s="29"/>
      <c r="L381" s="29"/>
      <c r="M381" s="29"/>
      <c r="N381" s="29"/>
      <c r="O381" s="29"/>
      <c r="P381" s="29"/>
      <c r="Q381" s="29"/>
      <c r="R381" s="179"/>
      <c r="S381" s="52"/>
      <c r="T381" s="29"/>
      <c r="U381" s="29"/>
      <c r="V381" s="29"/>
      <c r="W381" s="29"/>
      <c r="X381" s="29"/>
      <c r="Y381" s="29"/>
    </row>
    <row r="382" spans="1:25" s="73" customFormat="1" ht="12.75" customHeight="1">
      <c r="A382" s="65"/>
      <c r="B382" s="23"/>
      <c r="C382" s="28"/>
      <c r="D382" s="28"/>
      <c r="E382" s="28"/>
      <c r="F382" s="28"/>
      <c r="G382" s="28"/>
      <c r="I382" s="29"/>
      <c r="J382" s="29"/>
      <c r="K382" s="29"/>
      <c r="L382" s="29"/>
      <c r="M382" s="29"/>
      <c r="N382" s="29"/>
      <c r="O382" s="29"/>
      <c r="P382" s="29"/>
      <c r="Q382" s="29"/>
      <c r="R382" s="179"/>
      <c r="S382" s="52"/>
      <c r="T382" s="29"/>
      <c r="U382" s="29"/>
      <c r="V382" s="29"/>
      <c r="W382" s="29"/>
      <c r="X382" s="29"/>
      <c r="Y382" s="29"/>
    </row>
    <row r="383" spans="1:25" s="73" customFormat="1" ht="12.75" customHeight="1">
      <c r="A383" s="65"/>
      <c r="B383" s="23"/>
      <c r="C383" s="28"/>
      <c r="D383" s="28"/>
      <c r="E383" s="28"/>
      <c r="F383" s="28"/>
      <c r="G383" s="28"/>
      <c r="I383" s="29"/>
      <c r="J383" s="29"/>
      <c r="K383" s="29"/>
      <c r="L383" s="29"/>
      <c r="M383" s="29"/>
      <c r="N383" s="29"/>
      <c r="O383" s="29"/>
      <c r="P383" s="29"/>
      <c r="Q383" s="29"/>
      <c r="R383" s="179"/>
      <c r="S383" s="52"/>
      <c r="T383" s="29"/>
      <c r="U383" s="29"/>
      <c r="V383" s="29"/>
      <c r="W383" s="29"/>
      <c r="X383" s="29"/>
      <c r="Y383" s="29"/>
    </row>
    <row r="384" spans="1:25" s="73" customFormat="1" ht="12.75" customHeight="1">
      <c r="A384" s="65"/>
      <c r="B384" s="23"/>
      <c r="C384" s="28"/>
      <c r="D384" s="28"/>
      <c r="E384" s="28"/>
      <c r="F384" s="28"/>
      <c r="G384" s="28"/>
      <c r="I384" s="29"/>
      <c r="J384" s="29"/>
      <c r="K384" s="29"/>
      <c r="L384" s="29"/>
      <c r="M384" s="29"/>
      <c r="N384" s="29"/>
      <c r="O384" s="29"/>
      <c r="P384" s="29"/>
      <c r="Q384" s="29"/>
      <c r="R384" s="179"/>
      <c r="S384" s="52"/>
      <c r="T384" s="29"/>
      <c r="U384" s="29"/>
      <c r="V384" s="29"/>
      <c r="W384" s="29"/>
      <c r="X384" s="29"/>
      <c r="Y384" s="29"/>
    </row>
    <row r="385" spans="1:25" s="73" customFormat="1" ht="12.75" customHeight="1">
      <c r="A385" s="65"/>
      <c r="B385" s="23"/>
      <c r="C385" s="28"/>
      <c r="D385" s="28"/>
      <c r="E385" s="28"/>
      <c r="F385" s="28"/>
      <c r="G385" s="28"/>
      <c r="I385" s="29"/>
      <c r="J385" s="29"/>
      <c r="K385" s="29"/>
      <c r="L385" s="29"/>
      <c r="M385" s="29"/>
      <c r="N385" s="29"/>
      <c r="O385" s="29"/>
      <c r="P385" s="29"/>
      <c r="Q385" s="29"/>
      <c r="R385" s="179"/>
      <c r="S385" s="52"/>
      <c r="T385" s="29"/>
      <c r="U385" s="29"/>
      <c r="V385" s="29"/>
      <c r="W385" s="29"/>
      <c r="X385" s="29"/>
      <c r="Y385" s="29"/>
    </row>
    <row r="386" spans="1:25" s="73" customFormat="1" ht="12.75" customHeight="1">
      <c r="A386" s="65"/>
      <c r="B386" s="23"/>
      <c r="C386" s="28"/>
      <c r="D386" s="28"/>
      <c r="E386" s="28"/>
      <c r="F386" s="28"/>
      <c r="G386" s="28"/>
      <c r="I386" s="29"/>
      <c r="J386" s="29"/>
      <c r="K386" s="29"/>
      <c r="L386" s="29"/>
      <c r="M386" s="29"/>
      <c r="N386" s="29"/>
      <c r="O386" s="29"/>
      <c r="P386" s="29"/>
      <c r="Q386" s="29"/>
      <c r="R386" s="179"/>
      <c r="S386" s="52"/>
      <c r="T386" s="29"/>
      <c r="U386" s="29"/>
      <c r="V386" s="29"/>
      <c r="W386" s="29"/>
      <c r="X386" s="29"/>
      <c r="Y386" s="29"/>
    </row>
    <row r="387" spans="1:25" s="73" customFormat="1" ht="12.75" customHeight="1">
      <c r="A387" s="65"/>
      <c r="B387" s="23"/>
      <c r="C387" s="28"/>
      <c r="D387" s="28"/>
      <c r="E387" s="28"/>
      <c r="F387" s="28"/>
      <c r="G387" s="28"/>
      <c r="I387" s="29"/>
      <c r="J387" s="29"/>
      <c r="K387" s="29"/>
      <c r="L387" s="29"/>
      <c r="M387" s="29"/>
      <c r="N387" s="29"/>
      <c r="O387" s="29"/>
      <c r="P387" s="29"/>
      <c r="Q387" s="29"/>
      <c r="R387" s="179"/>
      <c r="S387" s="52"/>
      <c r="T387" s="29"/>
      <c r="U387" s="29"/>
      <c r="V387" s="29"/>
      <c r="W387" s="29"/>
      <c r="X387" s="29"/>
      <c r="Y387" s="29"/>
    </row>
    <row r="388" spans="1:25" s="73" customFormat="1" ht="12.75" customHeight="1">
      <c r="A388" s="65"/>
      <c r="B388" s="23"/>
      <c r="C388" s="28"/>
      <c r="D388" s="28"/>
      <c r="E388" s="28"/>
      <c r="F388" s="28"/>
      <c r="G388" s="28"/>
      <c r="I388" s="29"/>
      <c r="J388" s="29"/>
      <c r="K388" s="29"/>
      <c r="L388" s="29"/>
      <c r="M388" s="29"/>
      <c r="N388" s="29"/>
      <c r="O388" s="29"/>
      <c r="P388" s="29"/>
      <c r="Q388" s="29"/>
      <c r="R388" s="179"/>
      <c r="S388" s="52"/>
      <c r="T388" s="29"/>
      <c r="U388" s="29"/>
      <c r="V388" s="29"/>
      <c r="W388" s="29"/>
      <c r="X388" s="29"/>
      <c r="Y388" s="29"/>
    </row>
    <row r="389" spans="1:25" s="73" customFormat="1" ht="12.75" customHeight="1">
      <c r="A389" s="65"/>
      <c r="B389" s="23"/>
      <c r="C389" s="28"/>
      <c r="D389" s="28"/>
      <c r="E389" s="28"/>
      <c r="F389" s="28"/>
      <c r="G389" s="28"/>
      <c r="I389" s="29"/>
      <c r="J389" s="29"/>
      <c r="K389" s="29"/>
      <c r="L389" s="29"/>
      <c r="M389" s="29"/>
      <c r="N389" s="29"/>
      <c r="O389" s="29"/>
      <c r="P389" s="29"/>
      <c r="Q389" s="29"/>
      <c r="R389" s="179"/>
      <c r="S389" s="52"/>
      <c r="T389" s="29"/>
      <c r="U389" s="29"/>
      <c r="V389" s="29"/>
      <c r="W389" s="29"/>
      <c r="X389" s="29"/>
      <c r="Y389" s="29"/>
    </row>
    <row r="390" spans="1:25" s="73" customFormat="1" ht="12.75" customHeight="1">
      <c r="A390" s="65"/>
      <c r="B390" s="23"/>
      <c r="C390" s="28"/>
      <c r="D390" s="28"/>
      <c r="E390" s="28"/>
      <c r="F390" s="28"/>
      <c r="G390" s="28"/>
      <c r="I390" s="29"/>
      <c r="J390" s="29"/>
      <c r="K390" s="29"/>
      <c r="L390" s="29"/>
      <c r="M390" s="29"/>
      <c r="N390" s="29"/>
      <c r="O390" s="29"/>
      <c r="P390" s="29"/>
      <c r="Q390" s="29"/>
      <c r="R390" s="179"/>
      <c r="S390" s="52"/>
      <c r="T390" s="29"/>
      <c r="U390" s="29"/>
      <c r="V390" s="29"/>
      <c r="W390" s="29"/>
      <c r="X390" s="29"/>
      <c r="Y390" s="29"/>
    </row>
    <row r="391" spans="1:25" s="73" customFormat="1" ht="12.75" customHeight="1">
      <c r="A391" s="65"/>
      <c r="B391" s="23"/>
      <c r="C391" s="28"/>
      <c r="D391" s="28"/>
      <c r="E391" s="28"/>
      <c r="F391" s="28"/>
      <c r="G391" s="28"/>
      <c r="I391" s="29"/>
      <c r="J391" s="29"/>
      <c r="K391" s="29"/>
      <c r="L391" s="29"/>
      <c r="M391" s="29"/>
      <c r="N391" s="29"/>
      <c r="O391" s="29"/>
      <c r="P391" s="29"/>
      <c r="Q391" s="29"/>
      <c r="R391" s="179"/>
      <c r="S391" s="52"/>
      <c r="T391" s="29"/>
      <c r="U391" s="29"/>
      <c r="V391" s="29"/>
      <c r="W391" s="29"/>
      <c r="X391" s="29"/>
      <c r="Y391" s="29"/>
    </row>
    <row r="392" spans="1:25" s="73" customFormat="1" ht="12.75" customHeight="1">
      <c r="A392" s="65"/>
      <c r="B392" s="23"/>
      <c r="C392" s="28"/>
      <c r="D392" s="28"/>
      <c r="E392" s="28"/>
      <c r="F392" s="28"/>
      <c r="G392" s="28"/>
      <c r="I392" s="29"/>
      <c r="J392" s="29"/>
      <c r="K392" s="29"/>
      <c r="L392" s="29"/>
      <c r="M392" s="29"/>
      <c r="N392" s="29"/>
      <c r="O392" s="29"/>
      <c r="P392" s="29"/>
      <c r="Q392" s="29"/>
      <c r="R392" s="179"/>
      <c r="S392" s="52"/>
      <c r="T392" s="29"/>
      <c r="U392" s="29"/>
      <c r="V392" s="29"/>
      <c r="W392" s="29"/>
      <c r="X392" s="29"/>
      <c r="Y392" s="29"/>
    </row>
    <row r="393" spans="1:25" s="73" customFormat="1" ht="12.75" customHeight="1">
      <c r="A393" s="65"/>
      <c r="B393" s="23"/>
      <c r="C393" s="28"/>
      <c r="D393" s="28"/>
      <c r="E393" s="28"/>
      <c r="F393" s="28"/>
      <c r="G393" s="28"/>
      <c r="I393" s="29"/>
      <c r="J393" s="29"/>
      <c r="K393" s="29"/>
      <c r="L393" s="29"/>
      <c r="M393" s="29"/>
      <c r="N393" s="29"/>
      <c r="O393" s="29"/>
      <c r="P393" s="29"/>
      <c r="Q393" s="29"/>
      <c r="R393" s="179"/>
      <c r="S393" s="52"/>
      <c r="T393" s="29"/>
      <c r="U393" s="29"/>
      <c r="V393" s="29"/>
      <c r="W393" s="29"/>
      <c r="X393" s="29"/>
      <c r="Y393" s="29"/>
    </row>
    <row r="394" spans="1:25" s="73" customFormat="1" ht="12.75" customHeight="1">
      <c r="A394" s="65"/>
      <c r="B394" s="23"/>
      <c r="C394" s="28"/>
      <c r="D394" s="28"/>
      <c r="E394" s="28"/>
      <c r="F394" s="28"/>
      <c r="G394" s="28"/>
      <c r="I394" s="29"/>
      <c r="J394" s="29"/>
      <c r="K394" s="29"/>
      <c r="L394" s="29"/>
      <c r="M394" s="29"/>
      <c r="N394" s="29"/>
      <c r="O394" s="29"/>
      <c r="P394" s="29"/>
      <c r="Q394" s="29"/>
      <c r="R394" s="179"/>
      <c r="S394" s="52"/>
      <c r="T394" s="29"/>
      <c r="U394" s="29"/>
      <c r="V394" s="29"/>
      <c r="W394" s="29"/>
      <c r="X394" s="29"/>
      <c r="Y394" s="29"/>
    </row>
    <row r="395" spans="1:25" s="73" customFormat="1" ht="12.75" customHeight="1">
      <c r="A395" s="65"/>
      <c r="B395" s="23"/>
      <c r="C395" s="28"/>
      <c r="D395" s="28"/>
      <c r="E395" s="28"/>
      <c r="F395" s="28"/>
      <c r="G395" s="28"/>
      <c r="I395" s="29"/>
      <c r="J395" s="29"/>
      <c r="K395" s="29"/>
      <c r="L395" s="29"/>
      <c r="M395" s="29"/>
      <c r="N395" s="29"/>
      <c r="O395" s="29"/>
      <c r="P395" s="29"/>
      <c r="Q395" s="29"/>
      <c r="R395" s="179"/>
      <c r="S395" s="52"/>
      <c r="T395" s="29"/>
      <c r="U395" s="29"/>
      <c r="V395" s="29"/>
      <c r="W395" s="29"/>
      <c r="X395" s="29"/>
      <c r="Y395" s="29"/>
    </row>
    <row r="396" spans="1:25" s="73" customFormat="1" ht="12.75" customHeight="1">
      <c r="A396" s="65"/>
      <c r="B396" s="23"/>
      <c r="C396" s="28"/>
      <c r="D396" s="28"/>
      <c r="E396" s="28"/>
      <c r="F396" s="28"/>
      <c r="G396" s="28"/>
      <c r="I396" s="29"/>
      <c r="J396" s="29"/>
      <c r="K396" s="29"/>
      <c r="L396" s="29"/>
      <c r="M396" s="29"/>
      <c r="N396" s="29"/>
      <c r="O396" s="29"/>
      <c r="P396" s="29"/>
      <c r="Q396" s="29"/>
      <c r="R396" s="179"/>
      <c r="S396" s="52"/>
      <c r="T396" s="29"/>
      <c r="U396" s="29"/>
      <c r="V396" s="29"/>
      <c r="W396" s="29"/>
      <c r="X396" s="29"/>
      <c r="Y396" s="29"/>
    </row>
    <row r="397" spans="1:25" s="73" customFormat="1" ht="12.75" customHeight="1">
      <c r="A397" s="65"/>
      <c r="B397" s="23"/>
      <c r="C397" s="28"/>
      <c r="D397" s="28"/>
      <c r="E397" s="28"/>
      <c r="F397" s="28"/>
      <c r="G397" s="28"/>
      <c r="I397" s="29"/>
      <c r="J397" s="29"/>
      <c r="K397" s="29"/>
      <c r="L397" s="29"/>
      <c r="M397" s="29"/>
      <c r="N397" s="29"/>
      <c r="O397" s="29"/>
      <c r="P397" s="29"/>
      <c r="Q397" s="29"/>
      <c r="R397" s="179"/>
      <c r="S397" s="52"/>
      <c r="T397" s="29"/>
      <c r="U397" s="29"/>
      <c r="V397" s="29"/>
      <c r="W397" s="29"/>
      <c r="X397" s="29"/>
      <c r="Y397" s="29"/>
    </row>
    <row r="398" spans="1:25" s="73" customFormat="1" ht="12.75" customHeight="1">
      <c r="A398" s="65"/>
      <c r="B398" s="23"/>
      <c r="C398" s="28"/>
      <c r="D398" s="28"/>
      <c r="E398" s="28"/>
      <c r="F398" s="28"/>
      <c r="G398" s="28"/>
      <c r="I398" s="29"/>
      <c r="J398" s="29"/>
      <c r="K398" s="29"/>
      <c r="L398" s="29"/>
      <c r="M398" s="29"/>
      <c r="N398" s="29"/>
      <c r="O398" s="29"/>
      <c r="P398" s="29"/>
      <c r="Q398" s="29"/>
      <c r="R398" s="179"/>
      <c r="S398" s="52"/>
      <c r="T398" s="29"/>
      <c r="U398" s="29"/>
      <c r="V398" s="29"/>
      <c r="W398" s="29"/>
      <c r="X398" s="29"/>
      <c r="Y398" s="29"/>
    </row>
    <row r="399" spans="1:25" s="73" customFormat="1" ht="12.75" customHeight="1">
      <c r="A399" s="65"/>
      <c r="B399" s="23"/>
      <c r="C399" s="28"/>
      <c r="D399" s="28"/>
      <c r="E399" s="28"/>
      <c r="F399" s="28"/>
      <c r="G399" s="28"/>
      <c r="I399" s="29"/>
      <c r="J399" s="29"/>
      <c r="K399" s="29"/>
      <c r="L399" s="29"/>
      <c r="M399" s="29"/>
      <c r="N399" s="29"/>
      <c r="O399" s="29"/>
      <c r="P399" s="29"/>
      <c r="Q399" s="29"/>
      <c r="R399" s="179"/>
      <c r="S399" s="52"/>
      <c r="T399" s="29"/>
      <c r="U399" s="29"/>
      <c r="V399" s="29"/>
      <c r="W399" s="29"/>
      <c r="X399" s="29"/>
      <c r="Y399" s="29"/>
    </row>
    <row r="400" spans="1:25" s="73" customFormat="1" ht="12.75" customHeight="1">
      <c r="A400" s="65"/>
      <c r="B400" s="23"/>
      <c r="C400" s="28"/>
      <c r="D400" s="28"/>
      <c r="E400" s="28"/>
      <c r="F400" s="28"/>
      <c r="G400" s="28"/>
      <c r="I400" s="29"/>
      <c r="J400" s="29"/>
      <c r="K400" s="29"/>
      <c r="L400" s="29"/>
      <c r="M400" s="29"/>
      <c r="N400" s="29"/>
      <c r="O400" s="29"/>
      <c r="P400" s="29"/>
      <c r="Q400" s="29"/>
      <c r="R400" s="179"/>
      <c r="S400" s="52"/>
      <c r="T400" s="29"/>
      <c r="U400" s="29"/>
      <c r="V400" s="29"/>
      <c r="W400" s="29"/>
      <c r="X400" s="29"/>
      <c r="Y400" s="29"/>
    </row>
    <row r="401" spans="1:25" s="73" customFormat="1" ht="12.75" customHeight="1">
      <c r="A401" s="65"/>
      <c r="B401" s="23"/>
      <c r="C401" s="28"/>
      <c r="D401" s="28"/>
      <c r="E401" s="28"/>
      <c r="F401" s="28"/>
      <c r="G401" s="28"/>
      <c r="I401" s="29"/>
      <c r="J401" s="29"/>
      <c r="K401" s="29"/>
      <c r="L401" s="29"/>
      <c r="M401" s="29"/>
      <c r="N401" s="29"/>
      <c r="O401" s="29"/>
      <c r="P401" s="29"/>
      <c r="Q401" s="29"/>
      <c r="R401" s="179"/>
      <c r="S401" s="52"/>
      <c r="T401" s="29"/>
      <c r="U401" s="29"/>
      <c r="V401" s="29"/>
      <c r="W401" s="29"/>
      <c r="X401" s="29"/>
      <c r="Y401" s="29"/>
    </row>
    <row r="402" spans="1:25" s="73" customFormat="1" ht="12.75" customHeight="1">
      <c r="A402" s="65"/>
      <c r="B402" s="23"/>
      <c r="C402" s="28"/>
      <c r="D402" s="28"/>
      <c r="E402" s="28"/>
      <c r="F402" s="28"/>
      <c r="G402" s="28"/>
      <c r="I402" s="29"/>
      <c r="J402" s="29"/>
      <c r="K402" s="29"/>
      <c r="L402" s="29"/>
      <c r="M402" s="29"/>
      <c r="N402" s="29"/>
      <c r="O402" s="29"/>
      <c r="P402" s="29"/>
      <c r="Q402" s="29"/>
      <c r="R402" s="179"/>
      <c r="S402" s="52"/>
      <c r="T402" s="29"/>
      <c r="U402" s="29"/>
      <c r="V402" s="29"/>
      <c r="W402" s="29"/>
      <c r="X402" s="29"/>
      <c r="Y402" s="29"/>
    </row>
    <row r="403" spans="1:25" s="73" customFormat="1" ht="12.75" customHeight="1">
      <c r="A403" s="65"/>
      <c r="B403" s="23"/>
      <c r="C403" s="28"/>
      <c r="D403" s="28"/>
      <c r="E403" s="28"/>
      <c r="F403" s="28"/>
      <c r="G403" s="28"/>
      <c r="I403" s="29"/>
      <c r="J403" s="29"/>
      <c r="K403" s="29"/>
      <c r="L403" s="29"/>
      <c r="M403" s="29"/>
      <c r="N403" s="29"/>
      <c r="O403" s="29"/>
      <c r="P403" s="29"/>
      <c r="Q403" s="29"/>
      <c r="R403" s="179"/>
      <c r="S403" s="52"/>
      <c r="T403" s="29"/>
      <c r="U403" s="29"/>
      <c r="V403" s="29"/>
      <c r="W403" s="29"/>
      <c r="X403" s="29"/>
      <c r="Y403" s="29"/>
    </row>
    <row r="404" spans="1:25" s="73" customFormat="1" ht="12.75" customHeight="1">
      <c r="A404" s="65"/>
      <c r="B404" s="23"/>
      <c r="C404" s="28"/>
      <c r="D404" s="28"/>
      <c r="E404" s="28"/>
      <c r="F404" s="28"/>
      <c r="G404" s="28"/>
      <c r="I404" s="29"/>
      <c r="J404" s="29"/>
      <c r="K404" s="29"/>
      <c r="L404" s="29"/>
      <c r="M404" s="29"/>
      <c r="N404" s="29"/>
      <c r="O404" s="29"/>
      <c r="P404" s="29"/>
      <c r="Q404" s="29"/>
      <c r="R404" s="179"/>
      <c r="S404" s="52"/>
      <c r="T404" s="29"/>
      <c r="U404" s="29"/>
      <c r="V404" s="29"/>
      <c r="W404" s="29"/>
      <c r="X404" s="29"/>
      <c r="Y404" s="29"/>
    </row>
    <row r="405" spans="1:25" s="73" customFormat="1" ht="12.75" customHeight="1">
      <c r="A405" s="65"/>
      <c r="B405" s="23"/>
      <c r="C405" s="28"/>
      <c r="D405" s="28"/>
      <c r="E405" s="28"/>
      <c r="F405" s="28"/>
      <c r="G405" s="28"/>
      <c r="I405" s="29"/>
      <c r="J405" s="29"/>
      <c r="K405" s="29"/>
      <c r="L405" s="29"/>
      <c r="M405" s="29"/>
      <c r="N405" s="29"/>
      <c r="O405" s="29"/>
      <c r="P405" s="29"/>
      <c r="Q405" s="29"/>
      <c r="R405" s="179"/>
      <c r="S405" s="52"/>
      <c r="T405" s="29"/>
      <c r="U405" s="29"/>
      <c r="V405" s="29"/>
      <c r="W405" s="29"/>
      <c r="X405" s="29"/>
      <c r="Y405" s="29"/>
    </row>
    <row r="406" spans="1:25" s="73" customFormat="1" ht="12.75" customHeight="1">
      <c r="A406" s="65"/>
      <c r="B406" s="23"/>
      <c r="C406" s="28"/>
      <c r="D406" s="28"/>
      <c r="E406" s="28"/>
      <c r="F406" s="28"/>
      <c r="G406" s="28"/>
      <c r="I406" s="29"/>
      <c r="J406" s="29"/>
      <c r="K406" s="29"/>
      <c r="L406" s="29"/>
      <c r="M406" s="29"/>
      <c r="N406" s="29"/>
      <c r="O406" s="29"/>
      <c r="P406" s="29"/>
      <c r="Q406" s="29"/>
      <c r="R406" s="179"/>
      <c r="S406" s="52"/>
      <c r="T406" s="29"/>
      <c r="U406" s="29"/>
      <c r="V406" s="29"/>
      <c r="W406" s="29"/>
      <c r="X406" s="29"/>
      <c r="Y406" s="29"/>
    </row>
    <row r="407" spans="1:25" s="73" customFormat="1" ht="12.75" customHeight="1">
      <c r="A407" s="65"/>
      <c r="B407" s="23"/>
      <c r="C407" s="28"/>
      <c r="D407" s="28"/>
      <c r="E407" s="28"/>
      <c r="F407" s="28"/>
      <c r="G407" s="28"/>
      <c r="I407" s="29"/>
      <c r="J407" s="29"/>
      <c r="K407" s="29"/>
      <c r="L407" s="29"/>
      <c r="M407" s="29"/>
      <c r="N407" s="29"/>
      <c r="O407" s="29"/>
      <c r="P407" s="29"/>
      <c r="Q407" s="29"/>
      <c r="R407" s="179"/>
      <c r="S407" s="52"/>
      <c r="T407" s="29"/>
      <c r="U407" s="29"/>
      <c r="V407" s="29"/>
      <c r="W407" s="29"/>
      <c r="X407" s="29"/>
      <c r="Y407" s="29"/>
    </row>
    <row r="408" spans="1:25" s="73" customFormat="1" ht="12.75" customHeight="1">
      <c r="A408" s="65"/>
      <c r="B408" s="23"/>
      <c r="C408" s="28"/>
      <c r="D408" s="28"/>
      <c r="E408" s="28"/>
      <c r="F408" s="28"/>
      <c r="G408" s="28"/>
      <c r="I408" s="29"/>
      <c r="J408" s="29"/>
      <c r="K408" s="29"/>
      <c r="L408" s="29"/>
      <c r="M408" s="29"/>
      <c r="N408" s="29"/>
      <c r="O408" s="29"/>
      <c r="P408" s="29"/>
      <c r="Q408" s="29"/>
      <c r="R408" s="179"/>
      <c r="S408" s="52"/>
      <c r="T408" s="29"/>
      <c r="U408" s="29"/>
      <c r="V408" s="29"/>
      <c r="W408" s="29"/>
      <c r="X408" s="29"/>
      <c r="Y408" s="29"/>
    </row>
    <row r="409" spans="1:25" s="73" customFormat="1" ht="12.75" customHeight="1">
      <c r="A409" s="65"/>
      <c r="B409" s="23"/>
      <c r="C409" s="28"/>
      <c r="D409" s="28"/>
      <c r="E409" s="28"/>
      <c r="F409" s="28"/>
      <c r="G409" s="28"/>
      <c r="I409" s="29"/>
      <c r="J409" s="29"/>
      <c r="K409" s="29"/>
      <c r="L409" s="29"/>
      <c r="M409" s="29"/>
      <c r="N409" s="29"/>
      <c r="O409" s="29"/>
      <c r="P409" s="29"/>
      <c r="Q409" s="29"/>
      <c r="R409" s="179"/>
      <c r="S409" s="52"/>
      <c r="T409" s="29"/>
      <c r="U409" s="29"/>
      <c r="V409" s="29"/>
      <c r="W409" s="29"/>
      <c r="X409" s="29"/>
      <c r="Y409" s="29"/>
    </row>
    <row r="410" spans="1:25" s="73" customFormat="1" ht="12.75" customHeight="1">
      <c r="A410" s="65"/>
      <c r="B410" s="23"/>
      <c r="C410" s="28"/>
      <c r="D410" s="28"/>
      <c r="E410" s="28"/>
      <c r="F410" s="28"/>
      <c r="G410" s="28"/>
      <c r="I410" s="29"/>
      <c r="J410" s="29"/>
      <c r="K410" s="29"/>
      <c r="L410" s="29"/>
      <c r="M410" s="29"/>
      <c r="N410" s="29"/>
      <c r="O410" s="29"/>
      <c r="P410" s="29"/>
      <c r="Q410" s="29"/>
      <c r="R410" s="179"/>
      <c r="S410" s="52"/>
      <c r="T410" s="29"/>
      <c r="U410" s="29"/>
      <c r="V410" s="29"/>
      <c r="W410" s="29"/>
      <c r="X410" s="29"/>
      <c r="Y410" s="29"/>
    </row>
    <row r="411" spans="1:25" s="73" customFormat="1" ht="12.75" customHeight="1">
      <c r="A411" s="65"/>
      <c r="B411" s="23"/>
      <c r="C411" s="28"/>
      <c r="D411" s="28"/>
      <c r="E411" s="28"/>
      <c r="F411" s="28"/>
      <c r="G411" s="28"/>
      <c r="I411" s="29"/>
      <c r="J411" s="29"/>
      <c r="K411" s="29"/>
      <c r="L411" s="29"/>
      <c r="M411" s="29"/>
      <c r="N411" s="29"/>
      <c r="O411" s="29"/>
      <c r="P411" s="29"/>
      <c r="Q411" s="29"/>
      <c r="R411" s="179"/>
      <c r="S411" s="52"/>
      <c r="T411" s="29"/>
      <c r="U411" s="29"/>
      <c r="V411" s="29"/>
      <c r="W411" s="29"/>
      <c r="X411" s="29"/>
      <c r="Y411" s="29"/>
    </row>
    <row r="412" spans="1:25" s="73" customFormat="1" ht="12.75" customHeight="1">
      <c r="A412" s="65"/>
      <c r="B412" s="23"/>
      <c r="C412" s="28"/>
      <c r="D412" s="28"/>
      <c r="E412" s="28"/>
      <c r="F412" s="28"/>
      <c r="G412" s="28"/>
      <c r="I412" s="29"/>
      <c r="J412" s="29"/>
      <c r="K412" s="29"/>
      <c r="L412" s="29"/>
      <c r="M412" s="29"/>
      <c r="N412" s="29"/>
      <c r="O412" s="29"/>
      <c r="P412" s="29"/>
      <c r="Q412" s="29"/>
      <c r="R412" s="179"/>
      <c r="S412" s="52"/>
      <c r="T412" s="29"/>
      <c r="U412" s="29"/>
      <c r="V412" s="29"/>
      <c r="W412" s="29"/>
      <c r="X412" s="29"/>
      <c r="Y412" s="29"/>
    </row>
    <row r="413" spans="1:25" s="73" customFormat="1" ht="12.75" customHeight="1">
      <c r="A413" s="65"/>
      <c r="B413" s="23"/>
      <c r="C413" s="28"/>
      <c r="D413" s="28"/>
      <c r="E413" s="28"/>
      <c r="F413" s="28"/>
      <c r="G413" s="28"/>
      <c r="I413" s="29"/>
      <c r="J413" s="29"/>
      <c r="K413" s="29"/>
      <c r="L413" s="29"/>
      <c r="M413" s="29"/>
      <c r="N413" s="29"/>
      <c r="O413" s="29"/>
      <c r="P413" s="29"/>
      <c r="Q413" s="29"/>
      <c r="R413" s="179"/>
      <c r="S413" s="52"/>
      <c r="T413" s="29"/>
      <c r="U413" s="29"/>
      <c r="V413" s="29"/>
      <c r="W413" s="29"/>
      <c r="X413" s="29"/>
      <c r="Y413" s="29"/>
    </row>
    <row r="414" spans="1:25" s="73" customFormat="1" ht="12.75" customHeight="1">
      <c r="A414" s="65"/>
      <c r="B414" s="23"/>
      <c r="C414" s="28"/>
      <c r="D414" s="28"/>
      <c r="E414" s="28"/>
      <c r="F414" s="28"/>
      <c r="G414" s="28"/>
      <c r="I414" s="29"/>
      <c r="J414" s="29"/>
      <c r="K414" s="29"/>
      <c r="L414" s="29"/>
      <c r="M414" s="29"/>
      <c r="N414" s="29"/>
      <c r="O414" s="29"/>
      <c r="P414" s="29"/>
      <c r="Q414" s="29"/>
      <c r="R414" s="179"/>
      <c r="S414" s="52"/>
      <c r="T414" s="29"/>
      <c r="U414" s="29"/>
      <c r="V414" s="29"/>
      <c r="W414" s="29"/>
      <c r="X414" s="29"/>
      <c r="Y414" s="29"/>
    </row>
    <row r="415" spans="1:25" s="73" customFormat="1" ht="12.75" customHeight="1">
      <c r="A415" s="65"/>
      <c r="B415" s="23"/>
      <c r="C415" s="28"/>
      <c r="D415" s="28"/>
      <c r="E415" s="28"/>
      <c r="F415" s="28"/>
      <c r="G415" s="28"/>
      <c r="I415" s="29"/>
      <c r="J415" s="29"/>
      <c r="K415" s="29"/>
      <c r="L415" s="29"/>
      <c r="M415" s="29"/>
      <c r="N415" s="29"/>
      <c r="O415" s="29"/>
      <c r="P415" s="29"/>
      <c r="Q415" s="29"/>
      <c r="R415" s="179"/>
      <c r="S415" s="52"/>
      <c r="T415" s="29"/>
      <c r="U415" s="29"/>
      <c r="V415" s="29"/>
      <c r="W415" s="29"/>
      <c r="X415" s="29"/>
      <c r="Y415" s="29"/>
    </row>
    <row r="416" spans="1:25" s="73" customFormat="1" ht="12.75" customHeight="1">
      <c r="A416" s="65"/>
      <c r="B416" s="23"/>
      <c r="C416" s="28"/>
      <c r="D416" s="28"/>
      <c r="E416" s="28"/>
      <c r="F416" s="28"/>
      <c r="G416" s="28"/>
      <c r="I416" s="29"/>
      <c r="J416" s="29"/>
      <c r="K416" s="29"/>
      <c r="L416" s="29"/>
      <c r="M416" s="29"/>
      <c r="N416" s="29"/>
      <c r="O416" s="29"/>
      <c r="P416" s="29"/>
      <c r="Q416" s="29"/>
      <c r="R416" s="179"/>
      <c r="S416" s="52"/>
      <c r="T416" s="29"/>
      <c r="U416" s="29"/>
      <c r="V416" s="29"/>
      <c r="W416" s="29"/>
      <c r="X416" s="29"/>
      <c r="Y416" s="29"/>
    </row>
    <row r="417" spans="1:25" s="73" customFormat="1" ht="12.75" customHeight="1">
      <c r="A417" s="65"/>
      <c r="B417" s="23"/>
      <c r="C417" s="28"/>
      <c r="D417" s="28"/>
      <c r="E417" s="28"/>
      <c r="F417" s="28"/>
      <c r="G417" s="28"/>
      <c r="I417" s="29"/>
      <c r="J417" s="29"/>
      <c r="K417" s="29"/>
      <c r="L417" s="29"/>
      <c r="M417" s="29"/>
      <c r="N417" s="29"/>
      <c r="O417" s="29"/>
      <c r="P417" s="29"/>
      <c r="Q417" s="29"/>
      <c r="R417" s="179"/>
      <c r="S417" s="52"/>
      <c r="T417" s="29"/>
      <c r="U417" s="29"/>
      <c r="V417" s="29"/>
      <c r="W417" s="29"/>
      <c r="X417" s="29"/>
      <c r="Y417" s="29"/>
    </row>
    <row r="418" spans="1:25" s="73" customFormat="1" ht="12.75" customHeight="1">
      <c r="A418" s="65"/>
      <c r="B418" s="23"/>
      <c r="C418" s="28"/>
      <c r="D418" s="28"/>
      <c r="E418" s="28"/>
      <c r="F418" s="28"/>
      <c r="G418" s="28"/>
      <c r="I418" s="29"/>
      <c r="J418" s="29"/>
      <c r="K418" s="29"/>
      <c r="L418" s="29"/>
      <c r="M418" s="29"/>
      <c r="N418" s="29"/>
      <c r="O418" s="29"/>
      <c r="P418" s="29"/>
      <c r="Q418" s="29"/>
      <c r="R418" s="179"/>
      <c r="S418" s="52"/>
      <c r="T418" s="29"/>
      <c r="U418" s="29"/>
      <c r="V418" s="29"/>
      <c r="W418" s="29"/>
      <c r="X418" s="29"/>
      <c r="Y418" s="29"/>
    </row>
    <row r="419" spans="1:25" s="73" customFormat="1" ht="12.75" customHeight="1">
      <c r="A419" s="65"/>
      <c r="B419" s="23"/>
      <c r="C419" s="28"/>
      <c r="D419" s="28"/>
      <c r="E419" s="28"/>
      <c r="F419" s="28"/>
      <c r="G419" s="28"/>
      <c r="I419" s="29"/>
      <c r="J419" s="29"/>
      <c r="K419" s="29"/>
      <c r="L419" s="29"/>
      <c r="M419" s="29"/>
      <c r="N419" s="29"/>
      <c r="O419" s="29"/>
      <c r="P419" s="29"/>
      <c r="Q419" s="29"/>
      <c r="R419" s="179"/>
      <c r="S419" s="52"/>
      <c r="T419" s="29"/>
      <c r="U419" s="29"/>
      <c r="V419" s="29"/>
      <c r="W419" s="29"/>
      <c r="X419" s="29"/>
      <c r="Y419" s="29"/>
    </row>
    <row r="420" spans="1:25" s="73" customFormat="1" ht="12.75" customHeight="1">
      <c r="A420" s="65"/>
      <c r="B420" s="23"/>
      <c r="C420" s="28"/>
      <c r="D420" s="28"/>
      <c r="E420" s="28"/>
      <c r="F420" s="28"/>
      <c r="G420" s="28"/>
      <c r="I420" s="29"/>
      <c r="J420" s="29"/>
      <c r="K420" s="29"/>
      <c r="L420" s="29"/>
      <c r="M420" s="29"/>
      <c r="N420" s="29"/>
      <c r="O420" s="29"/>
      <c r="P420" s="29"/>
      <c r="Q420" s="29"/>
      <c r="R420" s="179"/>
      <c r="S420" s="52"/>
      <c r="T420" s="29"/>
      <c r="U420" s="29"/>
      <c r="V420" s="29"/>
      <c r="W420" s="29"/>
      <c r="X420" s="29"/>
      <c r="Y420" s="29"/>
    </row>
    <row r="421" spans="1:25" s="73" customFormat="1" ht="12.75" customHeight="1">
      <c r="A421" s="65"/>
      <c r="B421" s="23"/>
      <c r="C421" s="28"/>
      <c r="D421" s="28"/>
      <c r="E421" s="28"/>
      <c r="F421" s="28"/>
      <c r="G421" s="28"/>
      <c r="I421" s="29"/>
      <c r="J421" s="29"/>
      <c r="K421" s="29"/>
      <c r="L421" s="29"/>
      <c r="M421" s="29"/>
      <c r="N421" s="29"/>
      <c r="O421" s="29"/>
      <c r="P421" s="29"/>
      <c r="Q421" s="29"/>
      <c r="R421" s="179"/>
      <c r="S421" s="52"/>
      <c r="T421" s="29"/>
      <c r="U421" s="29"/>
      <c r="V421" s="29"/>
      <c r="W421" s="29"/>
      <c r="X421" s="29"/>
      <c r="Y421" s="29"/>
    </row>
    <row r="422" spans="1:25" s="73" customFormat="1" ht="12.75" customHeight="1">
      <c r="A422" s="65"/>
      <c r="B422" s="23"/>
      <c r="C422" s="28"/>
      <c r="D422" s="28"/>
      <c r="E422" s="28"/>
      <c r="F422" s="28"/>
      <c r="G422" s="28"/>
      <c r="I422" s="29"/>
      <c r="J422" s="29"/>
      <c r="K422" s="29"/>
      <c r="L422" s="29"/>
      <c r="M422" s="29"/>
      <c r="N422" s="29"/>
      <c r="O422" s="29"/>
      <c r="P422" s="29"/>
      <c r="Q422" s="29"/>
      <c r="R422" s="179"/>
      <c r="S422" s="52"/>
      <c r="T422" s="29"/>
      <c r="U422" s="29"/>
      <c r="V422" s="29"/>
      <c r="W422" s="29"/>
      <c r="X422" s="29"/>
      <c r="Y422" s="29"/>
    </row>
    <row r="423" spans="1:25" s="73" customFormat="1" ht="12.75" customHeight="1">
      <c r="A423" s="65"/>
      <c r="B423" s="23"/>
      <c r="C423" s="28"/>
      <c r="D423" s="28"/>
      <c r="E423" s="28"/>
      <c r="F423" s="28"/>
      <c r="G423" s="28"/>
      <c r="I423" s="29"/>
      <c r="J423" s="29"/>
      <c r="K423" s="29"/>
      <c r="L423" s="29"/>
      <c r="M423" s="29"/>
      <c r="N423" s="29"/>
      <c r="O423" s="29"/>
      <c r="P423" s="29"/>
      <c r="Q423" s="29"/>
      <c r="R423" s="179"/>
      <c r="S423" s="52"/>
      <c r="T423" s="29"/>
      <c r="U423" s="29"/>
      <c r="V423" s="29"/>
      <c r="W423" s="29"/>
      <c r="X423" s="29"/>
      <c r="Y423" s="29"/>
    </row>
    <row r="424" spans="1:25" s="73" customFormat="1" ht="12.75" customHeight="1">
      <c r="A424" s="65"/>
      <c r="B424" s="23"/>
      <c r="C424" s="28"/>
      <c r="D424" s="28"/>
      <c r="E424" s="28"/>
      <c r="F424" s="28"/>
      <c r="G424" s="28"/>
      <c r="I424" s="29"/>
      <c r="J424" s="29"/>
      <c r="K424" s="29"/>
      <c r="L424" s="29"/>
      <c r="M424" s="29"/>
      <c r="N424" s="29"/>
      <c r="O424" s="29"/>
      <c r="P424" s="29"/>
      <c r="Q424" s="29"/>
      <c r="R424" s="179"/>
      <c r="S424" s="52"/>
      <c r="T424" s="29"/>
      <c r="U424" s="29"/>
      <c r="V424" s="29"/>
      <c r="W424" s="29"/>
      <c r="X424" s="29"/>
      <c r="Y424" s="29"/>
    </row>
    <row r="425" spans="1:25" s="73" customFormat="1" ht="12.75" customHeight="1">
      <c r="A425" s="65"/>
      <c r="B425" s="23"/>
      <c r="C425" s="28"/>
      <c r="D425" s="28"/>
      <c r="E425" s="28"/>
      <c r="F425" s="28"/>
      <c r="G425" s="28"/>
      <c r="I425" s="29"/>
      <c r="J425" s="29"/>
      <c r="K425" s="29"/>
      <c r="L425" s="29"/>
      <c r="M425" s="29"/>
      <c r="N425" s="29"/>
      <c r="O425" s="29"/>
      <c r="P425" s="29"/>
      <c r="Q425" s="29"/>
      <c r="R425" s="179"/>
      <c r="S425" s="52"/>
      <c r="T425" s="29"/>
      <c r="U425" s="29"/>
      <c r="V425" s="29"/>
      <c r="W425" s="29"/>
      <c r="X425" s="29"/>
      <c r="Y425" s="29"/>
    </row>
    <row r="426" spans="1:25" s="73" customFormat="1" ht="12.75" customHeight="1">
      <c r="A426" s="65"/>
      <c r="B426" s="23"/>
      <c r="C426" s="28"/>
      <c r="D426" s="28"/>
      <c r="E426" s="28"/>
      <c r="F426" s="28"/>
      <c r="G426" s="28"/>
      <c r="I426" s="29"/>
      <c r="J426" s="29"/>
      <c r="K426" s="29"/>
      <c r="L426" s="29"/>
      <c r="M426" s="29"/>
      <c r="N426" s="29"/>
      <c r="O426" s="29"/>
      <c r="P426" s="29"/>
      <c r="Q426" s="29"/>
      <c r="R426" s="179"/>
      <c r="S426" s="52"/>
      <c r="T426" s="29"/>
      <c r="U426" s="29"/>
      <c r="V426" s="29"/>
      <c r="W426" s="29"/>
      <c r="X426" s="29"/>
      <c r="Y426" s="29"/>
    </row>
    <row r="427" spans="1:25" s="73" customFormat="1" ht="12.75" customHeight="1">
      <c r="A427" s="65"/>
      <c r="B427" s="23"/>
      <c r="C427" s="28"/>
      <c r="D427" s="28"/>
      <c r="E427" s="28"/>
      <c r="F427" s="28"/>
      <c r="G427" s="28"/>
      <c r="I427" s="29"/>
      <c r="J427" s="29"/>
      <c r="K427" s="29"/>
      <c r="L427" s="29"/>
      <c r="M427" s="29"/>
      <c r="N427" s="29"/>
      <c r="O427" s="29"/>
      <c r="P427" s="29"/>
      <c r="Q427" s="29"/>
      <c r="R427" s="179"/>
      <c r="S427" s="52"/>
      <c r="T427" s="29"/>
      <c r="U427" s="29"/>
      <c r="V427" s="29"/>
      <c r="W427" s="29"/>
      <c r="X427" s="29"/>
      <c r="Y427" s="29"/>
    </row>
    <row r="428" spans="1:25" s="73" customFormat="1" ht="12.75" customHeight="1">
      <c r="A428" s="65"/>
      <c r="B428" s="23"/>
      <c r="C428" s="28"/>
      <c r="D428" s="28"/>
      <c r="E428" s="28"/>
      <c r="F428" s="28"/>
      <c r="G428" s="28"/>
      <c r="I428" s="29"/>
      <c r="J428" s="29"/>
      <c r="K428" s="29"/>
      <c r="L428" s="29"/>
      <c r="M428" s="29"/>
      <c r="N428" s="29"/>
      <c r="O428" s="29"/>
      <c r="P428" s="29"/>
      <c r="Q428" s="29"/>
      <c r="R428" s="179"/>
      <c r="S428" s="52"/>
      <c r="T428" s="29"/>
      <c r="U428" s="29"/>
      <c r="V428" s="29"/>
      <c r="W428" s="29"/>
      <c r="X428" s="29"/>
      <c r="Y428" s="29"/>
    </row>
    <row r="429" spans="1:25" s="73" customFormat="1" ht="12.75" customHeight="1">
      <c r="A429" s="65"/>
      <c r="B429" s="23"/>
      <c r="C429" s="28"/>
      <c r="D429" s="28"/>
      <c r="E429" s="28"/>
      <c r="F429" s="28"/>
      <c r="G429" s="28"/>
      <c r="I429" s="29"/>
      <c r="J429" s="29"/>
      <c r="K429" s="29"/>
      <c r="L429" s="29"/>
      <c r="M429" s="29"/>
      <c r="N429" s="29"/>
      <c r="O429" s="29"/>
      <c r="P429" s="29"/>
      <c r="Q429" s="29"/>
      <c r="R429" s="179"/>
      <c r="S429" s="52"/>
      <c r="T429" s="29"/>
      <c r="U429" s="29"/>
      <c r="V429" s="29"/>
      <c r="W429" s="29"/>
      <c r="X429" s="29"/>
      <c r="Y429" s="29"/>
    </row>
    <row r="430" spans="1:25" s="73" customFormat="1" ht="12.75" customHeight="1">
      <c r="A430" s="65"/>
      <c r="B430" s="23"/>
      <c r="C430" s="28"/>
      <c r="D430" s="28"/>
      <c r="E430" s="28"/>
      <c r="F430" s="28"/>
      <c r="G430" s="28"/>
      <c r="I430" s="29"/>
      <c r="J430" s="29"/>
      <c r="K430" s="29"/>
      <c r="L430" s="29"/>
      <c r="M430" s="29"/>
      <c r="N430" s="29"/>
      <c r="O430" s="29"/>
      <c r="P430" s="29"/>
      <c r="Q430" s="29"/>
      <c r="R430" s="179"/>
      <c r="S430" s="52"/>
      <c r="T430" s="29"/>
      <c r="U430" s="29"/>
      <c r="V430" s="29"/>
      <c r="W430" s="29"/>
      <c r="X430" s="29"/>
      <c r="Y430" s="29"/>
    </row>
    <row r="431" spans="1:25" s="73" customFormat="1" ht="12.75" customHeight="1">
      <c r="A431" s="65"/>
      <c r="B431" s="23"/>
      <c r="C431" s="28"/>
      <c r="D431" s="28"/>
      <c r="E431" s="28"/>
      <c r="F431" s="28"/>
      <c r="G431" s="28"/>
      <c r="I431" s="29"/>
      <c r="J431" s="29"/>
      <c r="K431" s="29"/>
      <c r="L431" s="29"/>
      <c r="M431" s="29"/>
      <c r="N431" s="29"/>
      <c r="O431" s="29"/>
      <c r="P431" s="29"/>
      <c r="Q431" s="29"/>
      <c r="R431" s="179"/>
      <c r="S431" s="52"/>
      <c r="T431" s="29"/>
      <c r="U431" s="29"/>
      <c r="V431" s="29"/>
      <c r="W431" s="29"/>
      <c r="X431" s="29"/>
      <c r="Y431" s="29"/>
    </row>
    <row r="432" spans="1:25" s="73" customFormat="1" ht="12.75" customHeight="1">
      <c r="A432" s="65"/>
      <c r="B432" s="23"/>
      <c r="C432" s="28"/>
      <c r="D432" s="28"/>
      <c r="E432" s="28"/>
      <c r="F432" s="28"/>
      <c r="G432" s="28"/>
      <c r="I432" s="29"/>
      <c r="J432" s="29"/>
      <c r="K432" s="29"/>
      <c r="L432" s="29"/>
      <c r="M432" s="29"/>
      <c r="N432" s="29"/>
      <c r="O432" s="29"/>
      <c r="P432" s="29"/>
      <c r="Q432" s="29"/>
      <c r="R432" s="179"/>
      <c r="S432" s="52"/>
      <c r="T432" s="29"/>
      <c r="U432" s="29"/>
      <c r="V432" s="29"/>
      <c r="W432" s="29"/>
      <c r="X432" s="29"/>
      <c r="Y432" s="29"/>
    </row>
    <row r="433" spans="1:25" s="73" customFormat="1" ht="12.75" customHeight="1">
      <c r="A433" s="65"/>
      <c r="B433" s="23"/>
      <c r="C433" s="28"/>
      <c r="D433" s="28"/>
      <c r="E433" s="28"/>
      <c r="F433" s="28"/>
      <c r="G433" s="28"/>
      <c r="I433" s="29"/>
      <c r="J433" s="29"/>
      <c r="K433" s="29"/>
      <c r="L433" s="29"/>
      <c r="M433" s="29"/>
      <c r="N433" s="29"/>
      <c r="O433" s="29"/>
      <c r="P433" s="29"/>
      <c r="Q433" s="29"/>
      <c r="R433" s="179"/>
      <c r="S433" s="52"/>
      <c r="T433" s="29"/>
      <c r="U433" s="29"/>
      <c r="V433" s="29"/>
      <c r="W433" s="29"/>
      <c r="X433" s="29"/>
      <c r="Y433" s="29"/>
    </row>
    <row r="434" spans="1:25" s="73" customFormat="1" ht="12.75" customHeight="1">
      <c r="A434" s="65"/>
      <c r="B434" s="23"/>
      <c r="C434" s="28"/>
      <c r="D434" s="28"/>
      <c r="E434" s="28"/>
      <c r="F434" s="28"/>
      <c r="G434" s="28"/>
      <c r="I434" s="29"/>
      <c r="J434" s="29"/>
      <c r="K434" s="29"/>
      <c r="L434" s="29"/>
      <c r="M434" s="29"/>
      <c r="N434" s="29"/>
      <c r="O434" s="29"/>
      <c r="P434" s="29"/>
      <c r="Q434" s="29"/>
      <c r="R434" s="179"/>
      <c r="S434" s="52"/>
      <c r="T434" s="29"/>
      <c r="U434" s="29"/>
      <c r="V434" s="29"/>
      <c r="W434" s="29"/>
      <c r="X434" s="29"/>
      <c r="Y434" s="29"/>
    </row>
    <row r="435" spans="1:25" s="73" customFormat="1" ht="12.75" customHeight="1">
      <c r="A435" s="65"/>
      <c r="B435" s="23"/>
      <c r="C435" s="28"/>
      <c r="D435" s="28"/>
      <c r="E435" s="28"/>
      <c r="F435" s="28"/>
      <c r="G435" s="28"/>
      <c r="I435" s="29"/>
      <c r="J435" s="29"/>
      <c r="K435" s="29"/>
      <c r="L435" s="29"/>
      <c r="M435" s="29"/>
      <c r="N435" s="29"/>
      <c r="O435" s="29"/>
      <c r="P435" s="29"/>
      <c r="Q435" s="29"/>
      <c r="R435" s="179"/>
      <c r="S435" s="52"/>
      <c r="T435" s="29"/>
      <c r="U435" s="29"/>
      <c r="V435" s="29"/>
      <c r="W435" s="29"/>
      <c r="X435" s="29"/>
      <c r="Y435" s="29"/>
    </row>
    <row r="436" spans="1:25" s="73" customFormat="1" ht="12.75" customHeight="1">
      <c r="A436" s="65"/>
      <c r="B436" s="23"/>
      <c r="C436" s="28"/>
      <c r="D436" s="28"/>
      <c r="E436" s="28"/>
      <c r="F436" s="28"/>
      <c r="G436" s="28"/>
      <c r="I436" s="29"/>
      <c r="J436" s="29"/>
      <c r="K436" s="29"/>
      <c r="L436" s="29"/>
      <c r="M436" s="29"/>
      <c r="N436" s="29"/>
      <c r="O436" s="29"/>
      <c r="P436" s="29"/>
      <c r="Q436" s="29"/>
      <c r="R436" s="179"/>
      <c r="S436" s="52"/>
      <c r="T436" s="29"/>
      <c r="U436" s="29"/>
      <c r="V436" s="29"/>
      <c r="W436" s="29"/>
      <c r="X436" s="29"/>
      <c r="Y436" s="29"/>
    </row>
    <row r="437" spans="1:25" s="73" customFormat="1" ht="12.75" customHeight="1">
      <c r="A437" s="65"/>
      <c r="B437" s="23"/>
      <c r="C437" s="28"/>
      <c r="D437" s="28"/>
      <c r="E437" s="28"/>
      <c r="F437" s="28"/>
      <c r="G437" s="28"/>
      <c r="I437" s="29"/>
      <c r="J437" s="29"/>
      <c r="K437" s="29"/>
      <c r="L437" s="29"/>
      <c r="M437" s="29"/>
      <c r="N437" s="29"/>
      <c r="O437" s="29"/>
      <c r="P437" s="29"/>
      <c r="Q437" s="29"/>
      <c r="R437" s="179"/>
      <c r="S437" s="52"/>
      <c r="T437" s="29"/>
      <c r="U437" s="29"/>
      <c r="V437" s="29"/>
      <c r="W437" s="29"/>
      <c r="X437" s="29"/>
      <c r="Y437" s="29"/>
    </row>
    <row r="438" spans="1:25" s="73" customFormat="1" ht="12.75" customHeight="1">
      <c r="A438" s="65"/>
      <c r="B438" s="23"/>
      <c r="C438" s="28"/>
      <c r="D438" s="28"/>
      <c r="E438" s="28"/>
      <c r="F438" s="28"/>
      <c r="G438" s="28"/>
      <c r="I438" s="29"/>
      <c r="J438" s="29"/>
      <c r="K438" s="29"/>
      <c r="L438" s="29"/>
      <c r="M438" s="29"/>
      <c r="N438" s="29"/>
      <c r="O438" s="29"/>
      <c r="P438" s="29"/>
      <c r="Q438" s="29"/>
      <c r="R438" s="179"/>
      <c r="S438" s="52"/>
      <c r="T438" s="29"/>
      <c r="U438" s="29"/>
      <c r="V438" s="29"/>
      <c r="W438" s="29"/>
      <c r="X438" s="29"/>
      <c r="Y438" s="29"/>
    </row>
    <row r="439" spans="1:25" s="73" customFormat="1" ht="12.75" customHeight="1">
      <c r="A439" s="65"/>
      <c r="B439" s="23"/>
      <c r="C439" s="28"/>
      <c r="D439" s="28"/>
      <c r="E439" s="28"/>
      <c r="F439" s="28"/>
      <c r="G439" s="28"/>
      <c r="I439" s="29"/>
      <c r="J439" s="29"/>
      <c r="K439" s="29"/>
      <c r="L439" s="29"/>
      <c r="M439" s="29"/>
      <c r="N439" s="29"/>
      <c r="O439" s="29"/>
      <c r="P439" s="29"/>
      <c r="Q439" s="29"/>
      <c r="R439" s="177"/>
      <c r="S439" s="147"/>
      <c r="T439" s="29"/>
      <c r="U439" s="29"/>
      <c r="V439" s="29"/>
      <c r="W439" s="29"/>
      <c r="X439" s="29"/>
      <c r="Y439" s="29"/>
    </row>
    <row r="440" spans="1:25" s="73" customFormat="1" ht="12.75" customHeight="1">
      <c r="A440" s="65"/>
      <c r="B440" s="23"/>
      <c r="C440" s="28"/>
      <c r="D440" s="28"/>
      <c r="E440" s="28"/>
      <c r="F440" s="28"/>
      <c r="G440" s="28"/>
      <c r="I440" s="29"/>
      <c r="J440" s="29"/>
      <c r="K440" s="29"/>
      <c r="L440" s="29"/>
      <c r="M440" s="29"/>
      <c r="N440" s="29"/>
      <c r="O440" s="29"/>
      <c r="P440" s="29"/>
      <c r="Q440" s="29"/>
      <c r="R440" s="178"/>
      <c r="S440" s="122"/>
      <c r="T440" s="29"/>
      <c r="U440" s="29"/>
      <c r="V440" s="29"/>
      <c r="W440" s="29"/>
      <c r="X440" s="29"/>
      <c r="Y440" s="29"/>
    </row>
    <row r="441" spans="1:25" s="73" customFormat="1" ht="12.75" customHeight="1">
      <c r="A441" s="65"/>
      <c r="B441" s="23"/>
      <c r="C441" s="28"/>
      <c r="D441" s="28"/>
      <c r="E441" s="28"/>
      <c r="F441" s="28"/>
      <c r="G441" s="28"/>
      <c r="I441" s="29"/>
      <c r="J441" s="29"/>
      <c r="K441" s="29"/>
      <c r="L441" s="29"/>
      <c r="M441" s="29"/>
      <c r="N441" s="29"/>
      <c r="O441" s="29"/>
      <c r="P441" s="29"/>
      <c r="Q441" s="29"/>
      <c r="R441" s="178"/>
      <c r="S441" s="122"/>
      <c r="T441" s="29"/>
      <c r="U441" s="29"/>
      <c r="V441" s="29"/>
      <c r="W441" s="29"/>
      <c r="X441" s="29"/>
      <c r="Y441" s="29"/>
    </row>
    <row r="442" spans="1:25" s="73" customFormat="1" ht="12.75" customHeight="1">
      <c r="A442" s="65"/>
      <c r="B442" s="23"/>
      <c r="C442" s="28"/>
      <c r="D442" s="28"/>
      <c r="E442" s="28"/>
      <c r="F442" s="28"/>
      <c r="G442" s="28"/>
      <c r="I442" s="29"/>
      <c r="J442" s="29"/>
      <c r="K442" s="29"/>
      <c r="L442" s="29"/>
      <c r="M442" s="29"/>
      <c r="N442" s="29"/>
      <c r="O442" s="29"/>
      <c r="P442" s="29"/>
      <c r="Q442" s="29"/>
      <c r="R442" s="178"/>
      <c r="S442" s="122"/>
      <c r="T442" s="29"/>
      <c r="U442" s="29"/>
      <c r="V442" s="29"/>
      <c r="W442" s="29"/>
      <c r="X442" s="29"/>
      <c r="Y442" s="29"/>
    </row>
    <row r="443" spans="1:25" s="73" customFormat="1" ht="12.75" customHeight="1">
      <c r="A443" s="65"/>
      <c r="B443" s="23"/>
      <c r="C443" s="28"/>
      <c r="D443" s="28"/>
      <c r="E443" s="28"/>
      <c r="F443" s="28"/>
      <c r="G443" s="28"/>
      <c r="I443" s="29"/>
      <c r="J443" s="29"/>
      <c r="K443" s="29"/>
      <c r="L443" s="29"/>
      <c r="M443" s="29"/>
      <c r="N443" s="29"/>
      <c r="O443" s="29"/>
      <c r="P443" s="29"/>
      <c r="Q443" s="29"/>
      <c r="R443" s="178"/>
      <c r="S443" s="122"/>
      <c r="T443" s="29"/>
      <c r="U443" s="29"/>
      <c r="V443" s="29"/>
      <c r="W443" s="29"/>
      <c r="X443" s="29"/>
      <c r="Y443" s="29"/>
    </row>
    <row r="444" spans="1:25" s="73" customFormat="1" ht="12.75" customHeight="1">
      <c r="A444" s="65"/>
      <c r="B444" s="23"/>
      <c r="C444" s="28"/>
      <c r="D444" s="28"/>
      <c r="E444" s="28"/>
      <c r="F444" s="28"/>
      <c r="G444" s="28"/>
      <c r="I444" s="29"/>
      <c r="J444" s="29"/>
      <c r="K444" s="29"/>
      <c r="L444" s="29"/>
      <c r="M444" s="29"/>
      <c r="N444" s="29"/>
      <c r="O444" s="29"/>
      <c r="P444" s="29"/>
      <c r="Q444" s="29"/>
      <c r="R444" s="178"/>
      <c r="S444" s="122"/>
      <c r="T444" s="29"/>
      <c r="U444" s="29"/>
      <c r="V444" s="29"/>
      <c r="W444" s="29"/>
      <c r="X444" s="29"/>
      <c r="Y444" s="29"/>
    </row>
    <row r="445" spans="1:25" s="73" customFormat="1" ht="12.75" customHeight="1">
      <c r="A445" s="65"/>
      <c r="B445" s="23"/>
      <c r="C445" s="28"/>
      <c r="D445" s="28"/>
      <c r="E445" s="28"/>
      <c r="F445" s="28"/>
      <c r="G445" s="28"/>
      <c r="I445" s="29"/>
      <c r="J445" s="29"/>
      <c r="K445" s="29"/>
      <c r="L445" s="29"/>
      <c r="M445" s="29"/>
      <c r="N445" s="29"/>
      <c r="O445" s="29"/>
      <c r="P445" s="29"/>
      <c r="Q445" s="29"/>
      <c r="R445" s="178"/>
      <c r="S445" s="122"/>
      <c r="T445" s="29"/>
      <c r="U445" s="29"/>
      <c r="V445" s="29"/>
      <c r="W445" s="29"/>
      <c r="X445" s="29"/>
      <c r="Y445" s="29"/>
    </row>
    <row r="446" spans="1:25" s="73" customFormat="1" ht="12.75" customHeight="1">
      <c r="A446" s="65"/>
      <c r="B446" s="23"/>
      <c r="C446" s="28"/>
      <c r="D446" s="28"/>
      <c r="E446" s="28"/>
      <c r="F446" s="28"/>
      <c r="G446" s="28"/>
      <c r="I446" s="29"/>
      <c r="J446" s="29"/>
      <c r="K446" s="29"/>
      <c r="L446" s="29"/>
      <c r="M446" s="29"/>
      <c r="N446" s="29"/>
      <c r="O446" s="29"/>
      <c r="P446" s="29"/>
      <c r="Q446" s="29"/>
      <c r="R446" s="178"/>
      <c r="S446" s="122"/>
      <c r="T446" s="29"/>
      <c r="U446" s="29"/>
      <c r="V446" s="29"/>
      <c r="W446" s="29"/>
      <c r="X446" s="29"/>
      <c r="Y446" s="29"/>
    </row>
    <row r="447" spans="1:25" s="73" customFormat="1" ht="12.75" customHeight="1">
      <c r="A447" s="65"/>
      <c r="B447" s="23"/>
      <c r="C447" s="28"/>
      <c r="D447" s="28"/>
      <c r="E447" s="28"/>
      <c r="F447" s="28"/>
      <c r="G447" s="28"/>
      <c r="I447" s="29"/>
      <c r="J447" s="29"/>
      <c r="K447" s="29"/>
      <c r="L447" s="29"/>
      <c r="M447" s="29"/>
      <c r="N447" s="29"/>
      <c r="O447" s="29"/>
      <c r="P447" s="29"/>
      <c r="Q447" s="29"/>
      <c r="R447" s="178"/>
      <c r="S447" s="122"/>
      <c r="T447" s="29"/>
      <c r="U447" s="29"/>
      <c r="V447" s="29"/>
      <c r="W447" s="29"/>
      <c r="X447" s="29"/>
      <c r="Y447" s="29"/>
    </row>
    <row r="448" spans="1:25" s="73" customFormat="1" ht="12.75" customHeight="1">
      <c r="A448" s="65"/>
      <c r="B448" s="23"/>
      <c r="C448" s="28"/>
      <c r="D448" s="28"/>
      <c r="E448" s="28"/>
      <c r="F448" s="28"/>
      <c r="G448" s="28"/>
      <c r="I448" s="29"/>
      <c r="J448" s="29"/>
      <c r="K448" s="29"/>
      <c r="L448" s="29"/>
      <c r="M448" s="29"/>
      <c r="N448" s="29"/>
      <c r="O448" s="29"/>
      <c r="P448" s="29"/>
      <c r="Q448" s="29"/>
      <c r="R448" s="178"/>
      <c r="S448" s="122"/>
      <c r="T448" s="29"/>
      <c r="U448" s="29"/>
      <c r="V448" s="29"/>
      <c r="W448" s="29"/>
      <c r="X448" s="29"/>
      <c r="Y448" s="29"/>
    </row>
    <row r="449" spans="1:25" s="73" customFormat="1" ht="12.75" customHeight="1">
      <c r="A449" s="65"/>
      <c r="B449" s="23"/>
      <c r="C449" s="28"/>
      <c r="D449" s="28"/>
      <c r="E449" s="28"/>
      <c r="F449" s="28"/>
      <c r="G449" s="28"/>
      <c r="I449" s="29"/>
      <c r="J449" s="29"/>
      <c r="K449" s="29"/>
      <c r="L449" s="29"/>
      <c r="M449" s="29"/>
      <c r="N449" s="29"/>
      <c r="O449" s="29"/>
      <c r="P449" s="29"/>
      <c r="Q449" s="29"/>
      <c r="R449" s="178"/>
      <c r="S449" s="122"/>
      <c r="T449" s="29"/>
      <c r="U449" s="29"/>
      <c r="V449" s="29"/>
      <c r="W449" s="29"/>
      <c r="X449" s="29"/>
      <c r="Y449" s="29"/>
    </row>
    <row r="450" spans="1:25" s="73" customFormat="1" ht="12.75" customHeight="1">
      <c r="A450" s="65"/>
      <c r="B450" s="23"/>
      <c r="C450" s="28"/>
      <c r="D450" s="28"/>
      <c r="E450" s="28"/>
      <c r="F450" s="28"/>
      <c r="G450" s="28"/>
      <c r="I450" s="29"/>
      <c r="J450" s="29"/>
      <c r="K450" s="29"/>
      <c r="L450" s="29"/>
      <c r="M450" s="29"/>
      <c r="N450" s="29"/>
      <c r="O450" s="29"/>
      <c r="P450" s="29"/>
      <c r="Q450" s="29"/>
      <c r="R450" s="178"/>
      <c r="S450" s="122"/>
      <c r="T450" s="29"/>
      <c r="U450" s="29"/>
      <c r="V450" s="29"/>
      <c r="W450" s="29"/>
      <c r="X450" s="29"/>
      <c r="Y450" s="29"/>
    </row>
    <row r="451" spans="1:25" s="73" customFormat="1" ht="12.75" customHeight="1">
      <c r="A451" s="65"/>
      <c r="B451" s="23"/>
      <c r="C451" s="28"/>
      <c r="D451" s="28"/>
      <c r="E451" s="28"/>
      <c r="F451" s="28"/>
      <c r="G451" s="28"/>
      <c r="I451" s="29"/>
      <c r="J451" s="29"/>
      <c r="K451" s="29"/>
      <c r="L451" s="29"/>
      <c r="M451" s="29"/>
      <c r="N451" s="29"/>
      <c r="O451" s="29"/>
      <c r="P451" s="29"/>
      <c r="Q451" s="29"/>
      <c r="R451" s="178"/>
      <c r="S451" s="122"/>
      <c r="T451" s="29"/>
      <c r="U451" s="29"/>
      <c r="V451" s="29"/>
      <c r="W451" s="29"/>
      <c r="X451" s="29"/>
      <c r="Y451" s="29"/>
    </row>
    <row r="452" spans="1:25" s="73" customFormat="1" ht="12.75" customHeight="1">
      <c r="A452" s="65"/>
      <c r="B452" s="23"/>
      <c r="C452" s="28"/>
      <c r="D452" s="28"/>
      <c r="E452" s="28"/>
      <c r="F452" s="28"/>
      <c r="G452" s="28"/>
      <c r="I452" s="29"/>
      <c r="J452" s="29"/>
      <c r="K452" s="29"/>
      <c r="L452" s="29"/>
      <c r="M452" s="29"/>
      <c r="N452" s="29"/>
      <c r="O452" s="29"/>
      <c r="P452" s="29"/>
      <c r="Q452" s="29"/>
      <c r="R452" s="178"/>
      <c r="S452" s="122"/>
      <c r="T452" s="29"/>
      <c r="U452" s="29"/>
      <c r="V452" s="29"/>
      <c r="W452" s="29"/>
      <c r="X452" s="29"/>
      <c r="Y452" s="29"/>
    </row>
    <row r="453" spans="1:25" s="73" customFormat="1" ht="12.75" customHeight="1">
      <c r="A453" s="65"/>
      <c r="B453" s="23"/>
      <c r="C453" s="28"/>
      <c r="D453" s="28"/>
      <c r="E453" s="28"/>
      <c r="F453" s="28"/>
      <c r="G453" s="28"/>
      <c r="I453" s="29"/>
      <c r="J453" s="29"/>
      <c r="K453" s="29"/>
      <c r="L453" s="29"/>
      <c r="M453" s="29"/>
      <c r="N453" s="29"/>
      <c r="O453" s="29"/>
      <c r="P453" s="29"/>
      <c r="Q453" s="29"/>
      <c r="R453" s="178"/>
      <c r="S453" s="122"/>
      <c r="T453" s="29"/>
      <c r="U453" s="29"/>
      <c r="V453" s="29"/>
      <c r="W453" s="29"/>
      <c r="X453" s="29"/>
      <c r="Y453" s="29"/>
    </row>
    <row r="454" spans="1:25" s="73" customFormat="1" ht="12.75" customHeight="1">
      <c r="A454" s="65"/>
      <c r="B454" s="23"/>
      <c r="C454" s="28"/>
      <c r="D454" s="28"/>
      <c r="E454" s="28"/>
      <c r="F454" s="28"/>
      <c r="G454" s="28"/>
      <c r="I454" s="29"/>
      <c r="J454" s="29"/>
      <c r="K454" s="29"/>
      <c r="L454" s="29"/>
      <c r="M454" s="29"/>
      <c r="N454" s="29"/>
      <c r="O454" s="29"/>
      <c r="P454" s="29"/>
      <c r="Q454" s="29"/>
      <c r="R454" s="178"/>
      <c r="S454" s="122"/>
      <c r="T454" s="29"/>
      <c r="U454" s="29"/>
      <c r="V454" s="29"/>
      <c r="W454" s="29"/>
      <c r="X454" s="29"/>
      <c r="Y454" s="29"/>
    </row>
    <row r="455" spans="1:25" s="73" customFormat="1" ht="12.75" customHeight="1">
      <c r="A455" s="65"/>
      <c r="B455" s="23"/>
      <c r="C455" s="28"/>
      <c r="D455" s="28"/>
      <c r="E455" s="28"/>
      <c r="F455" s="28"/>
      <c r="G455" s="28"/>
      <c r="I455" s="29"/>
      <c r="J455" s="29"/>
      <c r="K455" s="29"/>
      <c r="L455" s="29"/>
      <c r="M455" s="29"/>
      <c r="N455" s="29"/>
      <c r="O455" s="29"/>
      <c r="P455" s="29"/>
      <c r="Q455" s="29"/>
      <c r="R455" s="178"/>
      <c r="S455" s="122"/>
      <c r="T455" s="29"/>
      <c r="U455" s="29"/>
      <c r="V455" s="29"/>
      <c r="W455" s="29"/>
      <c r="X455" s="29"/>
      <c r="Y455" s="29"/>
    </row>
    <row r="456" spans="1:25" s="73" customFormat="1" ht="12.75" customHeight="1">
      <c r="A456" s="65"/>
      <c r="B456" s="23"/>
      <c r="C456" s="28"/>
      <c r="D456" s="28"/>
      <c r="E456" s="28"/>
      <c r="F456" s="28"/>
      <c r="G456" s="28"/>
      <c r="I456" s="29"/>
      <c r="J456" s="29"/>
      <c r="K456" s="29"/>
      <c r="L456" s="29"/>
      <c r="M456" s="29"/>
      <c r="N456" s="29"/>
      <c r="O456" s="29"/>
      <c r="P456" s="29"/>
      <c r="Q456" s="29"/>
      <c r="R456" s="178"/>
      <c r="S456" s="122"/>
      <c r="T456" s="29"/>
      <c r="U456" s="29"/>
      <c r="V456" s="29"/>
      <c r="W456" s="29"/>
      <c r="X456" s="29"/>
      <c r="Y456" s="29"/>
    </row>
    <row r="457" spans="1:25" s="73" customFormat="1" ht="12.75" customHeight="1">
      <c r="A457" s="65"/>
      <c r="B457" s="23"/>
      <c r="C457" s="28"/>
      <c r="D457" s="28"/>
      <c r="E457" s="28"/>
      <c r="F457" s="28"/>
      <c r="G457" s="28"/>
      <c r="I457" s="29"/>
      <c r="J457" s="29"/>
      <c r="K457" s="29"/>
      <c r="L457" s="29"/>
      <c r="M457" s="29"/>
      <c r="N457" s="29"/>
      <c r="O457" s="29"/>
      <c r="P457" s="29"/>
      <c r="Q457" s="29"/>
      <c r="R457" s="178"/>
      <c r="S457" s="122"/>
      <c r="T457" s="29"/>
      <c r="U457" s="29"/>
      <c r="V457" s="29"/>
      <c r="W457" s="29"/>
      <c r="X457" s="29"/>
      <c r="Y457" s="29"/>
    </row>
    <row r="458" spans="1:25" s="73" customFormat="1" ht="12.75" customHeight="1">
      <c r="A458" s="65"/>
      <c r="B458" s="23"/>
      <c r="C458" s="28"/>
      <c r="D458" s="28"/>
      <c r="E458" s="28"/>
      <c r="F458" s="28"/>
      <c r="G458" s="28"/>
      <c r="I458" s="29"/>
      <c r="J458" s="29"/>
      <c r="K458" s="29"/>
      <c r="L458" s="29"/>
      <c r="M458" s="29"/>
      <c r="N458" s="29"/>
      <c r="O458" s="29"/>
      <c r="P458" s="29"/>
      <c r="Q458" s="29"/>
      <c r="R458" s="178"/>
      <c r="S458" s="122"/>
      <c r="T458" s="29"/>
      <c r="U458" s="29"/>
      <c r="V458" s="29"/>
      <c r="W458" s="29"/>
      <c r="X458" s="29"/>
      <c r="Y458" s="29"/>
    </row>
    <row r="459" spans="1:25" s="73" customFormat="1" ht="12.75" customHeight="1">
      <c r="A459" s="65"/>
      <c r="B459" s="23"/>
      <c r="C459" s="28"/>
      <c r="D459" s="28"/>
      <c r="E459" s="28"/>
      <c r="F459" s="28"/>
      <c r="G459" s="28"/>
      <c r="I459" s="29"/>
      <c r="J459" s="29"/>
      <c r="K459" s="29"/>
      <c r="L459" s="29"/>
      <c r="M459" s="29"/>
      <c r="N459" s="29"/>
      <c r="O459" s="29"/>
      <c r="P459" s="29"/>
      <c r="Q459" s="29"/>
      <c r="R459" s="178"/>
      <c r="S459" s="122"/>
      <c r="T459" s="29"/>
      <c r="U459" s="29"/>
      <c r="V459" s="29"/>
      <c r="W459" s="29"/>
      <c r="X459" s="29"/>
      <c r="Y459" s="29"/>
    </row>
    <row r="460" spans="1:25" s="73" customFormat="1" ht="12.75" customHeight="1">
      <c r="A460" s="65"/>
      <c r="B460" s="23"/>
      <c r="C460" s="28"/>
      <c r="D460" s="28"/>
      <c r="E460" s="28"/>
      <c r="F460" s="28"/>
      <c r="G460" s="28"/>
      <c r="I460" s="29"/>
      <c r="J460" s="29"/>
      <c r="K460" s="29"/>
      <c r="L460" s="29"/>
      <c r="M460" s="29"/>
      <c r="N460" s="29"/>
      <c r="O460" s="29"/>
      <c r="P460" s="29"/>
      <c r="Q460" s="29"/>
      <c r="R460" s="178"/>
      <c r="S460" s="122"/>
      <c r="T460" s="29"/>
      <c r="U460" s="29"/>
      <c r="V460" s="29"/>
      <c r="W460" s="29"/>
      <c r="X460" s="29"/>
      <c r="Y460" s="29"/>
    </row>
    <row r="461" spans="1:25" s="73" customFormat="1" ht="12.75" customHeight="1">
      <c r="A461" s="65"/>
      <c r="B461" s="23"/>
      <c r="C461" s="28"/>
      <c r="D461" s="28"/>
      <c r="E461" s="28"/>
      <c r="F461" s="28"/>
      <c r="G461" s="28"/>
      <c r="I461" s="29"/>
      <c r="J461" s="29"/>
      <c r="K461" s="29"/>
      <c r="L461" s="29"/>
      <c r="M461" s="29"/>
      <c r="N461" s="29"/>
      <c r="O461" s="29"/>
      <c r="P461" s="29"/>
      <c r="Q461" s="29"/>
      <c r="R461" s="178"/>
      <c r="S461" s="122"/>
      <c r="T461" s="29"/>
      <c r="U461" s="29"/>
      <c r="V461" s="29"/>
      <c r="W461" s="29"/>
      <c r="X461" s="29"/>
      <c r="Y461" s="29"/>
    </row>
    <row r="462" spans="1:25" s="73" customFormat="1" ht="12.75" customHeight="1">
      <c r="A462" s="65"/>
      <c r="B462" s="23"/>
      <c r="C462" s="28"/>
      <c r="D462" s="28"/>
      <c r="E462" s="28"/>
      <c r="F462" s="28"/>
      <c r="G462" s="28"/>
      <c r="I462" s="29"/>
      <c r="J462" s="29"/>
      <c r="K462" s="29"/>
      <c r="L462" s="29"/>
      <c r="M462" s="29"/>
      <c r="N462" s="29"/>
      <c r="O462" s="29"/>
      <c r="P462" s="29"/>
      <c r="Q462" s="29"/>
      <c r="R462" s="178"/>
      <c r="S462" s="122"/>
      <c r="T462" s="29"/>
      <c r="U462" s="29"/>
      <c r="V462" s="29"/>
      <c r="W462" s="29"/>
      <c r="X462" s="29"/>
      <c r="Y462" s="29"/>
    </row>
    <row r="463" spans="1:25" s="73" customFormat="1" ht="12.75" customHeight="1">
      <c r="A463" s="65"/>
      <c r="B463" s="23"/>
      <c r="C463" s="28"/>
      <c r="D463" s="28"/>
      <c r="E463" s="28"/>
      <c r="F463" s="28"/>
      <c r="G463" s="28"/>
      <c r="I463" s="29"/>
      <c r="J463" s="29"/>
      <c r="K463" s="29"/>
      <c r="L463" s="29"/>
      <c r="M463" s="29"/>
      <c r="N463" s="29"/>
      <c r="O463" s="29"/>
      <c r="P463" s="29"/>
      <c r="Q463" s="29"/>
      <c r="R463" s="178"/>
      <c r="S463" s="122"/>
      <c r="T463" s="29"/>
      <c r="U463" s="29"/>
      <c r="V463" s="29"/>
      <c r="W463" s="29"/>
      <c r="X463" s="29"/>
      <c r="Y463" s="29"/>
    </row>
    <row r="464" spans="1:25" s="73" customFormat="1" ht="12.75" customHeight="1">
      <c r="A464" s="65"/>
      <c r="B464" s="23"/>
      <c r="C464" s="28"/>
      <c r="D464" s="28"/>
      <c r="E464" s="28"/>
      <c r="F464" s="28"/>
      <c r="G464" s="28"/>
      <c r="I464" s="29"/>
      <c r="J464" s="29"/>
      <c r="K464" s="29"/>
      <c r="L464" s="29"/>
      <c r="M464" s="29"/>
      <c r="N464" s="29"/>
      <c r="O464" s="29"/>
      <c r="P464" s="29"/>
      <c r="Q464" s="29"/>
      <c r="R464" s="178"/>
      <c r="S464" s="122"/>
      <c r="T464" s="29"/>
      <c r="U464" s="29"/>
      <c r="V464" s="29"/>
      <c r="W464" s="29"/>
      <c r="X464" s="29"/>
      <c r="Y464" s="29"/>
    </row>
    <row r="465" spans="1:25" s="73" customFormat="1" ht="12.75" customHeight="1">
      <c r="A465" s="65"/>
      <c r="B465" s="23"/>
      <c r="C465" s="28"/>
      <c r="D465" s="28"/>
      <c r="E465" s="28"/>
      <c r="F465" s="28"/>
      <c r="G465" s="28"/>
      <c r="I465" s="29"/>
      <c r="J465" s="29"/>
      <c r="K465" s="29"/>
      <c r="L465" s="29"/>
      <c r="M465" s="29"/>
      <c r="N465" s="29"/>
      <c r="O465" s="29"/>
      <c r="P465" s="29"/>
      <c r="Q465" s="29"/>
      <c r="R465" s="178"/>
      <c r="S465" s="122"/>
      <c r="T465" s="29"/>
      <c r="U465" s="29"/>
      <c r="V465" s="29"/>
      <c r="W465" s="29"/>
      <c r="X465" s="29"/>
      <c r="Y465" s="29"/>
    </row>
    <row r="466" spans="1:25" s="73" customFormat="1" ht="12.75" customHeight="1">
      <c r="A466" s="65"/>
      <c r="B466" s="23"/>
      <c r="C466" s="28"/>
      <c r="D466" s="28"/>
      <c r="E466" s="28"/>
      <c r="F466" s="28"/>
      <c r="G466" s="28"/>
      <c r="I466" s="29"/>
      <c r="J466" s="29"/>
      <c r="K466" s="29"/>
      <c r="L466" s="29"/>
      <c r="M466" s="29"/>
      <c r="N466" s="29"/>
      <c r="O466" s="29"/>
      <c r="P466" s="29"/>
      <c r="Q466" s="29"/>
      <c r="R466" s="178"/>
      <c r="S466" s="122"/>
      <c r="T466" s="29"/>
      <c r="U466" s="29"/>
      <c r="V466" s="29"/>
      <c r="W466" s="29"/>
      <c r="X466" s="29"/>
      <c r="Y466" s="29"/>
    </row>
    <row r="467" spans="1:25" s="73" customFormat="1" ht="12.75" customHeight="1">
      <c r="A467" s="65"/>
      <c r="B467" s="23"/>
      <c r="C467" s="28"/>
      <c r="D467" s="28"/>
      <c r="E467" s="28"/>
      <c r="F467" s="28"/>
      <c r="G467" s="28"/>
      <c r="I467" s="29"/>
      <c r="J467" s="29"/>
      <c r="K467" s="29"/>
      <c r="L467" s="29"/>
      <c r="M467" s="29"/>
      <c r="N467" s="29"/>
      <c r="O467" s="29"/>
      <c r="P467" s="29"/>
      <c r="Q467" s="29"/>
      <c r="R467" s="178"/>
      <c r="S467" s="122"/>
      <c r="T467" s="29"/>
      <c r="U467" s="29"/>
      <c r="V467" s="29"/>
      <c r="W467" s="29"/>
      <c r="X467" s="29"/>
      <c r="Y467" s="29"/>
    </row>
    <row r="468" spans="1:25" s="73" customFormat="1" ht="12.75" customHeight="1">
      <c r="A468" s="65"/>
      <c r="B468" s="23"/>
      <c r="C468" s="28"/>
      <c r="D468" s="28"/>
      <c r="E468" s="28"/>
      <c r="F468" s="28"/>
      <c r="G468" s="28"/>
      <c r="I468" s="29"/>
      <c r="J468" s="29"/>
      <c r="K468" s="29"/>
      <c r="L468" s="29"/>
      <c r="M468" s="29"/>
      <c r="N468" s="29"/>
      <c r="O468" s="29"/>
      <c r="P468" s="29"/>
      <c r="Q468" s="29"/>
      <c r="R468" s="178"/>
      <c r="S468" s="122"/>
      <c r="T468" s="29"/>
      <c r="U468" s="29"/>
      <c r="V468" s="29"/>
      <c r="W468" s="29"/>
      <c r="X468" s="29"/>
      <c r="Y468" s="29"/>
    </row>
    <row r="469" spans="1:25" s="73" customFormat="1" ht="12.75" customHeight="1">
      <c r="A469" s="65"/>
      <c r="B469" s="23"/>
      <c r="C469" s="28"/>
      <c r="D469" s="28"/>
      <c r="E469" s="28"/>
      <c r="F469" s="28"/>
      <c r="G469" s="28"/>
      <c r="I469" s="29"/>
      <c r="J469" s="29"/>
      <c r="K469" s="29"/>
      <c r="L469" s="29"/>
      <c r="M469" s="29"/>
      <c r="N469" s="29"/>
      <c r="O469" s="29"/>
      <c r="P469" s="29"/>
      <c r="Q469" s="29"/>
      <c r="R469" s="178"/>
      <c r="S469" s="122"/>
      <c r="T469" s="29"/>
      <c r="U469" s="29"/>
      <c r="V469" s="29"/>
      <c r="W469" s="29"/>
      <c r="X469" s="29"/>
      <c r="Y469" s="29"/>
    </row>
    <row r="470" spans="1:25" s="73" customFormat="1" ht="12.75" customHeight="1">
      <c r="A470" s="65"/>
      <c r="B470" s="23"/>
      <c r="C470" s="28"/>
      <c r="D470" s="28"/>
      <c r="E470" s="28"/>
      <c r="F470" s="28"/>
      <c r="G470" s="28"/>
      <c r="I470" s="29"/>
      <c r="J470" s="29"/>
      <c r="K470" s="29"/>
      <c r="L470" s="29"/>
      <c r="M470" s="29"/>
      <c r="N470" s="29"/>
      <c r="O470" s="29"/>
      <c r="P470" s="29"/>
      <c r="Q470" s="29"/>
      <c r="R470" s="178"/>
      <c r="S470" s="122"/>
      <c r="T470" s="29"/>
      <c r="U470" s="29"/>
      <c r="V470" s="29"/>
      <c r="W470" s="29"/>
      <c r="X470" s="29"/>
      <c r="Y470" s="29"/>
    </row>
    <row r="471" spans="1:25" s="73" customFormat="1" ht="12.75" customHeight="1">
      <c r="A471" s="65"/>
      <c r="B471" s="23"/>
      <c r="C471" s="28"/>
      <c r="D471" s="28"/>
      <c r="E471" s="28"/>
      <c r="F471" s="28"/>
      <c r="G471" s="28"/>
      <c r="I471" s="29"/>
      <c r="J471" s="29"/>
      <c r="K471" s="29"/>
      <c r="L471" s="29"/>
      <c r="M471" s="29"/>
      <c r="N471" s="29"/>
      <c r="O471" s="29"/>
      <c r="P471" s="29"/>
      <c r="Q471" s="29"/>
      <c r="R471" s="178"/>
      <c r="S471" s="122"/>
      <c r="T471" s="29"/>
      <c r="U471" s="29"/>
      <c r="V471" s="29"/>
      <c r="W471" s="29"/>
      <c r="X471" s="29"/>
      <c r="Y471" s="29"/>
    </row>
    <row r="472" spans="1:25" s="73" customFormat="1" ht="12.75" customHeight="1">
      <c r="A472" s="65"/>
      <c r="B472" s="23"/>
      <c r="C472" s="28"/>
      <c r="D472" s="28"/>
      <c r="E472" s="28"/>
      <c r="F472" s="28"/>
      <c r="G472" s="28"/>
      <c r="I472" s="29"/>
      <c r="J472" s="29"/>
      <c r="K472" s="29"/>
      <c r="L472" s="29"/>
      <c r="M472" s="29"/>
      <c r="N472" s="29"/>
      <c r="O472" s="29"/>
      <c r="P472" s="29"/>
      <c r="Q472" s="29"/>
      <c r="R472" s="178"/>
      <c r="S472" s="122"/>
      <c r="T472" s="29"/>
      <c r="U472" s="29"/>
      <c r="V472" s="29"/>
      <c r="W472" s="29"/>
      <c r="X472" s="29"/>
      <c r="Y472" s="29"/>
    </row>
    <row r="473" spans="1:25" s="73" customFormat="1" ht="12.75" customHeight="1">
      <c r="A473" s="65"/>
      <c r="B473" s="23"/>
      <c r="C473" s="28"/>
      <c r="D473" s="28"/>
      <c r="E473" s="28"/>
      <c r="F473" s="28"/>
      <c r="G473" s="28"/>
      <c r="I473" s="29"/>
      <c r="J473" s="29"/>
      <c r="K473" s="29"/>
      <c r="L473" s="29"/>
      <c r="M473" s="29"/>
      <c r="N473" s="29"/>
      <c r="O473" s="29"/>
      <c r="P473" s="29"/>
      <c r="Q473" s="29"/>
      <c r="R473" s="178"/>
      <c r="S473" s="122"/>
      <c r="T473" s="29"/>
      <c r="U473" s="29"/>
      <c r="V473" s="29"/>
      <c r="W473" s="29"/>
      <c r="X473" s="29"/>
      <c r="Y473" s="29"/>
    </row>
    <row r="474" spans="1:25" s="73" customFormat="1" ht="12.75" customHeight="1">
      <c r="A474" s="65"/>
      <c r="B474" s="23"/>
      <c r="C474" s="28"/>
      <c r="D474" s="28"/>
      <c r="E474" s="28"/>
      <c r="F474" s="28"/>
      <c r="G474" s="28"/>
      <c r="I474" s="29"/>
      <c r="J474" s="29"/>
      <c r="K474" s="29"/>
      <c r="L474" s="29"/>
      <c r="M474" s="29"/>
      <c r="N474" s="29"/>
      <c r="O474" s="29"/>
      <c r="P474" s="29"/>
      <c r="Q474" s="29"/>
      <c r="R474" s="178"/>
      <c r="S474" s="122"/>
      <c r="T474" s="29"/>
      <c r="U474" s="29"/>
      <c r="V474" s="29"/>
      <c r="W474" s="29"/>
      <c r="X474" s="29"/>
      <c r="Y474" s="29"/>
    </row>
    <row r="475" spans="1:25" s="73" customFormat="1" ht="12.75" customHeight="1">
      <c r="A475" s="65"/>
      <c r="B475" s="23"/>
      <c r="C475" s="28"/>
      <c r="D475" s="28"/>
      <c r="E475" s="28"/>
      <c r="F475" s="28"/>
      <c r="G475" s="28"/>
      <c r="I475" s="29"/>
      <c r="J475" s="29"/>
      <c r="K475" s="29"/>
      <c r="L475" s="29"/>
      <c r="M475" s="29"/>
      <c r="N475" s="29"/>
      <c r="O475" s="29"/>
      <c r="P475" s="29"/>
      <c r="Q475" s="29"/>
      <c r="R475" s="178"/>
      <c r="S475" s="122"/>
      <c r="T475" s="29"/>
      <c r="U475" s="29"/>
      <c r="V475" s="29"/>
      <c r="W475" s="29"/>
      <c r="X475" s="29"/>
      <c r="Y475" s="29"/>
    </row>
    <row r="476" spans="1:25" s="73" customFormat="1" ht="12.75" customHeight="1">
      <c r="A476" s="65"/>
      <c r="B476" s="23"/>
      <c r="C476" s="28"/>
      <c r="D476" s="28"/>
      <c r="E476" s="28"/>
      <c r="F476" s="28"/>
      <c r="G476" s="28"/>
      <c r="I476" s="29"/>
      <c r="J476" s="29"/>
      <c r="K476" s="29"/>
      <c r="L476" s="29"/>
      <c r="M476" s="29"/>
      <c r="N476" s="29"/>
      <c r="O476" s="29"/>
      <c r="P476" s="29"/>
      <c r="Q476" s="29"/>
      <c r="R476" s="178"/>
      <c r="S476" s="122"/>
      <c r="T476" s="29"/>
      <c r="U476" s="29"/>
      <c r="V476" s="29"/>
      <c r="W476" s="29"/>
      <c r="X476" s="29"/>
      <c r="Y476" s="29"/>
    </row>
    <row r="477" spans="1:25" s="73" customFormat="1" ht="12.75" customHeight="1">
      <c r="A477" s="65"/>
      <c r="B477" s="23"/>
      <c r="C477" s="28"/>
      <c r="D477" s="28"/>
      <c r="E477" s="28"/>
      <c r="F477" s="28"/>
      <c r="G477" s="28"/>
      <c r="I477" s="29"/>
      <c r="J477" s="29"/>
      <c r="K477" s="29"/>
      <c r="L477" s="29"/>
      <c r="M477" s="29"/>
      <c r="N477" s="29"/>
      <c r="O477" s="29"/>
      <c r="P477" s="29"/>
      <c r="Q477" s="29"/>
      <c r="R477" s="178"/>
      <c r="S477" s="122"/>
      <c r="T477" s="29"/>
      <c r="U477" s="29"/>
      <c r="V477" s="29"/>
      <c r="W477" s="29"/>
      <c r="X477" s="29"/>
      <c r="Y477" s="29"/>
    </row>
    <row r="478" spans="1:25" s="73" customFormat="1" ht="12.75" customHeight="1">
      <c r="A478" s="65"/>
      <c r="B478" s="23"/>
      <c r="C478" s="28"/>
      <c r="D478" s="28"/>
      <c r="E478" s="28"/>
      <c r="F478" s="28"/>
      <c r="G478" s="28"/>
      <c r="I478" s="29"/>
      <c r="J478" s="29"/>
      <c r="K478" s="29"/>
      <c r="L478" s="29"/>
      <c r="M478" s="29"/>
      <c r="N478" s="29"/>
      <c r="O478" s="29"/>
      <c r="P478" s="29"/>
      <c r="Q478" s="29"/>
      <c r="R478" s="178"/>
      <c r="S478" s="122"/>
      <c r="T478" s="29"/>
      <c r="U478" s="29"/>
      <c r="V478" s="29"/>
      <c r="W478" s="29"/>
      <c r="X478" s="29"/>
      <c r="Y478" s="29"/>
    </row>
    <row r="479" spans="1:25" s="73" customFormat="1" ht="12.75" customHeight="1">
      <c r="A479" s="65"/>
      <c r="B479" s="23"/>
      <c r="C479" s="28"/>
      <c r="D479" s="28"/>
      <c r="E479" s="28"/>
      <c r="F479" s="28"/>
      <c r="G479" s="28"/>
      <c r="I479" s="29"/>
      <c r="J479" s="29"/>
      <c r="K479" s="29"/>
      <c r="L479" s="29"/>
      <c r="M479" s="29"/>
      <c r="N479" s="29"/>
      <c r="O479" s="29"/>
      <c r="P479" s="29"/>
      <c r="Q479" s="29"/>
      <c r="R479" s="178"/>
      <c r="S479" s="122"/>
      <c r="T479" s="29"/>
      <c r="U479" s="29"/>
      <c r="V479" s="29"/>
      <c r="W479" s="29"/>
      <c r="X479" s="29"/>
      <c r="Y479" s="29"/>
    </row>
    <row r="480" spans="1:25" s="73" customFormat="1" ht="12.75" customHeight="1">
      <c r="A480" s="65"/>
      <c r="B480" s="23"/>
      <c r="C480" s="28"/>
      <c r="D480" s="28"/>
      <c r="E480" s="28"/>
      <c r="F480" s="28"/>
      <c r="G480" s="28"/>
      <c r="I480" s="29"/>
      <c r="J480" s="29"/>
      <c r="K480" s="29"/>
      <c r="L480" s="29"/>
      <c r="M480" s="29"/>
      <c r="N480" s="29"/>
      <c r="O480" s="29"/>
      <c r="P480" s="29"/>
      <c r="Q480" s="29"/>
      <c r="R480" s="178"/>
      <c r="S480" s="122"/>
      <c r="T480" s="29"/>
      <c r="U480" s="29"/>
      <c r="V480" s="29"/>
      <c r="W480" s="29"/>
      <c r="X480" s="29"/>
      <c r="Y480" s="29"/>
    </row>
    <row r="481" spans="1:25" s="73" customFormat="1" ht="12.75" customHeight="1">
      <c r="A481" s="65"/>
      <c r="B481" s="23"/>
      <c r="C481" s="28"/>
      <c r="D481" s="28"/>
      <c r="E481" s="28"/>
      <c r="F481" s="28"/>
      <c r="G481" s="28"/>
      <c r="I481" s="29"/>
      <c r="J481" s="29"/>
      <c r="K481" s="29"/>
      <c r="L481" s="29"/>
      <c r="M481" s="29"/>
      <c r="N481" s="29"/>
      <c r="O481" s="29"/>
      <c r="P481" s="29"/>
      <c r="Q481" s="29"/>
      <c r="R481" s="178"/>
      <c r="S481" s="122"/>
      <c r="T481" s="29"/>
      <c r="U481" s="29"/>
      <c r="V481" s="29"/>
      <c r="W481" s="29"/>
      <c r="X481" s="29"/>
      <c r="Y481" s="29"/>
    </row>
    <row r="482" spans="1:25" s="73" customFormat="1" ht="12.75" customHeight="1">
      <c r="A482" s="65"/>
      <c r="B482" s="23"/>
      <c r="C482" s="28"/>
      <c r="D482" s="28"/>
      <c r="E482" s="28"/>
      <c r="F482" s="28"/>
      <c r="G482" s="28"/>
      <c r="I482" s="29"/>
      <c r="J482" s="29"/>
      <c r="K482" s="29"/>
      <c r="L482" s="29"/>
      <c r="M482" s="29"/>
      <c r="N482" s="29"/>
      <c r="O482" s="29"/>
      <c r="P482" s="29"/>
      <c r="Q482" s="29"/>
      <c r="R482" s="178"/>
      <c r="S482" s="122"/>
      <c r="T482" s="29"/>
      <c r="U482" s="29"/>
      <c r="V482" s="29"/>
      <c r="W482" s="29"/>
      <c r="X482" s="29"/>
      <c r="Y482" s="29"/>
    </row>
    <row r="483" spans="1:25" s="73" customFormat="1" ht="12.75" customHeight="1">
      <c r="A483" s="65"/>
      <c r="B483" s="23"/>
      <c r="C483" s="28"/>
      <c r="D483" s="28"/>
      <c r="E483" s="28"/>
      <c r="F483" s="28"/>
      <c r="G483" s="28"/>
      <c r="I483" s="29"/>
      <c r="J483" s="29"/>
      <c r="K483" s="29"/>
      <c r="L483" s="29"/>
      <c r="M483" s="29"/>
      <c r="N483" s="29"/>
      <c r="O483" s="29"/>
      <c r="P483" s="29"/>
      <c r="Q483" s="29"/>
      <c r="R483" s="178"/>
      <c r="S483" s="122"/>
      <c r="T483" s="29"/>
      <c r="U483" s="29"/>
      <c r="V483" s="29"/>
      <c r="W483" s="29"/>
      <c r="X483" s="29"/>
      <c r="Y483" s="29"/>
    </row>
    <row r="484" spans="1:25" s="73" customFormat="1" ht="12.75" customHeight="1">
      <c r="A484" s="65"/>
      <c r="B484" s="23"/>
      <c r="C484" s="28"/>
      <c r="D484" s="28"/>
      <c r="E484" s="28"/>
      <c r="F484" s="28"/>
      <c r="G484" s="28"/>
      <c r="I484" s="29"/>
      <c r="J484" s="29"/>
      <c r="K484" s="29"/>
      <c r="L484" s="29"/>
      <c r="M484" s="29"/>
      <c r="N484" s="29"/>
      <c r="O484" s="29"/>
      <c r="P484" s="29"/>
      <c r="Q484" s="29"/>
      <c r="R484" s="178"/>
      <c r="S484" s="122"/>
      <c r="T484" s="29"/>
      <c r="U484" s="29"/>
      <c r="V484" s="29"/>
      <c r="W484" s="29"/>
      <c r="X484" s="29"/>
      <c r="Y484" s="29"/>
    </row>
    <row r="485" spans="1:25" s="73" customFormat="1" ht="12.75" customHeight="1">
      <c r="A485" s="65"/>
      <c r="B485" s="23"/>
      <c r="C485" s="28"/>
      <c r="D485" s="28"/>
      <c r="E485" s="28"/>
      <c r="F485" s="28"/>
      <c r="G485" s="28"/>
      <c r="I485" s="29"/>
      <c r="J485" s="29"/>
      <c r="K485" s="29"/>
      <c r="L485" s="29"/>
      <c r="M485" s="29"/>
      <c r="N485" s="29"/>
      <c r="O485" s="29"/>
      <c r="P485" s="29"/>
      <c r="Q485" s="29"/>
      <c r="R485" s="178"/>
      <c r="S485" s="122"/>
      <c r="T485" s="29"/>
      <c r="U485" s="29"/>
      <c r="V485" s="29"/>
      <c r="W485" s="29"/>
      <c r="X485" s="29"/>
      <c r="Y485" s="29"/>
    </row>
    <row r="486" spans="1:25" s="73" customFormat="1" ht="12.75" customHeight="1">
      <c r="A486" s="65"/>
      <c r="B486" s="23"/>
      <c r="C486" s="28"/>
      <c r="D486" s="28"/>
      <c r="E486" s="28"/>
      <c r="F486" s="28"/>
      <c r="G486" s="28"/>
      <c r="I486" s="29"/>
      <c r="J486" s="29"/>
      <c r="K486" s="29"/>
      <c r="L486" s="29"/>
      <c r="M486" s="29"/>
      <c r="N486" s="29"/>
      <c r="O486" s="29"/>
      <c r="P486" s="29"/>
      <c r="Q486" s="29"/>
      <c r="R486" s="178"/>
      <c r="S486" s="122"/>
      <c r="T486" s="29"/>
      <c r="U486" s="29"/>
      <c r="V486" s="29"/>
      <c r="W486" s="29"/>
      <c r="X486" s="29"/>
      <c r="Y486" s="29"/>
    </row>
    <row r="487" spans="1:25" s="73" customFormat="1" ht="12.75" customHeight="1">
      <c r="A487" s="65"/>
      <c r="B487" s="23"/>
      <c r="C487" s="28"/>
      <c r="D487" s="28"/>
      <c r="E487" s="28"/>
      <c r="F487" s="28"/>
      <c r="G487" s="28"/>
      <c r="I487" s="29"/>
      <c r="J487" s="29"/>
      <c r="K487" s="29"/>
      <c r="L487" s="29"/>
      <c r="M487" s="29"/>
      <c r="N487" s="29"/>
      <c r="O487" s="29"/>
      <c r="P487" s="29"/>
      <c r="Q487" s="29"/>
      <c r="R487" s="178"/>
      <c r="S487" s="122"/>
      <c r="T487" s="29"/>
      <c r="U487" s="29"/>
      <c r="V487" s="29"/>
      <c r="W487" s="29"/>
      <c r="X487" s="29"/>
      <c r="Y487" s="29"/>
    </row>
    <row r="488" spans="1:25" s="73" customFormat="1" ht="12.75" customHeight="1">
      <c r="A488" s="65"/>
      <c r="B488" s="23"/>
      <c r="C488" s="28"/>
      <c r="D488" s="28"/>
      <c r="E488" s="28"/>
      <c r="F488" s="28"/>
      <c r="G488" s="28"/>
      <c r="I488" s="29"/>
      <c r="J488" s="29"/>
      <c r="K488" s="29"/>
      <c r="L488" s="29"/>
      <c r="M488" s="29"/>
      <c r="N488" s="29"/>
      <c r="O488" s="29"/>
      <c r="P488" s="29"/>
      <c r="Q488" s="29"/>
      <c r="R488" s="178"/>
      <c r="S488" s="122"/>
      <c r="T488" s="29"/>
      <c r="U488" s="29"/>
      <c r="V488" s="29"/>
      <c r="W488" s="29"/>
      <c r="X488" s="29"/>
      <c r="Y488" s="29"/>
    </row>
    <row r="489" spans="1:25" s="73" customFormat="1" ht="12.75" customHeight="1">
      <c r="A489" s="65"/>
      <c r="B489" s="23"/>
      <c r="C489" s="28"/>
      <c r="D489" s="28"/>
      <c r="E489" s="28"/>
      <c r="F489" s="28"/>
      <c r="G489" s="28"/>
      <c r="I489" s="29"/>
      <c r="J489" s="29"/>
      <c r="K489" s="29"/>
      <c r="L489" s="29"/>
      <c r="M489" s="29"/>
      <c r="N489" s="29"/>
      <c r="O489" s="29"/>
      <c r="P489" s="29"/>
      <c r="Q489" s="29"/>
      <c r="R489" s="178"/>
      <c r="S489" s="122"/>
      <c r="T489" s="29"/>
      <c r="U489" s="29"/>
      <c r="V489" s="29"/>
      <c r="W489" s="29"/>
      <c r="X489" s="29"/>
      <c r="Y489" s="29"/>
    </row>
    <row r="490" spans="1:25" s="73" customFormat="1" ht="12.75" customHeight="1">
      <c r="A490" s="65"/>
      <c r="B490" s="23"/>
      <c r="C490" s="28"/>
      <c r="D490" s="28"/>
      <c r="E490" s="28"/>
      <c r="F490" s="28"/>
      <c r="G490" s="28"/>
      <c r="I490" s="29"/>
      <c r="J490" s="29"/>
      <c r="K490" s="29"/>
      <c r="L490" s="29"/>
      <c r="M490" s="29"/>
      <c r="N490" s="29"/>
      <c r="O490" s="29"/>
      <c r="P490" s="29"/>
      <c r="Q490" s="29"/>
      <c r="R490" s="178"/>
      <c r="S490" s="122"/>
      <c r="T490" s="29"/>
      <c r="U490" s="29"/>
      <c r="V490" s="29"/>
      <c r="W490" s="29"/>
      <c r="X490" s="29"/>
      <c r="Y490" s="29"/>
    </row>
    <row r="491" spans="1:25" s="73" customFormat="1" ht="12.75" customHeight="1">
      <c r="A491" s="65"/>
      <c r="B491" s="23"/>
      <c r="C491" s="28"/>
      <c r="D491" s="28"/>
      <c r="E491" s="28"/>
      <c r="F491" s="28"/>
      <c r="G491" s="28"/>
      <c r="I491" s="29"/>
      <c r="J491" s="29"/>
      <c r="K491" s="29"/>
      <c r="L491" s="29"/>
      <c r="M491" s="29"/>
      <c r="N491" s="29"/>
      <c r="O491" s="29"/>
      <c r="P491" s="29"/>
      <c r="Q491" s="29"/>
      <c r="R491" s="178"/>
      <c r="S491" s="122"/>
      <c r="T491" s="29"/>
      <c r="U491" s="29"/>
      <c r="V491" s="29"/>
      <c r="W491" s="29"/>
      <c r="X491" s="29"/>
      <c r="Y491" s="29"/>
    </row>
    <row r="492" spans="1:25" s="73" customFormat="1" ht="12.75" customHeight="1">
      <c r="A492" s="65"/>
      <c r="B492" s="23"/>
      <c r="C492" s="28"/>
      <c r="D492" s="28"/>
      <c r="E492" s="28"/>
      <c r="F492" s="28"/>
      <c r="G492" s="28"/>
      <c r="I492" s="29"/>
      <c r="J492" s="29"/>
      <c r="K492" s="29"/>
      <c r="L492" s="29"/>
      <c r="M492" s="29"/>
      <c r="N492" s="29"/>
      <c r="O492" s="29"/>
      <c r="P492" s="29"/>
      <c r="Q492" s="29"/>
      <c r="R492" s="178"/>
      <c r="S492" s="122"/>
      <c r="T492" s="29"/>
      <c r="U492" s="29"/>
      <c r="V492" s="29"/>
      <c r="W492" s="29"/>
      <c r="X492" s="29"/>
      <c r="Y492" s="29"/>
    </row>
    <row r="493" spans="1:25" s="73" customFormat="1" ht="12.75" customHeight="1">
      <c r="A493" s="65"/>
      <c r="B493" s="23"/>
      <c r="C493" s="28"/>
      <c r="D493" s="28"/>
      <c r="E493" s="28"/>
      <c r="F493" s="28"/>
      <c r="G493" s="28"/>
      <c r="I493" s="29"/>
      <c r="J493" s="29"/>
      <c r="K493" s="29"/>
      <c r="L493" s="29"/>
      <c r="M493" s="29"/>
      <c r="N493" s="29"/>
      <c r="O493" s="29"/>
      <c r="P493" s="29"/>
      <c r="Q493" s="29"/>
      <c r="R493" s="178"/>
      <c r="S493" s="122"/>
      <c r="T493" s="29"/>
      <c r="U493" s="29"/>
      <c r="V493" s="29"/>
      <c r="W493" s="29"/>
      <c r="X493" s="29"/>
      <c r="Y493" s="29"/>
    </row>
    <row r="494" spans="1:25" s="73" customFormat="1" ht="12.75" customHeight="1">
      <c r="A494" s="65"/>
      <c r="B494" s="23"/>
      <c r="C494" s="28"/>
      <c r="D494" s="28"/>
      <c r="E494" s="28"/>
      <c r="F494" s="28"/>
      <c r="G494" s="28"/>
      <c r="I494" s="29"/>
      <c r="J494" s="29"/>
      <c r="K494" s="29"/>
      <c r="L494" s="29"/>
      <c r="M494" s="29"/>
      <c r="N494" s="29"/>
      <c r="O494" s="29"/>
      <c r="P494" s="29"/>
      <c r="Q494" s="29"/>
      <c r="R494" s="178"/>
      <c r="S494" s="122"/>
      <c r="T494" s="29"/>
      <c r="U494" s="29"/>
      <c r="V494" s="29"/>
      <c r="W494" s="29"/>
      <c r="X494" s="29"/>
      <c r="Y494" s="29"/>
    </row>
    <row r="495" spans="1:25" s="73" customFormat="1" ht="12.75" customHeight="1">
      <c r="A495" s="65"/>
      <c r="B495" s="23"/>
      <c r="C495" s="28"/>
      <c r="D495" s="28"/>
      <c r="E495" s="28"/>
      <c r="F495" s="28"/>
      <c r="G495" s="28"/>
      <c r="I495" s="29"/>
      <c r="J495" s="29"/>
      <c r="K495" s="29"/>
      <c r="L495" s="29"/>
      <c r="M495" s="29"/>
      <c r="N495" s="29"/>
      <c r="O495" s="29"/>
      <c r="P495" s="29"/>
      <c r="Q495" s="29"/>
      <c r="R495" s="178"/>
      <c r="S495" s="122"/>
      <c r="T495" s="29"/>
      <c r="U495" s="29"/>
      <c r="V495" s="29"/>
      <c r="W495" s="29"/>
      <c r="X495" s="29"/>
      <c r="Y495" s="29"/>
    </row>
    <row r="496" spans="1:25" s="73" customFormat="1" ht="12.75" customHeight="1">
      <c r="A496" s="65"/>
      <c r="B496" s="23"/>
      <c r="C496" s="28"/>
      <c r="D496" s="28"/>
      <c r="E496" s="28"/>
      <c r="F496" s="28"/>
      <c r="G496" s="28"/>
      <c r="I496" s="29"/>
      <c r="J496" s="29"/>
      <c r="K496" s="29"/>
      <c r="L496" s="29"/>
      <c r="M496" s="29"/>
      <c r="N496" s="29"/>
      <c r="O496" s="29"/>
      <c r="P496" s="29"/>
      <c r="Q496" s="29"/>
      <c r="R496" s="178"/>
      <c r="S496" s="122"/>
      <c r="T496" s="29"/>
      <c r="U496" s="29"/>
      <c r="V496" s="29"/>
      <c r="W496" s="29"/>
      <c r="X496" s="29"/>
      <c r="Y496" s="29"/>
    </row>
    <row r="497" spans="1:25" s="73" customFormat="1" ht="12.75" customHeight="1">
      <c r="A497" s="65"/>
      <c r="B497" s="23"/>
      <c r="C497" s="28"/>
      <c r="D497" s="28"/>
      <c r="E497" s="28"/>
      <c r="F497" s="28"/>
      <c r="G497" s="28"/>
      <c r="I497" s="29"/>
      <c r="J497" s="29"/>
      <c r="K497" s="29"/>
      <c r="L497" s="29"/>
      <c r="M497" s="29"/>
      <c r="N497" s="29"/>
      <c r="O497" s="29"/>
      <c r="P497" s="29"/>
      <c r="Q497" s="29"/>
      <c r="R497" s="178"/>
      <c r="S497" s="122"/>
      <c r="T497" s="29"/>
      <c r="U497" s="29"/>
      <c r="V497" s="29"/>
      <c r="W497" s="29"/>
      <c r="X497" s="29"/>
      <c r="Y497" s="29"/>
    </row>
    <row r="498" spans="1:25" s="73" customFormat="1" ht="12.75" customHeight="1">
      <c r="A498" s="65"/>
      <c r="B498" s="23"/>
      <c r="C498" s="28"/>
      <c r="D498" s="28"/>
      <c r="E498" s="28"/>
      <c r="F498" s="28"/>
      <c r="G498" s="28"/>
      <c r="I498" s="29"/>
      <c r="J498" s="29"/>
      <c r="K498" s="29"/>
      <c r="L498" s="29"/>
      <c r="M498" s="29"/>
      <c r="N498" s="29"/>
      <c r="O498" s="29"/>
      <c r="P498" s="29"/>
      <c r="Q498" s="29"/>
      <c r="R498" s="178"/>
      <c r="S498" s="122"/>
      <c r="T498" s="29"/>
      <c r="U498" s="29"/>
      <c r="V498" s="29"/>
      <c r="W498" s="29"/>
      <c r="X498" s="29"/>
      <c r="Y498" s="29"/>
    </row>
    <row r="499" spans="1:25" s="73" customFormat="1" ht="12.75" customHeight="1">
      <c r="A499" s="65"/>
      <c r="B499" s="23"/>
      <c r="C499" s="28"/>
      <c r="D499" s="28"/>
      <c r="E499" s="28"/>
      <c r="F499" s="28"/>
      <c r="G499" s="28"/>
      <c r="I499" s="29"/>
      <c r="J499" s="29"/>
      <c r="K499" s="29"/>
      <c r="L499" s="29"/>
      <c r="M499" s="29"/>
      <c r="N499" s="29"/>
      <c r="O499" s="29"/>
      <c r="P499" s="29"/>
      <c r="Q499" s="29"/>
      <c r="R499" s="178"/>
      <c r="S499" s="122"/>
      <c r="T499" s="29"/>
      <c r="U499" s="29"/>
      <c r="V499" s="29"/>
      <c r="W499" s="29"/>
      <c r="X499" s="29"/>
      <c r="Y499" s="29"/>
    </row>
    <row r="500" spans="1:25" s="73" customFormat="1" ht="12.75" customHeight="1">
      <c r="A500" s="65"/>
      <c r="B500" s="23"/>
      <c r="C500" s="28"/>
      <c r="D500" s="28"/>
      <c r="E500" s="28"/>
      <c r="F500" s="28"/>
      <c r="G500" s="28"/>
      <c r="I500" s="29"/>
      <c r="J500" s="29"/>
      <c r="K500" s="29"/>
      <c r="L500" s="29"/>
      <c r="M500" s="29"/>
      <c r="N500" s="29"/>
      <c r="O500" s="29"/>
      <c r="P500" s="29"/>
      <c r="Q500" s="29"/>
      <c r="R500" s="178"/>
      <c r="S500" s="122"/>
      <c r="T500" s="29"/>
      <c r="U500" s="29"/>
      <c r="V500" s="29"/>
      <c r="W500" s="29"/>
      <c r="X500" s="29"/>
      <c r="Y500" s="29"/>
    </row>
    <row r="501" spans="1:25" s="73" customFormat="1" ht="12.75" customHeight="1">
      <c r="A501" s="65"/>
      <c r="B501" s="23"/>
      <c r="C501" s="28"/>
      <c r="D501" s="28"/>
      <c r="E501" s="28"/>
      <c r="F501" s="28"/>
      <c r="G501" s="28"/>
      <c r="I501" s="29"/>
      <c r="J501" s="29"/>
      <c r="K501" s="29"/>
      <c r="L501" s="29"/>
      <c r="M501" s="29"/>
      <c r="N501" s="29"/>
      <c r="O501" s="29"/>
      <c r="P501" s="29"/>
      <c r="Q501" s="29"/>
      <c r="R501" s="178"/>
      <c r="S501" s="122"/>
      <c r="T501" s="29"/>
      <c r="U501" s="29"/>
      <c r="V501" s="29"/>
      <c r="W501" s="29"/>
      <c r="X501" s="29"/>
      <c r="Y501" s="29"/>
    </row>
    <row r="502" spans="1:25" s="73" customFormat="1" ht="12.75" customHeight="1">
      <c r="A502" s="65"/>
      <c r="B502" s="23"/>
      <c r="C502" s="28"/>
      <c r="D502" s="28"/>
      <c r="E502" s="28"/>
      <c r="F502" s="28"/>
      <c r="G502" s="28"/>
      <c r="I502" s="29"/>
      <c r="J502" s="29"/>
      <c r="K502" s="29"/>
      <c r="L502" s="29"/>
      <c r="M502" s="29"/>
      <c r="N502" s="29"/>
      <c r="O502" s="29"/>
      <c r="P502" s="29"/>
      <c r="Q502" s="29"/>
      <c r="R502" s="178"/>
      <c r="S502" s="122"/>
      <c r="T502" s="29"/>
      <c r="U502" s="29"/>
      <c r="V502" s="29"/>
      <c r="W502" s="29"/>
      <c r="X502" s="29"/>
      <c r="Y502" s="29"/>
    </row>
    <row r="503" spans="1:25" s="73" customFormat="1" ht="12.75" customHeight="1">
      <c r="A503" s="65"/>
      <c r="B503" s="23"/>
      <c r="C503" s="28"/>
      <c r="D503" s="28"/>
      <c r="E503" s="28"/>
      <c r="F503" s="28"/>
      <c r="G503" s="28"/>
      <c r="I503" s="29"/>
      <c r="J503" s="29"/>
      <c r="K503" s="29"/>
      <c r="L503" s="29"/>
      <c r="M503" s="29"/>
      <c r="N503" s="29"/>
      <c r="O503" s="29"/>
      <c r="P503" s="29"/>
      <c r="Q503" s="29"/>
      <c r="R503" s="178"/>
      <c r="S503" s="122"/>
      <c r="T503" s="29"/>
      <c r="U503" s="29"/>
      <c r="V503" s="29"/>
      <c r="W503" s="29"/>
      <c r="X503" s="29"/>
      <c r="Y503" s="29"/>
    </row>
    <row r="504" spans="1:25" s="73" customFormat="1" ht="12.75" customHeight="1">
      <c r="A504" s="65"/>
      <c r="B504" s="23"/>
      <c r="C504" s="28"/>
      <c r="D504" s="28"/>
      <c r="E504" s="28"/>
      <c r="F504" s="28"/>
      <c r="G504" s="28"/>
      <c r="I504" s="29"/>
      <c r="J504" s="29"/>
      <c r="K504" s="29"/>
      <c r="L504" s="29"/>
      <c r="M504" s="29"/>
      <c r="N504" s="29"/>
      <c r="O504" s="29"/>
      <c r="P504" s="29"/>
      <c r="Q504" s="29"/>
      <c r="R504" s="178"/>
      <c r="S504" s="122"/>
      <c r="T504" s="29"/>
      <c r="U504" s="29"/>
      <c r="V504" s="29"/>
      <c r="W504" s="29"/>
      <c r="X504" s="29"/>
      <c r="Y504" s="29"/>
    </row>
    <row r="505" spans="1:25" s="73" customFormat="1" ht="12.75" customHeight="1">
      <c r="A505" s="65"/>
      <c r="B505" s="23"/>
      <c r="C505" s="28"/>
      <c r="D505" s="28"/>
      <c r="E505" s="28"/>
      <c r="F505" s="28"/>
      <c r="G505" s="28"/>
      <c r="I505" s="29"/>
      <c r="J505" s="29"/>
      <c r="K505" s="29"/>
      <c r="L505" s="29"/>
      <c r="M505" s="29"/>
      <c r="N505" s="29"/>
      <c r="O505" s="29"/>
      <c r="P505" s="29"/>
      <c r="Q505" s="29"/>
      <c r="R505" s="178"/>
      <c r="S505" s="122"/>
      <c r="T505" s="29"/>
      <c r="U505" s="29"/>
      <c r="V505" s="29"/>
      <c r="W505" s="29"/>
      <c r="X505" s="29"/>
      <c r="Y505" s="29"/>
    </row>
    <row r="506" spans="1:25" s="73" customFormat="1" ht="12.75" customHeight="1">
      <c r="A506" s="65"/>
      <c r="B506" s="23"/>
      <c r="C506" s="28"/>
      <c r="D506" s="28"/>
      <c r="E506" s="28"/>
      <c r="F506" s="28"/>
      <c r="G506" s="28"/>
      <c r="I506" s="29"/>
      <c r="J506" s="29"/>
      <c r="K506" s="29"/>
      <c r="L506" s="29"/>
      <c r="M506" s="29"/>
      <c r="N506" s="29"/>
      <c r="O506" s="29"/>
      <c r="P506" s="29"/>
      <c r="Q506" s="29"/>
      <c r="R506" s="178"/>
      <c r="S506" s="122"/>
      <c r="T506" s="29"/>
      <c r="U506" s="29"/>
      <c r="V506" s="29"/>
      <c r="W506" s="29"/>
      <c r="X506" s="29"/>
      <c r="Y506" s="29"/>
    </row>
    <row r="507" spans="1:25" s="73" customFormat="1" ht="12.75" customHeight="1">
      <c r="A507" s="65"/>
      <c r="B507" s="23"/>
      <c r="C507" s="28"/>
      <c r="D507" s="28"/>
      <c r="E507" s="28"/>
      <c r="F507" s="28"/>
      <c r="G507" s="28"/>
      <c r="I507" s="29"/>
      <c r="J507" s="29"/>
      <c r="K507" s="29"/>
      <c r="L507" s="29"/>
      <c r="M507" s="29"/>
      <c r="N507" s="29"/>
      <c r="O507" s="29"/>
      <c r="P507" s="29"/>
      <c r="Q507" s="29"/>
      <c r="R507" s="178"/>
      <c r="S507" s="122"/>
      <c r="T507" s="29"/>
      <c r="U507" s="29"/>
      <c r="V507" s="29"/>
      <c r="W507" s="29"/>
      <c r="X507" s="29"/>
      <c r="Y507" s="29"/>
    </row>
    <row r="508" spans="1:25" s="73" customFormat="1" ht="12.75" customHeight="1">
      <c r="A508" s="65"/>
      <c r="B508" s="23"/>
      <c r="C508" s="28"/>
      <c r="D508" s="28"/>
      <c r="E508" s="28"/>
      <c r="F508" s="28"/>
      <c r="G508" s="28"/>
      <c r="I508" s="29"/>
      <c r="J508" s="29"/>
      <c r="K508" s="29"/>
      <c r="L508" s="29"/>
      <c r="M508" s="29"/>
      <c r="N508" s="29"/>
      <c r="O508" s="29"/>
      <c r="P508" s="29"/>
      <c r="Q508" s="29"/>
      <c r="R508" s="178"/>
      <c r="S508" s="122"/>
      <c r="T508" s="29"/>
      <c r="U508" s="29"/>
      <c r="V508" s="29"/>
      <c r="W508" s="29"/>
      <c r="X508" s="29"/>
      <c r="Y508" s="29"/>
    </row>
    <row r="509" spans="1:25" s="73" customFormat="1" ht="12.75" customHeight="1">
      <c r="A509" s="65"/>
      <c r="B509" s="23"/>
      <c r="C509" s="28"/>
      <c r="D509" s="28"/>
      <c r="E509" s="28"/>
      <c r="F509" s="28"/>
      <c r="G509" s="28"/>
      <c r="I509" s="29"/>
      <c r="J509" s="29"/>
      <c r="K509" s="29"/>
      <c r="L509" s="29"/>
      <c r="M509" s="29"/>
      <c r="N509" s="29"/>
      <c r="O509" s="29"/>
      <c r="P509" s="29"/>
      <c r="Q509" s="29"/>
      <c r="R509" s="178"/>
      <c r="S509" s="122"/>
      <c r="T509" s="29"/>
      <c r="U509" s="29"/>
      <c r="V509" s="29"/>
      <c r="W509" s="29"/>
      <c r="X509" s="29"/>
      <c r="Y509" s="29"/>
    </row>
    <row r="510" spans="1:25" s="73" customFormat="1" ht="12.75" customHeight="1">
      <c r="A510" s="65"/>
      <c r="B510" s="23"/>
      <c r="C510" s="28"/>
      <c r="D510" s="28"/>
      <c r="E510" s="28"/>
      <c r="F510" s="28"/>
      <c r="G510" s="28"/>
      <c r="I510" s="29"/>
      <c r="J510" s="29"/>
      <c r="K510" s="29"/>
      <c r="L510" s="29"/>
      <c r="M510" s="29"/>
      <c r="N510" s="29"/>
      <c r="O510" s="29"/>
      <c r="P510" s="29"/>
      <c r="Q510" s="29"/>
      <c r="R510" s="178"/>
      <c r="S510" s="122"/>
      <c r="T510" s="29"/>
      <c r="U510" s="29"/>
      <c r="V510" s="29"/>
      <c r="W510" s="29"/>
      <c r="X510" s="29"/>
      <c r="Y510" s="29"/>
    </row>
    <row r="511" spans="1:25" s="73" customFormat="1" ht="12.75" customHeight="1">
      <c r="A511" s="65"/>
      <c r="B511" s="23"/>
      <c r="C511" s="28"/>
      <c r="D511" s="28"/>
      <c r="E511" s="28"/>
      <c r="F511" s="28"/>
      <c r="G511" s="28"/>
      <c r="I511" s="29"/>
      <c r="J511" s="29"/>
      <c r="K511" s="29"/>
      <c r="L511" s="29"/>
      <c r="M511" s="29"/>
      <c r="N511" s="29"/>
      <c r="O511" s="29"/>
      <c r="P511" s="29"/>
      <c r="Q511" s="29"/>
      <c r="R511" s="178"/>
      <c r="S511" s="122"/>
      <c r="T511" s="29"/>
      <c r="U511" s="29"/>
      <c r="V511" s="29"/>
      <c r="W511" s="29"/>
      <c r="X511" s="29"/>
      <c r="Y511" s="29"/>
    </row>
    <row r="512" spans="1:25" s="73" customFormat="1" ht="12.75" customHeight="1">
      <c r="A512" s="65"/>
      <c r="B512" s="23"/>
      <c r="C512" s="28"/>
      <c r="D512" s="28"/>
      <c r="E512" s="28"/>
      <c r="F512" s="28"/>
      <c r="G512" s="28"/>
      <c r="I512" s="29"/>
      <c r="J512" s="29"/>
      <c r="K512" s="29"/>
      <c r="L512" s="29"/>
      <c r="M512" s="29"/>
      <c r="N512" s="29"/>
      <c r="O512" s="29"/>
      <c r="P512" s="29"/>
      <c r="Q512" s="29"/>
      <c r="R512" s="178"/>
      <c r="S512" s="122"/>
      <c r="T512" s="29"/>
      <c r="U512" s="29"/>
      <c r="V512" s="29"/>
      <c r="W512" s="29"/>
      <c r="X512" s="29"/>
      <c r="Y512" s="29"/>
    </row>
    <row r="513" spans="1:25" s="73" customFormat="1" ht="12.75" customHeight="1">
      <c r="A513" s="65"/>
      <c r="B513" s="23"/>
      <c r="C513" s="28"/>
      <c r="D513" s="28"/>
      <c r="E513" s="28"/>
      <c r="F513" s="28"/>
      <c r="G513" s="28"/>
      <c r="I513" s="29"/>
      <c r="J513" s="29"/>
      <c r="K513" s="29"/>
      <c r="L513" s="29"/>
      <c r="M513" s="29"/>
      <c r="N513" s="29"/>
      <c r="O513" s="29"/>
      <c r="P513" s="29"/>
      <c r="Q513" s="29"/>
      <c r="R513" s="178"/>
      <c r="S513" s="122"/>
      <c r="T513" s="29"/>
      <c r="U513" s="29"/>
      <c r="V513" s="29"/>
      <c r="W513" s="29"/>
      <c r="X513" s="29"/>
      <c r="Y513" s="29"/>
    </row>
    <row r="514" spans="1:25" s="73" customFormat="1" ht="12.75" customHeight="1">
      <c r="A514" s="65"/>
      <c r="B514" s="23"/>
      <c r="C514" s="28"/>
      <c r="D514" s="28"/>
      <c r="E514" s="28"/>
      <c r="F514" s="28"/>
      <c r="G514" s="28"/>
      <c r="I514" s="29"/>
      <c r="J514" s="29"/>
      <c r="K514" s="29"/>
      <c r="L514" s="29"/>
      <c r="M514" s="29"/>
      <c r="N514" s="29"/>
      <c r="O514" s="29"/>
      <c r="P514" s="29"/>
      <c r="Q514" s="29"/>
      <c r="R514" s="178"/>
      <c r="S514" s="122"/>
      <c r="T514" s="29"/>
      <c r="U514" s="29"/>
      <c r="V514" s="29"/>
      <c r="W514" s="29"/>
      <c r="X514" s="29"/>
      <c r="Y514" s="29"/>
    </row>
    <row r="515" spans="1:25" s="73" customFormat="1" ht="12.75" customHeight="1">
      <c r="A515" s="65"/>
      <c r="B515" s="23"/>
      <c r="C515" s="28"/>
      <c r="D515" s="28"/>
      <c r="E515" s="28"/>
      <c r="F515" s="28"/>
      <c r="G515" s="28"/>
      <c r="I515" s="29"/>
      <c r="J515" s="29"/>
      <c r="K515" s="29"/>
      <c r="L515" s="29"/>
      <c r="M515" s="29"/>
      <c r="N515" s="29"/>
      <c r="O515" s="29"/>
      <c r="P515" s="29"/>
      <c r="Q515" s="29"/>
      <c r="R515" s="178"/>
      <c r="S515" s="122"/>
      <c r="T515" s="29"/>
      <c r="U515" s="29"/>
      <c r="V515" s="29"/>
      <c r="W515" s="29"/>
      <c r="X515" s="29"/>
      <c r="Y515" s="29"/>
    </row>
    <row r="516" spans="1:25" s="73" customFormat="1" ht="12.75" customHeight="1">
      <c r="A516" s="65"/>
      <c r="B516" s="23"/>
      <c r="C516" s="28"/>
      <c r="D516" s="28"/>
      <c r="E516" s="28"/>
      <c r="F516" s="28"/>
      <c r="G516" s="28"/>
      <c r="I516" s="29"/>
      <c r="J516" s="29"/>
      <c r="K516" s="29"/>
      <c r="L516" s="29"/>
      <c r="M516" s="29"/>
      <c r="N516" s="29"/>
      <c r="O516" s="29"/>
      <c r="P516" s="29"/>
      <c r="Q516" s="29"/>
      <c r="R516" s="178"/>
      <c r="S516" s="122"/>
      <c r="T516" s="29"/>
      <c r="U516" s="29"/>
      <c r="V516" s="29"/>
      <c r="W516" s="29"/>
      <c r="X516" s="29"/>
      <c r="Y516" s="29"/>
    </row>
    <row r="517" spans="1:25" s="73" customFormat="1" ht="12.75" customHeight="1">
      <c r="A517" s="65"/>
      <c r="B517" s="23"/>
      <c r="C517" s="28"/>
      <c r="D517" s="28"/>
      <c r="E517" s="28"/>
      <c r="F517" s="28"/>
      <c r="G517" s="28"/>
      <c r="I517" s="29"/>
      <c r="J517" s="29"/>
      <c r="K517" s="29"/>
      <c r="L517" s="29"/>
      <c r="M517" s="29"/>
      <c r="N517" s="29"/>
      <c r="O517" s="29"/>
      <c r="P517" s="29"/>
      <c r="Q517" s="29"/>
      <c r="R517" s="178"/>
      <c r="S517" s="122"/>
      <c r="T517" s="29"/>
      <c r="U517" s="29"/>
      <c r="V517" s="29"/>
      <c r="W517" s="29"/>
      <c r="X517" s="29"/>
      <c r="Y517" s="29"/>
    </row>
    <row r="518" spans="1:25" s="73" customFormat="1" ht="12.75" customHeight="1">
      <c r="A518" s="65"/>
      <c r="B518" s="23"/>
      <c r="C518" s="28"/>
      <c r="D518" s="28"/>
      <c r="E518" s="28"/>
      <c r="F518" s="28"/>
      <c r="G518" s="28"/>
      <c r="I518" s="29"/>
      <c r="J518" s="29"/>
      <c r="K518" s="29"/>
      <c r="L518" s="29"/>
      <c r="M518" s="29"/>
      <c r="N518" s="29"/>
      <c r="O518" s="29"/>
      <c r="P518" s="29"/>
      <c r="Q518" s="29"/>
      <c r="R518" s="178"/>
      <c r="S518" s="122"/>
      <c r="T518" s="29"/>
      <c r="U518" s="29"/>
      <c r="V518" s="29"/>
      <c r="W518" s="29"/>
      <c r="X518" s="29"/>
      <c r="Y518" s="29"/>
    </row>
    <row r="519" spans="1:25" s="73" customFormat="1" ht="12.75" customHeight="1">
      <c r="A519" s="65"/>
      <c r="B519" s="23"/>
      <c r="C519" s="28"/>
      <c r="D519" s="28"/>
      <c r="E519" s="28"/>
      <c r="F519" s="28"/>
      <c r="G519" s="28"/>
      <c r="I519" s="29"/>
      <c r="J519" s="29"/>
      <c r="K519" s="29"/>
      <c r="L519" s="29"/>
      <c r="M519" s="29"/>
      <c r="N519" s="29"/>
      <c r="O519" s="29"/>
      <c r="P519" s="29"/>
      <c r="Q519" s="29"/>
      <c r="R519" s="178"/>
      <c r="S519" s="122"/>
      <c r="T519" s="29"/>
      <c r="U519" s="29"/>
      <c r="V519" s="29"/>
      <c r="W519" s="29"/>
      <c r="X519" s="29"/>
      <c r="Y519" s="29"/>
    </row>
    <row r="520" spans="1:25" s="73" customFormat="1" ht="12.75" customHeight="1">
      <c r="A520" s="65"/>
      <c r="B520" s="23"/>
      <c r="C520" s="28"/>
      <c r="D520" s="28"/>
      <c r="E520" s="28"/>
      <c r="F520" s="28"/>
      <c r="G520" s="28"/>
      <c r="I520" s="29"/>
      <c r="J520" s="29"/>
      <c r="K520" s="29"/>
      <c r="L520" s="29"/>
      <c r="M520" s="29"/>
      <c r="N520" s="29"/>
      <c r="O520" s="29"/>
      <c r="P520" s="29"/>
      <c r="Q520" s="29"/>
      <c r="R520" s="178"/>
      <c r="S520" s="122"/>
      <c r="T520" s="29"/>
      <c r="U520" s="29"/>
      <c r="V520" s="29"/>
      <c r="W520" s="29"/>
      <c r="X520" s="29"/>
      <c r="Y520" s="29"/>
    </row>
    <row r="521" spans="1:25" s="73" customFormat="1" ht="12.75" customHeight="1">
      <c r="A521" s="65"/>
      <c r="B521" s="23"/>
      <c r="C521" s="28"/>
      <c r="D521" s="28"/>
      <c r="E521" s="28"/>
      <c r="F521" s="28"/>
      <c r="G521" s="28"/>
      <c r="I521" s="29"/>
      <c r="J521" s="29"/>
      <c r="K521" s="29"/>
      <c r="L521" s="29"/>
      <c r="M521" s="29"/>
      <c r="N521" s="29"/>
      <c r="O521" s="29"/>
      <c r="P521" s="29"/>
      <c r="Q521" s="29"/>
      <c r="R521" s="178"/>
      <c r="S521" s="122"/>
      <c r="T521" s="29"/>
      <c r="U521" s="29"/>
      <c r="V521" s="29"/>
      <c r="W521" s="29"/>
      <c r="X521" s="29"/>
      <c r="Y521" s="29"/>
    </row>
    <row r="522" spans="1:25" s="73" customFormat="1" ht="12.75" customHeight="1">
      <c r="A522" s="65"/>
      <c r="B522" s="23"/>
      <c r="C522" s="28"/>
      <c r="D522" s="28"/>
      <c r="E522" s="28"/>
      <c r="F522" s="28"/>
      <c r="G522" s="28"/>
      <c r="I522" s="29"/>
      <c r="J522" s="29"/>
      <c r="K522" s="29"/>
      <c r="L522" s="29"/>
      <c r="M522" s="29"/>
      <c r="N522" s="29"/>
      <c r="O522" s="29"/>
      <c r="P522" s="29"/>
      <c r="Q522" s="29"/>
      <c r="R522" s="178"/>
      <c r="S522" s="122"/>
      <c r="T522" s="29"/>
      <c r="U522" s="29"/>
      <c r="V522" s="29"/>
      <c r="W522" s="29"/>
      <c r="X522" s="29"/>
      <c r="Y522" s="29"/>
    </row>
    <row r="523" spans="1:25" s="73" customFormat="1" ht="12.75" customHeight="1">
      <c r="A523" s="65"/>
      <c r="B523" s="23"/>
      <c r="C523" s="28"/>
      <c r="D523" s="28"/>
      <c r="E523" s="28"/>
      <c r="F523" s="28"/>
      <c r="G523" s="28"/>
      <c r="I523" s="29"/>
      <c r="J523" s="29"/>
      <c r="K523" s="29"/>
      <c r="L523" s="29"/>
      <c r="M523" s="29"/>
      <c r="N523" s="29"/>
      <c r="O523" s="29"/>
      <c r="P523" s="29"/>
      <c r="Q523" s="29"/>
      <c r="R523" s="178"/>
      <c r="S523" s="122"/>
      <c r="T523" s="29"/>
      <c r="U523" s="29"/>
      <c r="V523" s="29"/>
      <c r="W523" s="29"/>
      <c r="X523" s="29"/>
      <c r="Y523" s="29"/>
    </row>
    <row r="524" spans="1:25" s="73" customFormat="1" ht="12.75" customHeight="1">
      <c r="A524" s="65"/>
      <c r="B524" s="23"/>
      <c r="C524" s="28"/>
      <c r="D524" s="28"/>
      <c r="E524" s="28"/>
      <c r="F524" s="28"/>
      <c r="G524" s="28"/>
      <c r="I524" s="29"/>
      <c r="J524" s="29"/>
      <c r="K524" s="29"/>
      <c r="L524" s="29"/>
      <c r="M524" s="29"/>
      <c r="N524" s="29"/>
      <c r="O524" s="29"/>
      <c r="P524" s="29"/>
      <c r="Q524" s="29"/>
      <c r="R524" s="178"/>
      <c r="S524" s="122"/>
      <c r="T524" s="29"/>
      <c r="U524" s="29"/>
      <c r="V524" s="29"/>
      <c r="W524" s="29"/>
      <c r="X524" s="29"/>
      <c r="Y524" s="29"/>
    </row>
    <row r="525" spans="1:25" s="73" customFormat="1" ht="12.75" customHeight="1">
      <c r="A525" s="65"/>
      <c r="B525" s="23"/>
      <c r="C525" s="28"/>
      <c r="D525" s="28"/>
      <c r="E525" s="28"/>
      <c r="F525" s="28"/>
      <c r="G525" s="28"/>
      <c r="I525" s="29"/>
      <c r="J525" s="29"/>
      <c r="K525" s="29"/>
      <c r="L525" s="29"/>
      <c r="M525" s="29"/>
      <c r="N525" s="29"/>
      <c r="O525" s="29"/>
      <c r="P525" s="29"/>
      <c r="Q525" s="29"/>
      <c r="R525" s="178"/>
      <c r="S525" s="122"/>
      <c r="T525" s="29"/>
      <c r="U525" s="29"/>
      <c r="V525" s="29"/>
      <c r="W525" s="29"/>
      <c r="X525" s="29"/>
      <c r="Y525" s="29"/>
    </row>
    <row r="526" spans="1:25" s="73" customFormat="1" ht="12.75" customHeight="1">
      <c r="A526" s="65"/>
      <c r="B526" s="23"/>
      <c r="C526" s="28"/>
      <c r="D526" s="28"/>
      <c r="E526" s="28"/>
      <c r="F526" s="28"/>
      <c r="G526" s="28"/>
      <c r="I526" s="29"/>
      <c r="J526" s="29"/>
      <c r="K526" s="29"/>
      <c r="L526" s="29"/>
      <c r="M526" s="29"/>
      <c r="N526" s="29"/>
      <c r="O526" s="29"/>
      <c r="P526" s="29"/>
      <c r="Q526" s="29"/>
      <c r="R526" s="178"/>
      <c r="S526" s="122"/>
      <c r="T526" s="29"/>
      <c r="U526" s="29"/>
      <c r="V526" s="29"/>
      <c r="W526" s="29"/>
      <c r="X526" s="29"/>
      <c r="Y526" s="29"/>
    </row>
    <row r="527" spans="1:25" s="73" customFormat="1" ht="12.75" customHeight="1">
      <c r="A527" s="65"/>
      <c r="B527" s="23"/>
      <c r="C527" s="28"/>
      <c r="D527" s="28"/>
      <c r="E527" s="28"/>
      <c r="F527" s="28"/>
      <c r="G527" s="28"/>
      <c r="I527" s="29"/>
      <c r="J527" s="29"/>
      <c r="K527" s="29"/>
      <c r="L527" s="29"/>
      <c r="M527" s="29"/>
      <c r="N527" s="29"/>
      <c r="O527" s="29"/>
      <c r="P527" s="29"/>
      <c r="Q527" s="29"/>
      <c r="R527" s="178"/>
      <c r="S527" s="122"/>
      <c r="T527" s="29"/>
      <c r="U527" s="29"/>
      <c r="V527" s="29"/>
      <c r="W527" s="29"/>
      <c r="X527" s="29"/>
      <c r="Y527" s="29"/>
    </row>
    <row r="528" spans="1:25" s="73" customFormat="1" ht="12.75" customHeight="1">
      <c r="A528" s="65"/>
      <c r="B528" s="23"/>
      <c r="C528" s="28"/>
      <c r="D528" s="28"/>
      <c r="E528" s="28"/>
      <c r="F528" s="28"/>
      <c r="G528" s="28"/>
      <c r="I528" s="29"/>
      <c r="J528" s="29"/>
      <c r="K528" s="29"/>
      <c r="L528" s="29"/>
      <c r="M528" s="29"/>
      <c r="N528" s="29"/>
      <c r="O528" s="29"/>
      <c r="P528" s="29"/>
      <c r="Q528" s="29"/>
      <c r="R528" s="178"/>
      <c r="S528" s="122"/>
      <c r="T528" s="29"/>
      <c r="U528" s="29"/>
      <c r="V528" s="29"/>
      <c r="W528" s="29"/>
      <c r="X528" s="29"/>
      <c r="Y528" s="29"/>
    </row>
    <row r="529" spans="1:25" s="73" customFormat="1" ht="12.75" customHeight="1">
      <c r="A529" s="65"/>
      <c r="B529" s="23"/>
      <c r="C529" s="28"/>
      <c r="D529" s="28"/>
      <c r="E529" s="28"/>
      <c r="F529" s="28"/>
      <c r="G529" s="28"/>
      <c r="I529" s="29"/>
      <c r="J529" s="29"/>
      <c r="K529" s="29"/>
      <c r="L529" s="29"/>
      <c r="M529" s="29"/>
      <c r="N529" s="29"/>
      <c r="O529" s="29"/>
      <c r="P529" s="29"/>
      <c r="Q529" s="29"/>
      <c r="R529" s="178"/>
      <c r="S529" s="122"/>
      <c r="T529" s="29"/>
      <c r="U529" s="29"/>
      <c r="V529" s="29"/>
      <c r="W529" s="29"/>
      <c r="X529" s="29"/>
      <c r="Y529" s="29"/>
    </row>
    <row r="530" spans="1:25" s="73" customFormat="1" ht="12.75" customHeight="1">
      <c r="A530" s="65"/>
      <c r="B530" s="23"/>
      <c r="C530" s="28"/>
      <c r="D530" s="28"/>
      <c r="E530" s="28"/>
      <c r="F530" s="28"/>
      <c r="G530" s="28"/>
      <c r="I530" s="29"/>
      <c r="J530" s="29"/>
      <c r="K530" s="29"/>
      <c r="L530" s="29"/>
      <c r="M530" s="29"/>
      <c r="N530" s="29"/>
      <c r="O530" s="29"/>
      <c r="P530" s="29"/>
      <c r="Q530" s="29"/>
      <c r="R530" s="178"/>
      <c r="S530" s="122"/>
      <c r="T530" s="29"/>
      <c r="U530" s="29"/>
      <c r="V530" s="29"/>
      <c r="W530" s="29"/>
      <c r="X530" s="29"/>
      <c r="Y530" s="29"/>
    </row>
    <row r="531" spans="1:25" s="73" customFormat="1" ht="12.75" customHeight="1">
      <c r="A531" s="65"/>
      <c r="B531" s="23"/>
      <c r="C531" s="28"/>
      <c r="D531" s="28"/>
      <c r="E531" s="28"/>
      <c r="F531" s="28"/>
      <c r="G531" s="28"/>
      <c r="I531" s="29"/>
      <c r="J531" s="29"/>
      <c r="K531" s="29"/>
      <c r="L531" s="29"/>
      <c r="M531" s="29"/>
      <c r="N531" s="29"/>
      <c r="O531" s="29"/>
      <c r="P531" s="29"/>
      <c r="Q531" s="29"/>
      <c r="R531" s="178"/>
      <c r="S531" s="122"/>
      <c r="T531" s="29"/>
      <c r="U531" s="29"/>
      <c r="V531" s="29"/>
      <c r="W531" s="29"/>
      <c r="X531" s="29"/>
      <c r="Y531" s="29"/>
    </row>
    <row r="532" spans="1:25" s="73" customFormat="1" ht="12.75" customHeight="1">
      <c r="A532" s="65"/>
      <c r="B532" s="23"/>
      <c r="C532" s="28"/>
      <c r="D532" s="28"/>
      <c r="E532" s="28"/>
      <c r="F532" s="28"/>
      <c r="G532" s="28"/>
      <c r="I532" s="29"/>
      <c r="J532" s="29"/>
      <c r="K532" s="29"/>
      <c r="L532" s="29"/>
      <c r="M532" s="29"/>
      <c r="N532" s="29"/>
      <c r="O532" s="29"/>
      <c r="P532" s="29"/>
      <c r="Q532" s="29"/>
      <c r="R532" s="178"/>
      <c r="S532" s="122"/>
      <c r="T532" s="29"/>
      <c r="U532" s="29"/>
      <c r="V532" s="29"/>
      <c r="W532" s="29"/>
      <c r="X532" s="29"/>
      <c r="Y532" s="29"/>
    </row>
    <row r="533" spans="1:25" s="73" customFormat="1" ht="12.75" customHeight="1">
      <c r="A533" s="65"/>
      <c r="B533" s="23"/>
      <c r="C533" s="28"/>
      <c r="D533" s="28"/>
      <c r="E533" s="28"/>
      <c r="F533" s="28"/>
      <c r="G533" s="28"/>
      <c r="I533" s="29"/>
      <c r="J533" s="29"/>
      <c r="K533" s="29"/>
      <c r="L533" s="29"/>
      <c r="M533" s="29"/>
      <c r="N533" s="29"/>
      <c r="O533" s="29"/>
      <c r="P533" s="29"/>
      <c r="Q533" s="29"/>
      <c r="R533" s="178"/>
      <c r="S533" s="122"/>
      <c r="T533" s="29"/>
      <c r="U533" s="29"/>
      <c r="V533" s="29"/>
      <c r="W533" s="29"/>
      <c r="X533" s="29"/>
      <c r="Y533" s="29"/>
    </row>
    <row r="534" spans="1:25" s="73" customFormat="1" ht="12.75" customHeight="1">
      <c r="A534" s="65"/>
      <c r="B534" s="23"/>
      <c r="C534" s="28"/>
      <c r="D534" s="28"/>
      <c r="E534" s="28"/>
      <c r="F534" s="28"/>
      <c r="G534" s="28"/>
      <c r="I534" s="29"/>
      <c r="J534" s="29"/>
      <c r="K534" s="29"/>
      <c r="L534" s="29"/>
      <c r="M534" s="29"/>
      <c r="N534" s="29"/>
      <c r="O534" s="29"/>
      <c r="P534" s="29"/>
      <c r="Q534" s="29"/>
      <c r="R534" s="178"/>
      <c r="S534" s="122"/>
      <c r="T534" s="29"/>
      <c r="U534" s="29"/>
      <c r="V534" s="29"/>
      <c r="W534" s="29"/>
      <c r="X534" s="29"/>
      <c r="Y534" s="29"/>
    </row>
    <row r="535" spans="1:25" s="73" customFormat="1" ht="12.75" customHeight="1">
      <c r="A535" s="65"/>
      <c r="B535" s="23"/>
      <c r="C535" s="28"/>
      <c r="D535" s="28"/>
      <c r="E535" s="28"/>
      <c r="F535" s="28"/>
      <c r="G535" s="28"/>
      <c r="I535" s="29"/>
      <c r="J535" s="29"/>
      <c r="K535" s="29"/>
      <c r="L535" s="29"/>
      <c r="M535" s="29"/>
      <c r="N535" s="29"/>
      <c r="O535" s="29"/>
      <c r="P535" s="29"/>
      <c r="Q535" s="29"/>
      <c r="R535" s="178"/>
      <c r="S535" s="122"/>
      <c r="T535" s="29"/>
      <c r="U535" s="29"/>
      <c r="V535" s="29"/>
      <c r="W535" s="29"/>
      <c r="X535" s="29"/>
      <c r="Y535" s="29"/>
    </row>
    <row r="536" spans="1:25" s="73" customFormat="1" ht="12.75" customHeight="1">
      <c r="A536" s="65"/>
      <c r="B536" s="23"/>
      <c r="C536" s="28"/>
      <c r="D536" s="28"/>
      <c r="E536" s="28"/>
      <c r="F536" s="28"/>
      <c r="G536" s="28"/>
      <c r="I536" s="29"/>
      <c r="J536" s="29"/>
      <c r="K536" s="29"/>
      <c r="L536" s="29"/>
      <c r="M536" s="29"/>
      <c r="N536" s="29"/>
      <c r="O536" s="29"/>
      <c r="P536" s="29"/>
      <c r="Q536" s="29"/>
      <c r="R536" s="178"/>
      <c r="S536" s="122"/>
      <c r="T536" s="29"/>
      <c r="U536" s="29"/>
      <c r="V536" s="29"/>
      <c r="W536" s="29"/>
      <c r="X536" s="29"/>
      <c r="Y536" s="29"/>
    </row>
    <row r="537" spans="1:25" s="73" customFormat="1" ht="12.75" customHeight="1">
      <c r="A537" s="65"/>
      <c r="B537" s="23"/>
      <c r="C537" s="28"/>
      <c r="D537" s="28"/>
      <c r="E537" s="28"/>
      <c r="F537" s="28"/>
      <c r="G537" s="28"/>
      <c r="I537" s="29"/>
      <c r="J537" s="29"/>
      <c r="K537" s="29"/>
      <c r="L537" s="29"/>
      <c r="M537" s="29"/>
      <c r="N537" s="29"/>
      <c r="O537" s="29"/>
      <c r="P537" s="29"/>
      <c r="Q537" s="29"/>
      <c r="R537" s="178"/>
      <c r="S537" s="122"/>
      <c r="T537" s="29"/>
      <c r="U537" s="29"/>
      <c r="V537" s="29"/>
      <c r="W537" s="29"/>
      <c r="X537" s="29"/>
      <c r="Y537" s="29"/>
    </row>
    <row r="538" spans="1:25" s="73" customFormat="1" ht="12.75" customHeight="1">
      <c r="A538" s="65"/>
      <c r="B538" s="23"/>
      <c r="C538" s="28"/>
      <c r="D538" s="28"/>
      <c r="E538" s="28"/>
      <c r="F538" s="28"/>
      <c r="G538" s="28"/>
      <c r="I538" s="29"/>
      <c r="J538" s="29"/>
      <c r="K538" s="29"/>
      <c r="L538" s="29"/>
      <c r="M538" s="29"/>
      <c r="N538" s="29"/>
      <c r="O538" s="29"/>
      <c r="P538" s="29"/>
      <c r="Q538" s="29"/>
      <c r="R538" s="178"/>
      <c r="S538" s="122"/>
      <c r="T538" s="29"/>
      <c r="U538" s="29"/>
      <c r="V538" s="29"/>
      <c r="W538" s="29"/>
      <c r="X538" s="29"/>
      <c r="Y538" s="29"/>
    </row>
    <row r="539" spans="1:25" s="73" customFormat="1" ht="12.75" customHeight="1">
      <c r="A539" s="65"/>
      <c r="B539" s="23"/>
      <c r="C539" s="28"/>
      <c r="D539" s="28"/>
      <c r="E539" s="28"/>
      <c r="F539" s="28"/>
      <c r="G539" s="28"/>
      <c r="I539" s="29"/>
      <c r="J539" s="29"/>
      <c r="K539" s="29"/>
      <c r="L539" s="29"/>
      <c r="M539" s="29"/>
      <c r="N539" s="29"/>
      <c r="O539" s="29"/>
      <c r="P539" s="29"/>
      <c r="Q539" s="29"/>
      <c r="R539" s="178"/>
      <c r="S539" s="122"/>
      <c r="T539" s="29"/>
      <c r="U539" s="29"/>
      <c r="V539" s="29"/>
      <c r="W539" s="29"/>
      <c r="X539" s="29"/>
      <c r="Y539" s="29"/>
    </row>
    <row r="540" spans="1:25" s="73" customFormat="1" ht="12.75" customHeight="1">
      <c r="A540" s="65"/>
      <c r="B540" s="23"/>
      <c r="C540" s="28"/>
      <c r="D540" s="28"/>
      <c r="E540" s="28"/>
      <c r="F540" s="28"/>
      <c r="G540" s="28"/>
      <c r="I540" s="29"/>
      <c r="J540" s="29"/>
      <c r="K540" s="29"/>
      <c r="L540" s="29"/>
      <c r="M540" s="29"/>
      <c r="N540" s="29"/>
      <c r="O540" s="29"/>
      <c r="P540" s="29"/>
      <c r="Q540" s="29"/>
      <c r="R540" s="178"/>
      <c r="S540" s="122"/>
      <c r="T540" s="29"/>
      <c r="U540" s="29"/>
      <c r="V540" s="29"/>
      <c r="W540" s="29"/>
      <c r="X540" s="29"/>
      <c r="Y540" s="29"/>
    </row>
    <row r="541" spans="1:25" s="73" customFormat="1" ht="12.75" customHeight="1">
      <c r="A541" s="65"/>
      <c r="B541" s="23"/>
      <c r="C541" s="28"/>
      <c r="D541" s="28"/>
      <c r="E541" s="28"/>
      <c r="F541" s="28"/>
      <c r="G541" s="28"/>
      <c r="I541" s="29"/>
      <c r="J541" s="29"/>
      <c r="K541" s="29"/>
      <c r="L541" s="29"/>
      <c r="M541" s="29"/>
      <c r="N541" s="29"/>
      <c r="O541" s="29"/>
      <c r="P541" s="29"/>
      <c r="Q541" s="29"/>
      <c r="R541" s="178"/>
      <c r="S541" s="122"/>
      <c r="T541" s="29"/>
      <c r="U541" s="29"/>
      <c r="V541" s="29"/>
      <c r="W541" s="29"/>
      <c r="X541" s="29"/>
      <c r="Y541" s="29"/>
    </row>
    <row r="542" spans="1:25" s="73" customFormat="1" ht="12.75" customHeight="1">
      <c r="A542" s="65"/>
      <c r="B542" s="23"/>
      <c r="C542" s="28"/>
      <c r="D542" s="28"/>
      <c r="E542" s="28"/>
      <c r="F542" s="28"/>
      <c r="G542" s="28"/>
      <c r="I542" s="29"/>
      <c r="J542" s="29"/>
      <c r="K542" s="29"/>
      <c r="L542" s="29"/>
      <c r="M542" s="29"/>
      <c r="N542" s="29"/>
      <c r="O542" s="29"/>
      <c r="P542" s="29"/>
      <c r="Q542" s="29"/>
      <c r="R542" s="178"/>
      <c r="S542" s="122"/>
      <c r="T542" s="29"/>
      <c r="U542" s="29"/>
      <c r="V542" s="29"/>
      <c r="W542" s="29"/>
      <c r="X542" s="29"/>
      <c r="Y542" s="29"/>
    </row>
    <row r="543" spans="1:25" s="73" customFormat="1" ht="12.75" customHeight="1">
      <c r="A543" s="65"/>
      <c r="B543" s="23"/>
      <c r="C543" s="28"/>
      <c r="D543" s="28"/>
      <c r="E543" s="28"/>
      <c r="F543" s="28"/>
      <c r="G543" s="28"/>
      <c r="I543" s="29"/>
      <c r="J543" s="29"/>
      <c r="K543" s="29"/>
      <c r="L543" s="29"/>
      <c r="M543" s="29"/>
      <c r="N543" s="29"/>
      <c r="O543" s="29"/>
      <c r="P543" s="29"/>
      <c r="Q543" s="29"/>
      <c r="R543" s="178"/>
      <c r="S543" s="122"/>
      <c r="T543" s="29"/>
      <c r="U543" s="29"/>
      <c r="V543" s="29"/>
      <c r="W543" s="29"/>
      <c r="X543" s="29"/>
      <c r="Y543" s="29"/>
    </row>
    <row r="544" spans="1:25" s="73" customFormat="1" ht="12.75" customHeight="1">
      <c r="A544" s="65"/>
      <c r="B544" s="23"/>
      <c r="C544" s="28"/>
      <c r="D544" s="28"/>
      <c r="E544" s="28"/>
      <c r="F544" s="28"/>
      <c r="G544" s="28"/>
      <c r="I544" s="29"/>
      <c r="J544" s="29"/>
      <c r="K544" s="29"/>
      <c r="L544" s="29"/>
      <c r="M544" s="29"/>
      <c r="N544" s="29"/>
      <c r="O544" s="29"/>
      <c r="P544" s="29"/>
      <c r="Q544" s="29"/>
      <c r="R544" s="178"/>
      <c r="S544" s="122"/>
      <c r="T544" s="29"/>
      <c r="U544" s="29"/>
      <c r="V544" s="29"/>
      <c r="W544" s="29"/>
      <c r="X544" s="29"/>
      <c r="Y544" s="29"/>
    </row>
    <row r="545" spans="1:25" s="73" customFormat="1" ht="12.75" customHeight="1">
      <c r="A545" s="65"/>
      <c r="B545" s="23"/>
      <c r="C545" s="28"/>
      <c r="D545" s="28"/>
      <c r="E545" s="28"/>
      <c r="F545" s="28"/>
      <c r="G545" s="28"/>
      <c r="I545" s="29"/>
      <c r="J545" s="29"/>
      <c r="K545" s="29"/>
      <c r="L545" s="29"/>
      <c r="M545" s="29"/>
      <c r="N545" s="29"/>
      <c r="O545" s="29"/>
      <c r="P545" s="29"/>
      <c r="Q545" s="29"/>
      <c r="R545" s="178"/>
      <c r="S545" s="122"/>
      <c r="T545" s="29"/>
      <c r="U545" s="29"/>
      <c r="V545" s="29"/>
      <c r="W545" s="29"/>
      <c r="X545" s="29"/>
      <c r="Y545" s="29"/>
    </row>
    <row r="546" spans="1:25" s="73" customFormat="1" ht="12.75" customHeight="1">
      <c r="A546" s="65"/>
      <c r="B546" s="23"/>
      <c r="C546" s="28"/>
      <c r="D546" s="28"/>
      <c r="E546" s="28"/>
      <c r="F546" s="28"/>
      <c r="G546" s="28"/>
      <c r="I546" s="29"/>
      <c r="J546" s="29"/>
      <c r="K546" s="29"/>
      <c r="L546" s="29"/>
      <c r="M546" s="29"/>
      <c r="N546" s="29"/>
      <c r="O546" s="29"/>
      <c r="P546" s="29"/>
      <c r="Q546" s="29"/>
      <c r="R546" s="178"/>
      <c r="S546" s="122"/>
      <c r="T546" s="29"/>
      <c r="U546" s="29"/>
      <c r="V546" s="29"/>
      <c r="W546" s="29"/>
      <c r="X546" s="29"/>
      <c r="Y546" s="29"/>
    </row>
    <row r="547" spans="1:25" s="73" customFormat="1" ht="12.75" customHeight="1">
      <c r="A547" s="65"/>
      <c r="B547" s="23"/>
      <c r="C547" s="28"/>
      <c r="D547" s="28"/>
      <c r="E547" s="28"/>
      <c r="F547" s="28"/>
      <c r="G547" s="28"/>
      <c r="I547" s="29"/>
      <c r="J547" s="29"/>
      <c r="K547" s="29"/>
      <c r="L547" s="29"/>
      <c r="M547" s="29"/>
      <c r="N547" s="29"/>
      <c r="O547" s="29"/>
      <c r="P547" s="29"/>
      <c r="Q547" s="29"/>
      <c r="R547" s="178"/>
      <c r="S547" s="122"/>
      <c r="T547" s="29"/>
      <c r="U547" s="29"/>
      <c r="V547" s="29"/>
      <c r="W547" s="29"/>
      <c r="X547" s="29"/>
      <c r="Y547" s="29"/>
    </row>
    <row r="548" spans="1:25" s="73" customFormat="1" ht="12.75" customHeight="1">
      <c r="A548" s="65"/>
      <c r="B548" s="23"/>
      <c r="C548" s="28"/>
      <c r="D548" s="28"/>
      <c r="E548" s="28"/>
      <c r="F548" s="28"/>
      <c r="G548" s="28"/>
      <c r="I548" s="29"/>
      <c r="J548" s="29"/>
      <c r="K548" s="29"/>
      <c r="L548" s="29"/>
      <c r="M548" s="29"/>
      <c r="N548" s="29"/>
      <c r="O548" s="29"/>
      <c r="P548" s="29"/>
      <c r="Q548" s="29"/>
      <c r="R548" s="178"/>
      <c r="S548" s="122"/>
      <c r="T548" s="29"/>
      <c r="U548" s="29"/>
      <c r="V548" s="29"/>
      <c r="W548" s="29"/>
      <c r="X548" s="29"/>
      <c r="Y548" s="29"/>
    </row>
    <row r="549" spans="1:25" s="73" customFormat="1" ht="12.75" customHeight="1">
      <c r="A549" s="65"/>
      <c r="B549" s="23"/>
      <c r="C549" s="28"/>
      <c r="D549" s="28"/>
      <c r="E549" s="28"/>
      <c r="F549" s="28"/>
      <c r="G549" s="28"/>
      <c r="I549" s="29"/>
      <c r="J549" s="29"/>
      <c r="K549" s="29"/>
      <c r="L549" s="29"/>
      <c r="M549" s="29"/>
      <c r="N549" s="29"/>
      <c r="O549" s="29"/>
      <c r="P549" s="29"/>
      <c r="Q549" s="29"/>
      <c r="R549" s="178"/>
      <c r="S549" s="122"/>
      <c r="T549" s="29"/>
      <c r="U549" s="29"/>
      <c r="V549" s="29"/>
      <c r="W549" s="29"/>
      <c r="X549" s="29"/>
      <c r="Y549" s="29"/>
    </row>
    <row r="550" spans="1:25" s="73" customFormat="1" ht="12.75" customHeight="1">
      <c r="A550" s="65"/>
      <c r="B550" s="23"/>
      <c r="C550" s="28"/>
      <c r="D550" s="28"/>
      <c r="E550" s="28"/>
      <c r="F550" s="28"/>
      <c r="G550" s="28"/>
      <c r="I550" s="29"/>
      <c r="J550" s="29"/>
      <c r="K550" s="29"/>
      <c r="L550" s="29"/>
      <c r="M550" s="29"/>
      <c r="N550" s="29"/>
      <c r="O550" s="29"/>
      <c r="P550" s="29"/>
      <c r="Q550" s="29"/>
      <c r="R550" s="178"/>
      <c r="S550" s="122"/>
      <c r="T550" s="29"/>
      <c r="U550" s="29"/>
      <c r="V550" s="29"/>
      <c r="W550" s="29"/>
      <c r="X550" s="29"/>
      <c r="Y550" s="29"/>
    </row>
    <row r="551" spans="1:25" s="73" customFormat="1" ht="12.75" customHeight="1">
      <c r="A551" s="65"/>
      <c r="B551" s="23"/>
      <c r="C551" s="28"/>
      <c r="D551" s="28"/>
      <c r="E551" s="28"/>
      <c r="F551" s="28"/>
      <c r="G551" s="28"/>
      <c r="I551" s="29"/>
      <c r="J551" s="29"/>
      <c r="K551" s="29"/>
      <c r="L551" s="29"/>
      <c r="M551" s="29"/>
      <c r="N551" s="29"/>
      <c r="O551" s="29"/>
      <c r="P551" s="29"/>
      <c r="Q551" s="29"/>
      <c r="R551" s="178"/>
      <c r="S551" s="122"/>
      <c r="T551" s="29"/>
      <c r="U551" s="29"/>
      <c r="V551" s="29"/>
      <c r="W551" s="29"/>
      <c r="X551" s="29"/>
      <c r="Y551" s="29"/>
    </row>
    <row r="552" spans="1:25" s="73" customFormat="1" ht="12.75" customHeight="1">
      <c r="A552" s="65"/>
      <c r="B552" s="23"/>
      <c r="C552" s="28"/>
      <c r="D552" s="28"/>
      <c r="E552" s="28"/>
      <c r="F552" s="28"/>
      <c r="G552" s="28"/>
      <c r="I552" s="29"/>
      <c r="J552" s="29"/>
      <c r="K552" s="29"/>
      <c r="L552" s="29"/>
      <c r="M552" s="29"/>
      <c r="N552" s="29"/>
      <c r="O552" s="29"/>
      <c r="P552" s="29"/>
      <c r="Q552" s="29"/>
      <c r="R552" s="178"/>
      <c r="S552" s="122"/>
      <c r="T552" s="29"/>
      <c r="U552" s="29"/>
      <c r="V552" s="29"/>
      <c r="W552" s="29"/>
      <c r="X552" s="29"/>
      <c r="Y552" s="29"/>
    </row>
    <row r="553" spans="1:25" s="73" customFormat="1" ht="12.75" customHeight="1">
      <c r="A553" s="65"/>
      <c r="B553" s="23"/>
      <c r="C553" s="28"/>
      <c r="D553" s="28"/>
      <c r="E553" s="28"/>
      <c r="F553" s="28"/>
      <c r="G553" s="28"/>
      <c r="I553" s="29"/>
      <c r="J553" s="29"/>
      <c r="K553" s="29"/>
      <c r="L553" s="29"/>
      <c r="M553" s="29"/>
      <c r="N553" s="29"/>
      <c r="O553" s="29"/>
      <c r="P553" s="29"/>
      <c r="Q553" s="29"/>
      <c r="R553" s="178"/>
      <c r="S553" s="122"/>
      <c r="T553" s="29"/>
      <c r="U553" s="29"/>
      <c r="V553" s="29"/>
      <c r="W553" s="29"/>
      <c r="X553" s="29"/>
      <c r="Y553" s="29"/>
    </row>
    <row r="554" spans="1:25" s="73" customFormat="1" ht="12.75" customHeight="1">
      <c r="A554" s="65"/>
      <c r="B554" s="23"/>
      <c r="C554" s="28"/>
      <c r="D554" s="28"/>
      <c r="E554" s="28"/>
      <c r="F554" s="28"/>
      <c r="G554" s="28"/>
      <c r="I554" s="29"/>
      <c r="J554" s="29"/>
      <c r="K554" s="29"/>
      <c r="L554" s="29"/>
      <c r="M554" s="29"/>
      <c r="N554" s="29"/>
      <c r="O554" s="29"/>
      <c r="P554" s="29"/>
      <c r="Q554" s="29"/>
      <c r="R554" s="178"/>
      <c r="S554" s="122"/>
      <c r="T554" s="29"/>
      <c r="U554" s="29"/>
      <c r="V554" s="29"/>
      <c r="W554" s="29"/>
      <c r="X554" s="29"/>
      <c r="Y554" s="29"/>
    </row>
    <row r="555" spans="1:25" s="73" customFormat="1" ht="12.75" customHeight="1">
      <c r="A555" s="65"/>
      <c r="B555" s="23"/>
      <c r="C555" s="28"/>
      <c r="D555" s="28"/>
      <c r="E555" s="28"/>
      <c r="F555" s="28"/>
      <c r="G555" s="28"/>
      <c r="I555" s="29"/>
      <c r="J555" s="29"/>
      <c r="K555" s="29"/>
      <c r="L555" s="29"/>
      <c r="M555" s="29"/>
      <c r="N555" s="29"/>
      <c r="O555" s="29"/>
      <c r="P555" s="29"/>
      <c r="Q555" s="29"/>
      <c r="R555" s="178"/>
      <c r="S555" s="122"/>
      <c r="T555" s="29"/>
      <c r="U555" s="29"/>
      <c r="V555" s="29"/>
      <c r="W555" s="29"/>
      <c r="X555" s="29"/>
      <c r="Y555" s="29"/>
    </row>
    <row r="556" spans="1:25" s="73" customFormat="1" ht="12.75" customHeight="1">
      <c r="A556" s="65"/>
      <c r="B556" s="23"/>
      <c r="C556" s="28"/>
      <c r="D556" s="28"/>
      <c r="E556" s="28"/>
      <c r="F556" s="28"/>
      <c r="G556" s="28"/>
      <c r="I556" s="29"/>
      <c r="J556" s="29"/>
      <c r="K556" s="29"/>
      <c r="L556" s="29"/>
      <c r="M556" s="29"/>
      <c r="N556" s="29"/>
      <c r="O556" s="29"/>
      <c r="P556" s="29"/>
      <c r="Q556" s="29"/>
      <c r="R556" s="178"/>
      <c r="S556" s="122"/>
      <c r="T556" s="29"/>
      <c r="U556" s="29"/>
      <c r="V556" s="29"/>
      <c r="W556" s="29"/>
      <c r="X556" s="29"/>
      <c r="Y556" s="29"/>
    </row>
    <row r="557" spans="1:25" s="73" customFormat="1" ht="12.75" customHeight="1">
      <c r="A557" s="65"/>
      <c r="B557" s="23"/>
      <c r="C557" s="28"/>
      <c r="D557" s="28"/>
      <c r="E557" s="28"/>
      <c r="F557" s="28"/>
      <c r="G557" s="28"/>
      <c r="I557" s="29"/>
      <c r="J557" s="29"/>
      <c r="K557" s="29"/>
      <c r="L557" s="29"/>
      <c r="M557" s="29"/>
      <c r="N557" s="29"/>
      <c r="O557" s="29"/>
      <c r="P557" s="29"/>
      <c r="Q557" s="29"/>
      <c r="R557" s="178"/>
      <c r="S557" s="122"/>
      <c r="T557" s="29"/>
      <c r="U557" s="29"/>
      <c r="V557" s="29"/>
      <c r="W557" s="29"/>
      <c r="X557" s="29"/>
      <c r="Y557" s="29"/>
    </row>
    <row r="558" spans="1:25" s="73" customFormat="1" ht="12.75" customHeight="1">
      <c r="A558" s="65"/>
      <c r="B558" s="23"/>
      <c r="C558" s="28"/>
      <c r="D558" s="28"/>
      <c r="E558" s="28"/>
      <c r="F558" s="28"/>
      <c r="G558" s="28"/>
      <c r="I558" s="29"/>
      <c r="J558" s="29"/>
      <c r="K558" s="29"/>
      <c r="L558" s="29"/>
      <c r="M558" s="29"/>
      <c r="N558" s="29"/>
      <c r="O558" s="29"/>
      <c r="P558" s="29"/>
      <c r="Q558" s="29"/>
      <c r="R558" s="178"/>
      <c r="S558" s="122"/>
      <c r="T558" s="29"/>
      <c r="U558" s="29"/>
      <c r="V558" s="29"/>
      <c r="W558" s="29"/>
      <c r="X558" s="29"/>
      <c r="Y558" s="29"/>
    </row>
    <row r="559" spans="1:25" s="73" customFormat="1" ht="12.75" customHeight="1">
      <c r="A559" s="65"/>
      <c r="B559" s="23"/>
      <c r="C559" s="28"/>
      <c r="D559" s="28"/>
      <c r="E559" s="28"/>
      <c r="F559" s="28"/>
      <c r="G559" s="28"/>
      <c r="I559" s="29"/>
      <c r="J559" s="29"/>
      <c r="K559" s="29"/>
      <c r="L559" s="29"/>
      <c r="M559" s="29"/>
      <c r="N559" s="29"/>
      <c r="O559" s="29"/>
      <c r="P559" s="29"/>
      <c r="Q559" s="29"/>
      <c r="R559" s="178"/>
      <c r="S559" s="122"/>
      <c r="T559" s="29"/>
      <c r="U559" s="29"/>
      <c r="V559" s="29"/>
      <c r="W559" s="29"/>
      <c r="X559" s="29"/>
      <c r="Y559" s="29"/>
    </row>
    <row r="560" spans="1:25" s="73" customFormat="1" ht="12.75" customHeight="1">
      <c r="A560" s="65"/>
      <c r="B560" s="23"/>
      <c r="C560" s="28"/>
      <c r="D560" s="28"/>
      <c r="E560" s="28"/>
      <c r="F560" s="28"/>
      <c r="G560" s="28"/>
      <c r="I560" s="29"/>
      <c r="J560" s="29"/>
      <c r="K560" s="29"/>
      <c r="L560" s="29"/>
      <c r="M560" s="29"/>
      <c r="N560" s="29"/>
      <c r="O560" s="29"/>
      <c r="P560" s="29"/>
      <c r="Q560" s="29"/>
      <c r="R560" s="178"/>
      <c r="S560" s="122"/>
      <c r="T560" s="29"/>
      <c r="U560" s="29"/>
      <c r="V560" s="29"/>
      <c r="W560" s="29"/>
      <c r="X560" s="29"/>
      <c r="Y560" s="29"/>
    </row>
    <row r="561" spans="1:25" s="73" customFormat="1" ht="12.75" customHeight="1">
      <c r="A561" s="65"/>
      <c r="B561" s="23"/>
      <c r="C561" s="28"/>
      <c r="D561" s="28"/>
      <c r="E561" s="28"/>
      <c r="F561" s="28"/>
      <c r="G561" s="28"/>
      <c r="I561" s="29"/>
      <c r="J561" s="29"/>
      <c r="K561" s="29"/>
      <c r="L561" s="29"/>
      <c r="M561" s="29"/>
      <c r="N561" s="29"/>
      <c r="O561" s="29"/>
      <c r="P561" s="29"/>
      <c r="Q561" s="29"/>
      <c r="R561" s="178"/>
      <c r="S561" s="122"/>
      <c r="T561" s="29"/>
      <c r="U561" s="29"/>
      <c r="V561" s="29"/>
      <c r="W561" s="29"/>
      <c r="X561" s="29"/>
      <c r="Y561" s="29"/>
    </row>
    <row r="562" spans="1:25" s="73" customFormat="1" ht="12.75" customHeight="1">
      <c r="A562" s="65"/>
      <c r="B562" s="23"/>
      <c r="C562" s="28"/>
      <c r="D562" s="28"/>
      <c r="E562" s="28"/>
      <c r="F562" s="28"/>
      <c r="G562" s="28"/>
      <c r="I562" s="29"/>
      <c r="J562" s="29"/>
      <c r="K562" s="29"/>
      <c r="L562" s="29"/>
      <c r="M562" s="29"/>
      <c r="N562" s="29"/>
      <c r="O562" s="29"/>
      <c r="P562" s="29"/>
      <c r="Q562" s="29"/>
      <c r="R562" s="178"/>
      <c r="S562" s="122"/>
      <c r="T562" s="29"/>
      <c r="U562" s="29"/>
      <c r="V562" s="29"/>
      <c r="W562" s="29"/>
      <c r="X562" s="29"/>
      <c r="Y562" s="29"/>
    </row>
    <row r="563" spans="1:25" s="73" customFormat="1" ht="12.75" customHeight="1">
      <c r="A563" s="65"/>
      <c r="B563" s="23"/>
      <c r="C563" s="28"/>
      <c r="D563" s="28"/>
      <c r="E563" s="28"/>
      <c r="F563" s="28"/>
      <c r="G563" s="28"/>
      <c r="I563" s="29"/>
      <c r="J563" s="29"/>
      <c r="K563" s="29"/>
      <c r="L563" s="29"/>
      <c r="M563" s="29"/>
      <c r="N563" s="29"/>
      <c r="O563" s="29"/>
      <c r="P563" s="29"/>
      <c r="Q563" s="29"/>
      <c r="R563" s="178"/>
      <c r="S563" s="122"/>
      <c r="T563" s="29"/>
      <c r="U563" s="29"/>
      <c r="V563" s="29"/>
      <c r="W563" s="29"/>
      <c r="X563" s="29"/>
      <c r="Y563" s="29"/>
    </row>
    <row r="564" spans="1:25" s="73" customFormat="1" ht="12.75" customHeight="1">
      <c r="A564" s="65"/>
      <c r="B564" s="23"/>
      <c r="C564" s="28"/>
      <c r="D564" s="28"/>
      <c r="E564" s="28"/>
      <c r="F564" s="28"/>
      <c r="G564" s="28"/>
      <c r="I564" s="29"/>
      <c r="J564" s="29"/>
      <c r="K564" s="29"/>
      <c r="L564" s="29"/>
      <c r="M564" s="29"/>
      <c r="N564" s="29"/>
      <c r="O564" s="29"/>
      <c r="P564" s="29"/>
      <c r="Q564" s="29"/>
      <c r="R564" s="178"/>
      <c r="S564" s="122"/>
      <c r="T564" s="29"/>
      <c r="U564" s="29"/>
      <c r="V564" s="29"/>
      <c r="W564" s="29"/>
      <c r="X564" s="29"/>
      <c r="Y564" s="29"/>
    </row>
    <row r="565" spans="1:25" s="73" customFormat="1" ht="12.75" customHeight="1">
      <c r="A565" s="65"/>
      <c r="B565" s="23"/>
      <c r="C565" s="28"/>
      <c r="D565" s="28"/>
      <c r="E565" s="28"/>
      <c r="F565" s="28"/>
      <c r="G565" s="28"/>
      <c r="I565" s="29"/>
      <c r="J565" s="29"/>
      <c r="K565" s="29"/>
      <c r="L565" s="29"/>
      <c r="M565" s="29"/>
      <c r="N565" s="29"/>
      <c r="O565" s="29"/>
      <c r="P565" s="29"/>
      <c r="Q565" s="29"/>
      <c r="R565" s="178"/>
      <c r="S565" s="122"/>
      <c r="T565" s="29"/>
      <c r="U565" s="29"/>
      <c r="V565" s="29"/>
      <c r="W565" s="29"/>
      <c r="X565" s="29"/>
      <c r="Y565" s="29"/>
    </row>
    <row r="566" spans="1:25" s="73" customFormat="1" ht="12.75" customHeight="1">
      <c r="A566" s="65"/>
      <c r="B566" s="23"/>
      <c r="C566" s="28"/>
      <c r="D566" s="28"/>
      <c r="E566" s="28"/>
      <c r="F566" s="28"/>
      <c r="G566" s="28"/>
      <c r="I566" s="29"/>
      <c r="J566" s="29"/>
      <c r="K566" s="29"/>
      <c r="L566" s="29"/>
      <c r="M566" s="29"/>
      <c r="N566" s="29"/>
      <c r="O566" s="29"/>
      <c r="P566" s="29"/>
      <c r="Q566" s="29"/>
      <c r="R566" s="178"/>
      <c r="S566" s="122"/>
      <c r="T566" s="29"/>
      <c r="U566" s="29"/>
      <c r="V566" s="29"/>
      <c r="W566" s="29"/>
      <c r="X566" s="29"/>
      <c r="Y566" s="29"/>
    </row>
    <row r="567" spans="1:25" s="73" customFormat="1" ht="12.75" customHeight="1">
      <c r="A567" s="65"/>
      <c r="B567" s="23"/>
      <c r="C567" s="28"/>
      <c r="D567" s="28"/>
      <c r="E567" s="28"/>
      <c r="F567" s="28"/>
      <c r="G567" s="28"/>
      <c r="I567" s="29"/>
      <c r="J567" s="29"/>
      <c r="K567" s="29"/>
      <c r="L567" s="29"/>
      <c r="M567" s="29"/>
      <c r="N567" s="29"/>
      <c r="O567" s="29"/>
      <c r="P567" s="29"/>
      <c r="Q567" s="29"/>
      <c r="R567" s="178"/>
      <c r="S567" s="122"/>
      <c r="T567" s="29"/>
      <c r="U567" s="29"/>
      <c r="V567" s="29"/>
      <c r="W567" s="29"/>
      <c r="X567" s="29"/>
      <c r="Y567" s="29"/>
    </row>
    <row r="568" spans="1:25" s="73" customFormat="1" ht="12.75" customHeight="1">
      <c r="A568" s="65"/>
      <c r="B568" s="23"/>
      <c r="C568" s="28"/>
      <c r="D568" s="28"/>
      <c r="E568" s="28"/>
      <c r="F568" s="28"/>
      <c r="G568" s="28"/>
      <c r="I568" s="29"/>
      <c r="J568" s="29"/>
      <c r="K568" s="29"/>
      <c r="L568" s="29"/>
      <c r="M568" s="29"/>
      <c r="N568" s="29"/>
      <c r="O568" s="29"/>
      <c r="P568" s="29"/>
      <c r="Q568" s="29"/>
      <c r="R568" s="178"/>
      <c r="S568" s="122"/>
      <c r="T568" s="29"/>
      <c r="U568" s="29"/>
      <c r="V568" s="29"/>
      <c r="W568" s="29"/>
      <c r="X568" s="29"/>
      <c r="Y568" s="29"/>
    </row>
    <row r="569" spans="1:25" s="73" customFormat="1" ht="12.75" customHeight="1">
      <c r="A569" s="65"/>
      <c r="B569" s="23"/>
      <c r="C569" s="28"/>
      <c r="D569" s="28"/>
      <c r="E569" s="28"/>
      <c r="F569" s="28"/>
      <c r="G569" s="28"/>
      <c r="I569" s="29"/>
      <c r="J569" s="29"/>
      <c r="K569" s="29"/>
      <c r="L569" s="29"/>
      <c r="M569" s="29"/>
      <c r="N569" s="29"/>
      <c r="O569" s="29"/>
      <c r="P569" s="29"/>
      <c r="Q569" s="29"/>
      <c r="R569" s="178"/>
      <c r="S569" s="122"/>
      <c r="T569" s="29"/>
      <c r="U569" s="29"/>
      <c r="V569" s="29"/>
      <c r="W569" s="29"/>
      <c r="X569" s="29"/>
      <c r="Y569" s="29"/>
    </row>
    <row r="570" spans="1:25" s="73" customFormat="1" ht="12.75" customHeight="1">
      <c r="A570" s="65"/>
      <c r="B570" s="23"/>
      <c r="C570" s="28"/>
      <c r="D570" s="28"/>
      <c r="E570" s="28"/>
      <c r="F570" s="28"/>
      <c r="G570" s="28"/>
      <c r="I570" s="29"/>
      <c r="J570" s="29"/>
      <c r="K570" s="29"/>
      <c r="L570" s="29"/>
      <c r="M570" s="29"/>
      <c r="N570" s="29"/>
      <c r="O570" s="29"/>
      <c r="P570" s="29"/>
      <c r="Q570" s="29"/>
      <c r="R570" s="178"/>
      <c r="S570" s="122"/>
      <c r="T570" s="29"/>
      <c r="U570" s="29"/>
      <c r="V570" s="29"/>
      <c r="W570" s="29"/>
      <c r="X570" s="29"/>
      <c r="Y570" s="29"/>
    </row>
    <row r="571" spans="1:25" s="73" customFormat="1" ht="12.75" customHeight="1">
      <c r="A571" s="65"/>
      <c r="B571" s="23"/>
      <c r="C571" s="28"/>
      <c r="D571" s="28"/>
      <c r="E571" s="28"/>
      <c r="F571" s="28"/>
      <c r="G571" s="28"/>
      <c r="I571" s="29"/>
      <c r="J571" s="29"/>
      <c r="K571" s="29"/>
      <c r="L571" s="29"/>
      <c r="M571" s="29"/>
      <c r="N571" s="29"/>
      <c r="O571" s="29"/>
      <c r="P571" s="29"/>
      <c r="Q571" s="29"/>
      <c r="R571" s="178"/>
      <c r="S571" s="122"/>
      <c r="T571" s="29"/>
      <c r="U571" s="29"/>
      <c r="V571" s="29"/>
      <c r="W571" s="29"/>
      <c r="X571" s="29"/>
      <c r="Y571" s="29"/>
    </row>
    <row r="572" spans="1:25" s="73" customFormat="1" ht="12.75" customHeight="1">
      <c r="A572" s="65"/>
      <c r="B572" s="23"/>
      <c r="C572" s="28"/>
      <c r="D572" s="28"/>
      <c r="E572" s="28"/>
      <c r="F572" s="28"/>
      <c r="G572" s="28"/>
      <c r="I572" s="29"/>
      <c r="J572" s="29"/>
      <c r="K572" s="29"/>
      <c r="L572" s="29"/>
      <c r="M572" s="29"/>
      <c r="N572" s="29"/>
      <c r="O572" s="29"/>
      <c r="P572" s="29"/>
      <c r="Q572" s="29"/>
      <c r="R572" s="178"/>
      <c r="S572" s="122"/>
      <c r="T572" s="29"/>
      <c r="U572" s="29"/>
      <c r="V572" s="29"/>
      <c r="W572" s="29"/>
      <c r="X572" s="29"/>
      <c r="Y572" s="29"/>
    </row>
    <row r="573" spans="1:25" s="73" customFormat="1" ht="12.75" customHeight="1">
      <c r="A573" s="65"/>
      <c r="B573" s="23"/>
      <c r="C573" s="28"/>
      <c r="D573" s="28"/>
      <c r="E573" s="28"/>
      <c r="F573" s="28"/>
      <c r="G573" s="28"/>
      <c r="I573" s="29"/>
      <c r="J573" s="29"/>
      <c r="K573" s="29"/>
      <c r="L573" s="29"/>
      <c r="M573" s="29"/>
      <c r="N573" s="29"/>
      <c r="O573" s="29"/>
      <c r="P573" s="29"/>
      <c r="Q573" s="29"/>
      <c r="R573" s="178"/>
      <c r="S573" s="122"/>
      <c r="T573" s="29"/>
      <c r="U573" s="29"/>
      <c r="V573" s="29"/>
      <c r="W573" s="29"/>
      <c r="X573" s="29"/>
      <c r="Y573" s="29"/>
    </row>
    <row r="574" spans="1:25" s="73" customFormat="1" ht="12.75" customHeight="1">
      <c r="A574" s="65"/>
      <c r="B574" s="23"/>
      <c r="C574" s="28"/>
      <c r="D574" s="28"/>
      <c r="E574" s="28"/>
      <c r="F574" s="28"/>
      <c r="G574" s="28"/>
      <c r="I574" s="29"/>
      <c r="J574" s="29"/>
      <c r="K574" s="29"/>
      <c r="L574" s="29"/>
      <c r="M574" s="29"/>
      <c r="N574" s="29"/>
      <c r="O574" s="29"/>
      <c r="P574" s="29"/>
      <c r="Q574" s="29"/>
      <c r="R574" s="178"/>
      <c r="S574" s="122"/>
      <c r="T574" s="29"/>
      <c r="U574" s="29"/>
      <c r="V574" s="29"/>
      <c r="W574" s="29"/>
      <c r="X574" s="29"/>
      <c r="Y574" s="29"/>
    </row>
    <row r="575" spans="1:25" s="73" customFormat="1" ht="12.75" customHeight="1">
      <c r="A575" s="65"/>
      <c r="B575" s="23"/>
      <c r="C575" s="28"/>
      <c r="D575" s="28"/>
      <c r="E575" s="28"/>
      <c r="F575" s="28"/>
      <c r="G575" s="28"/>
      <c r="I575" s="29"/>
      <c r="J575" s="29"/>
      <c r="K575" s="29"/>
      <c r="L575" s="29"/>
      <c r="M575" s="29"/>
      <c r="N575" s="29"/>
      <c r="O575" s="29"/>
      <c r="P575" s="29"/>
      <c r="Q575" s="29"/>
      <c r="R575" s="178"/>
      <c r="S575" s="122"/>
      <c r="T575" s="29"/>
      <c r="U575" s="29"/>
      <c r="V575" s="29"/>
      <c r="W575" s="29"/>
      <c r="X575" s="29"/>
      <c r="Y575" s="29"/>
    </row>
    <row r="576" spans="1:25" s="73" customFormat="1" ht="12.75" customHeight="1">
      <c r="A576" s="65"/>
      <c r="B576" s="23"/>
      <c r="C576" s="28"/>
      <c r="D576" s="28"/>
      <c r="E576" s="28"/>
      <c r="F576" s="28"/>
      <c r="G576" s="28"/>
      <c r="I576" s="29"/>
      <c r="J576" s="29"/>
      <c r="K576" s="29"/>
      <c r="L576" s="29"/>
      <c r="M576" s="29"/>
      <c r="N576" s="29"/>
      <c r="O576" s="29"/>
      <c r="P576" s="29"/>
      <c r="Q576" s="29"/>
      <c r="R576" s="178"/>
      <c r="S576" s="122"/>
      <c r="T576" s="29"/>
      <c r="U576" s="29"/>
      <c r="V576" s="29"/>
      <c r="W576" s="29"/>
      <c r="X576" s="29"/>
      <c r="Y576" s="29"/>
    </row>
    <row r="577" spans="1:25" s="73" customFormat="1" ht="12.75" customHeight="1">
      <c r="A577" s="65"/>
      <c r="B577" s="23"/>
      <c r="C577" s="28"/>
      <c r="D577" s="28"/>
      <c r="E577" s="28"/>
      <c r="F577" s="28"/>
      <c r="G577" s="28"/>
      <c r="I577" s="29"/>
      <c r="J577" s="29"/>
      <c r="K577" s="29"/>
      <c r="L577" s="29"/>
      <c r="M577" s="29"/>
      <c r="N577" s="29"/>
      <c r="O577" s="29"/>
      <c r="P577" s="29"/>
      <c r="Q577" s="29"/>
      <c r="R577" s="178"/>
      <c r="S577" s="122"/>
      <c r="T577" s="29"/>
      <c r="U577" s="29"/>
      <c r="V577" s="29"/>
      <c r="W577" s="29"/>
      <c r="X577" s="29"/>
      <c r="Y577" s="29"/>
    </row>
    <row r="578" spans="1:25" s="73" customFormat="1" ht="12.75" customHeight="1">
      <c r="A578" s="65"/>
      <c r="B578" s="23"/>
      <c r="C578" s="28"/>
      <c r="D578" s="28"/>
      <c r="E578" s="28"/>
      <c r="F578" s="28"/>
      <c r="G578" s="28"/>
      <c r="I578" s="29"/>
      <c r="J578" s="29"/>
      <c r="K578" s="29"/>
      <c r="L578" s="29"/>
      <c r="M578" s="29"/>
      <c r="N578" s="29"/>
      <c r="O578" s="29"/>
      <c r="P578" s="29"/>
      <c r="Q578" s="29"/>
      <c r="R578" s="178"/>
      <c r="S578" s="122"/>
      <c r="T578" s="29"/>
      <c r="U578" s="29"/>
      <c r="V578" s="29"/>
      <c r="W578" s="29"/>
      <c r="X578" s="29"/>
      <c r="Y578" s="29"/>
    </row>
    <row r="579" spans="1:25" s="73" customFormat="1" ht="12.75" customHeight="1">
      <c r="A579" s="65"/>
      <c r="B579" s="23"/>
      <c r="C579" s="28"/>
      <c r="D579" s="28"/>
      <c r="E579" s="28"/>
      <c r="F579" s="28"/>
      <c r="G579" s="28"/>
      <c r="I579" s="29"/>
      <c r="J579" s="29"/>
      <c r="K579" s="29"/>
      <c r="L579" s="29"/>
      <c r="M579" s="29"/>
      <c r="N579" s="29"/>
      <c r="O579" s="29"/>
      <c r="P579" s="29"/>
      <c r="Q579" s="29"/>
      <c r="R579" s="178"/>
      <c r="S579" s="122"/>
      <c r="T579" s="29"/>
      <c r="U579" s="29"/>
      <c r="V579" s="29"/>
      <c r="W579" s="29"/>
      <c r="X579" s="29"/>
      <c r="Y579" s="29"/>
    </row>
    <row r="580" spans="1:25" s="73" customFormat="1" ht="12.75" customHeight="1">
      <c r="A580" s="65"/>
      <c r="B580" s="23"/>
      <c r="C580" s="28"/>
      <c r="D580" s="28"/>
      <c r="E580" s="28"/>
      <c r="F580" s="28"/>
      <c r="G580" s="28"/>
      <c r="I580" s="29"/>
      <c r="J580" s="29"/>
      <c r="K580" s="29"/>
      <c r="L580" s="29"/>
      <c r="M580" s="29"/>
      <c r="N580" s="29"/>
      <c r="O580" s="29"/>
      <c r="P580" s="29"/>
      <c r="Q580" s="29"/>
      <c r="R580" s="178"/>
      <c r="S580" s="122"/>
      <c r="T580" s="29"/>
      <c r="U580" s="29"/>
      <c r="V580" s="29"/>
      <c r="W580" s="29"/>
      <c r="X580" s="29"/>
      <c r="Y580" s="29"/>
    </row>
    <row r="581" spans="1:25" s="73" customFormat="1" ht="12.75" customHeight="1">
      <c r="A581" s="65"/>
      <c r="B581" s="23"/>
      <c r="C581" s="28"/>
      <c r="D581" s="28"/>
      <c r="E581" s="28"/>
      <c r="F581" s="28"/>
      <c r="G581" s="28"/>
      <c r="I581" s="29"/>
      <c r="J581" s="29"/>
      <c r="K581" s="29"/>
      <c r="L581" s="29"/>
      <c r="M581" s="29"/>
      <c r="N581" s="29"/>
      <c r="O581" s="29"/>
      <c r="P581" s="29"/>
      <c r="Q581" s="29"/>
      <c r="R581" s="178"/>
      <c r="S581" s="122"/>
      <c r="T581" s="29"/>
      <c r="U581" s="29"/>
      <c r="V581" s="29"/>
      <c r="W581" s="29"/>
      <c r="X581" s="29"/>
      <c r="Y581" s="29"/>
    </row>
    <row r="582" spans="1:25" s="73" customFormat="1" ht="12.75" customHeight="1">
      <c r="A582" s="65"/>
      <c r="B582" s="23"/>
      <c r="C582" s="28"/>
      <c r="D582" s="28"/>
      <c r="E582" s="28"/>
      <c r="F582" s="28"/>
      <c r="G582" s="28"/>
      <c r="I582" s="29"/>
      <c r="J582" s="29"/>
      <c r="K582" s="29"/>
      <c r="L582" s="29"/>
      <c r="M582" s="29"/>
      <c r="N582" s="29"/>
      <c r="O582" s="29"/>
      <c r="P582" s="29"/>
      <c r="Q582" s="29"/>
      <c r="R582" s="178"/>
      <c r="S582" s="122"/>
      <c r="T582" s="29"/>
      <c r="U582" s="29"/>
      <c r="V582" s="29"/>
      <c r="W582" s="29"/>
      <c r="X582" s="29"/>
      <c r="Y582" s="29"/>
    </row>
    <row r="583" spans="1:25" s="73" customFormat="1" ht="12.75" customHeight="1">
      <c r="A583" s="65"/>
      <c r="B583" s="23"/>
      <c r="C583" s="28"/>
      <c r="D583" s="28"/>
      <c r="E583" s="28"/>
      <c r="F583" s="28"/>
      <c r="G583" s="28"/>
      <c r="I583" s="29"/>
      <c r="J583" s="29"/>
      <c r="K583" s="29"/>
      <c r="L583" s="29"/>
      <c r="M583" s="29"/>
      <c r="N583" s="29"/>
      <c r="O583" s="29"/>
      <c r="P583" s="29"/>
      <c r="Q583" s="29"/>
      <c r="R583" s="178"/>
      <c r="S583" s="122"/>
      <c r="T583" s="29"/>
      <c r="U583" s="29"/>
      <c r="V583" s="29"/>
      <c r="W583" s="29"/>
      <c r="X583" s="29"/>
      <c r="Y583" s="29"/>
    </row>
    <row r="584" spans="1:25" s="73" customFormat="1" ht="12.75" customHeight="1">
      <c r="A584" s="65"/>
      <c r="B584" s="23"/>
      <c r="C584" s="28"/>
      <c r="D584" s="28"/>
      <c r="E584" s="28"/>
      <c r="F584" s="28"/>
      <c r="G584" s="28"/>
      <c r="I584" s="29"/>
      <c r="J584" s="29"/>
      <c r="K584" s="29"/>
      <c r="L584" s="29"/>
      <c r="M584" s="29"/>
      <c r="N584" s="29"/>
      <c r="O584" s="29"/>
      <c r="P584" s="29"/>
      <c r="Q584" s="29"/>
      <c r="R584" s="178"/>
      <c r="S584" s="122"/>
      <c r="T584" s="29"/>
      <c r="U584" s="29"/>
      <c r="V584" s="29"/>
      <c r="W584" s="29"/>
      <c r="X584" s="29"/>
      <c r="Y584" s="29"/>
    </row>
    <row r="585" spans="1:25" s="73" customFormat="1" ht="12.75" customHeight="1">
      <c r="A585" s="65"/>
      <c r="B585" s="23"/>
      <c r="C585" s="28"/>
      <c r="D585" s="28"/>
      <c r="E585" s="28"/>
      <c r="F585" s="28"/>
      <c r="G585" s="28"/>
      <c r="I585" s="29"/>
      <c r="J585" s="29"/>
      <c r="K585" s="29"/>
      <c r="L585" s="29"/>
      <c r="M585" s="29"/>
      <c r="N585" s="29"/>
      <c r="O585" s="29"/>
      <c r="P585" s="29"/>
      <c r="Q585" s="29"/>
      <c r="R585" s="178"/>
      <c r="S585" s="122"/>
      <c r="T585" s="29"/>
      <c r="U585" s="29"/>
      <c r="V585" s="29"/>
      <c r="W585" s="29"/>
      <c r="X585" s="29"/>
      <c r="Y585" s="29"/>
    </row>
    <row r="586" spans="1:25" s="73" customFormat="1" ht="12.75" customHeight="1">
      <c r="A586" s="65"/>
      <c r="B586" s="23"/>
      <c r="C586" s="28"/>
      <c r="D586" s="28"/>
      <c r="E586" s="28"/>
      <c r="F586" s="28"/>
      <c r="G586" s="28"/>
      <c r="I586" s="29"/>
      <c r="J586" s="29"/>
      <c r="K586" s="29"/>
      <c r="L586" s="29"/>
      <c r="M586" s="29"/>
      <c r="N586" s="29"/>
      <c r="O586" s="29"/>
      <c r="P586" s="29"/>
      <c r="Q586" s="29"/>
      <c r="R586" s="178"/>
      <c r="S586" s="122"/>
      <c r="T586" s="29"/>
      <c r="U586" s="29"/>
      <c r="V586" s="29"/>
      <c r="W586" s="29"/>
      <c r="X586" s="29"/>
      <c r="Y586" s="29"/>
    </row>
    <row r="587" spans="1:25" s="73" customFormat="1" ht="12.75" customHeight="1">
      <c r="A587" s="65"/>
      <c r="B587" s="23"/>
      <c r="C587" s="28"/>
      <c r="D587" s="28"/>
      <c r="E587" s="28"/>
      <c r="F587" s="28"/>
      <c r="G587" s="28"/>
      <c r="I587" s="29"/>
      <c r="J587" s="29"/>
      <c r="K587" s="29"/>
      <c r="L587" s="29"/>
      <c r="M587" s="29"/>
      <c r="N587" s="29"/>
      <c r="O587" s="29"/>
      <c r="P587" s="29"/>
      <c r="Q587" s="29"/>
      <c r="R587" s="178"/>
      <c r="S587" s="122"/>
      <c r="T587" s="29"/>
      <c r="U587" s="29"/>
      <c r="V587" s="29"/>
      <c r="W587" s="29"/>
      <c r="X587" s="29"/>
      <c r="Y587" s="29"/>
    </row>
    <row r="588" spans="1:25" s="73" customFormat="1" ht="12.75" customHeight="1">
      <c r="A588" s="65"/>
      <c r="B588" s="23"/>
      <c r="C588" s="28"/>
      <c r="D588" s="28"/>
      <c r="E588" s="28"/>
      <c r="F588" s="28"/>
      <c r="G588" s="28"/>
      <c r="I588" s="29"/>
      <c r="J588" s="29"/>
      <c r="K588" s="29"/>
      <c r="L588" s="29"/>
      <c r="M588" s="29"/>
      <c r="N588" s="29"/>
      <c r="O588" s="29"/>
      <c r="P588" s="29"/>
      <c r="Q588" s="29"/>
      <c r="R588" s="178"/>
      <c r="S588" s="122"/>
      <c r="T588" s="29"/>
      <c r="U588" s="29"/>
      <c r="V588" s="29"/>
      <c r="W588" s="29"/>
      <c r="X588" s="29"/>
      <c r="Y588" s="29"/>
    </row>
    <row r="589" spans="1:25" s="73" customFormat="1" ht="12.75" customHeight="1">
      <c r="A589" s="65"/>
      <c r="B589" s="23"/>
      <c r="C589" s="28"/>
      <c r="D589" s="28"/>
      <c r="E589" s="28"/>
      <c r="F589" s="28"/>
      <c r="G589" s="28"/>
      <c r="I589" s="29"/>
      <c r="J589" s="29"/>
      <c r="K589" s="29"/>
      <c r="L589" s="29"/>
      <c r="M589" s="29"/>
      <c r="N589" s="29"/>
      <c r="O589" s="29"/>
      <c r="P589" s="29"/>
      <c r="Q589" s="29"/>
      <c r="R589" s="178"/>
      <c r="S589" s="122"/>
      <c r="T589" s="29"/>
      <c r="U589" s="29"/>
      <c r="V589" s="29"/>
      <c r="W589" s="29"/>
      <c r="X589" s="29"/>
      <c r="Y589" s="29"/>
    </row>
    <row r="590" spans="1:25" s="73" customFormat="1" ht="12.75" customHeight="1">
      <c r="A590" s="65"/>
      <c r="B590" s="23"/>
      <c r="C590" s="28"/>
      <c r="D590" s="28"/>
      <c r="E590" s="28"/>
      <c r="F590" s="28"/>
      <c r="G590" s="28"/>
      <c r="I590" s="29"/>
      <c r="J590" s="29"/>
      <c r="K590" s="29"/>
      <c r="L590" s="29"/>
      <c r="M590" s="29"/>
      <c r="N590" s="29"/>
      <c r="O590" s="29"/>
      <c r="P590" s="29"/>
      <c r="Q590" s="29"/>
      <c r="R590" s="178"/>
      <c r="S590" s="122"/>
      <c r="T590" s="29"/>
      <c r="U590" s="29"/>
      <c r="V590" s="29"/>
      <c r="W590" s="29"/>
      <c r="X590" s="29"/>
      <c r="Y590" s="29"/>
    </row>
    <row r="591" spans="1:25" s="73" customFormat="1" ht="12.75" customHeight="1">
      <c r="A591" s="65"/>
      <c r="B591" s="23"/>
      <c r="C591" s="28"/>
      <c r="D591" s="28"/>
      <c r="E591" s="28"/>
      <c r="F591" s="28"/>
      <c r="G591" s="28"/>
      <c r="I591" s="29"/>
      <c r="J591" s="29"/>
      <c r="K591" s="29"/>
      <c r="L591" s="29"/>
      <c r="M591" s="29"/>
      <c r="N591" s="29"/>
      <c r="O591" s="29"/>
      <c r="P591" s="29"/>
      <c r="Q591" s="29"/>
      <c r="R591" s="178"/>
      <c r="S591" s="122"/>
      <c r="T591" s="29"/>
      <c r="U591" s="29"/>
      <c r="V591" s="29"/>
      <c r="W591" s="29"/>
      <c r="X591" s="29"/>
      <c r="Y591" s="29"/>
    </row>
    <row r="592" spans="1:25" s="73" customFormat="1" ht="12.75" customHeight="1">
      <c r="A592" s="65"/>
      <c r="B592" s="23"/>
      <c r="C592" s="28"/>
      <c r="D592" s="28"/>
      <c r="E592" s="28"/>
      <c r="F592" s="28"/>
      <c r="G592" s="28"/>
      <c r="I592" s="29"/>
      <c r="J592" s="29"/>
      <c r="K592" s="29"/>
      <c r="L592" s="29"/>
      <c r="M592" s="29"/>
      <c r="N592" s="29"/>
      <c r="O592" s="29"/>
      <c r="P592" s="29"/>
      <c r="Q592" s="29"/>
      <c r="R592" s="178"/>
      <c r="S592" s="122"/>
      <c r="T592" s="29"/>
      <c r="U592" s="29"/>
      <c r="V592" s="29"/>
      <c r="W592" s="29"/>
      <c r="X592" s="29"/>
      <c r="Y592" s="29"/>
    </row>
    <row r="593" spans="1:25" s="73" customFormat="1" ht="12.75" customHeight="1">
      <c r="A593" s="65"/>
      <c r="B593" s="23"/>
      <c r="C593" s="28"/>
      <c r="D593" s="28"/>
      <c r="E593" s="28"/>
      <c r="F593" s="28"/>
      <c r="G593" s="28"/>
      <c r="I593" s="29"/>
      <c r="J593" s="29"/>
      <c r="K593" s="29"/>
      <c r="L593" s="29"/>
      <c r="M593" s="29"/>
      <c r="N593" s="29"/>
      <c r="O593" s="29"/>
      <c r="P593" s="29"/>
      <c r="Q593" s="29"/>
      <c r="R593" s="178"/>
      <c r="S593" s="122"/>
      <c r="T593" s="29"/>
      <c r="U593" s="29"/>
      <c r="V593" s="29"/>
      <c r="W593" s="29"/>
      <c r="X593" s="29"/>
      <c r="Y593" s="29"/>
    </row>
    <row r="594" spans="1:25" s="73" customFormat="1" ht="12.75" customHeight="1">
      <c r="A594" s="65"/>
      <c r="B594" s="23"/>
      <c r="C594" s="28"/>
      <c r="D594" s="28"/>
      <c r="E594" s="28"/>
      <c r="F594" s="28"/>
      <c r="G594" s="28"/>
      <c r="I594" s="29"/>
      <c r="J594" s="29"/>
      <c r="K594" s="29"/>
      <c r="L594" s="29"/>
      <c r="M594" s="29"/>
      <c r="N594" s="29"/>
      <c r="O594" s="29"/>
      <c r="P594" s="29"/>
      <c r="Q594" s="29"/>
      <c r="R594" s="178"/>
      <c r="S594" s="122"/>
      <c r="T594" s="29"/>
      <c r="U594" s="29"/>
      <c r="V594" s="29"/>
      <c r="W594" s="29"/>
      <c r="X594" s="29"/>
      <c r="Y594" s="29"/>
    </row>
    <row r="595" spans="1:25" s="73" customFormat="1" ht="12.75" customHeight="1">
      <c r="A595" s="65"/>
      <c r="B595" s="23"/>
      <c r="C595" s="28"/>
      <c r="D595" s="28"/>
      <c r="E595" s="28"/>
      <c r="F595" s="28"/>
      <c r="G595" s="28"/>
      <c r="I595" s="29"/>
      <c r="J595" s="29"/>
      <c r="K595" s="29"/>
      <c r="L595" s="29"/>
      <c r="M595" s="29"/>
      <c r="N595" s="29"/>
      <c r="O595" s="29"/>
      <c r="P595" s="29"/>
      <c r="Q595" s="29"/>
      <c r="R595" s="178"/>
      <c r="S595" s="122"/>
      <c r="T595" s="29"/>
      <c r="U595" s="29"/>
      <c r="V595" s="29"/>
      <c r="W595" s="29"/>
      <c r="X595" s="29"/>
      <c r="Y595" s="29"/>
    </row>
    <row r="596" spans="1:25" s="73" customFormat="1" ht="12.75" customHeight="1">
      <c r="A596" s="65"/>
      <c r="B596" s="23"/>
      <c r="C596" s="28"/>
      <c r="D596" s="28"/>
      <c r="E596" s="28"/>
      <c r="F596" s="28"/>
      <c r="G596" s="28"/>
      <c r="I596" s="29"/>
      <c r="J596" s="29"/>
      <c r="K596" s="29"/>
      <c r="L596" s="29"/>
      <c r="M596" s="29"/>
      <c r="N596" s="29"/>
      <c r="O596" s="29"/>
      <c r="P596" s="29"/>
      <c r="Q596" s="29"/>
      <c r="R596" s="178"/>
      <c r="S596" s="122"/>
      <c r="T596" s="29"/>
      <c r="U596" s="29"/>
      <c r="V596" s="29"/>
      <c r="W596" s="29"/>
      <c r="X596" s="29"/>
      <c r="Y596" s="29"/>
    </row>
    <row r="597" spans="1:25" s="73" customFormat="1" ht="12.75" customHeight="1">
      <c r="A597" s="65"/>
      <c r="B597" s="23"/>
      <c r="C597" s="28"/>
      <c r="D597" s="28"/>
      <c r="E597" s="28"/>
      <c r="F597" s="28"/>
      <c r="G597" s="28"/>
      <c r="I597" s="29"/>
      <c r="J597" s="29"/>
      <c r="K597" s="29"/>
      <c r="L597" s="29"/>
      <c r="M597" s="29"/>
      <c r="N597" s="29"/>
      <c r="O597" s="29"/>
      <c r="P597" s="29"/>
      <c r="Q597" s="29"/>
      <c r="R597" s="178"/>
      <c r="S597" s="122"/>
      <c r="T597" s="29"/>
      <c r="U597" s="29"/>
      <c r="V597" s="29"/>
      <c r="W597" s="29"/>
      <c r="X597" s="29"/>
      <c r="Y597" s="29"/>
    </row>
    <row r="598" spans="1:25" s="73" customFormat="1" ht="12.75" customHeight="1">
      <c r="A598" s="65"/>
      <c r="B598" s="23"/>
      <c r="C598" s="28"/>
      <c r="D598" s="28"/>
      <c r="E598" s="28"/>
      <c r="F598" s="28"/>
      <c r="G598" s="28"/>
      <c r="I598" s="29"/>
      <c r="J598" s="29"/>
      <c r="K598" s="29"/>
      <c r="L598" s="29"/>
      <c r="M598" s="29"/>
      <c r="N598" s="29"/>
      <c r="O598" s="29"/>
      <c r="P598" s="29"/>
      <c r="Q598" s="29"/>
      <c r="R598" s="178"/>
      <c r="S598" s="122"/>
      <c r="T598" s="29"/>
      <c r="U598" s="29"/>
      <c r="V598" s="29"/>
      <c r="W598" s="29"/>
      <c r="X598" s="29"/>
      <c r="Y598" s="29"/>
    </row>
    <row r="599" spans="1:25" s="73" customFormat="1" ht="12.75" customHeight="1">
      <c r="A599" s="65"/>
      <c r="B599" s="23"/>
      <c r="C599" s="28"/>
      <c r="D599" s="28"/>
      <c r="E599" s="28"/>
      <c r="F599" s="28"/>
      <c r="G599" s="28"/>
      <c r="I599" s="29"/>
      <c r="J599" s="29"/>
      <c r="K599" s="29"/>
      <c r="L599" s="29"/>
      <c r="M599" s="29"/>
      <c r="N599" s="29"/>
      <c r="O599" s="29"/>
      <c r="P599" s="29"/>
      <c r="Q599" s="29"/>
      <c r="R599" s="178"/>
      <c r="S599" s="122"/>
      <c r="T599" s="29"/>
      <c r="U599" s="29"/>
      <c r="V599" s="29"/>
      <c r="W599" s="29"/>
      <c r="X599" s="29"/>
      <c r="Y599" s="29"/>
    </row>
    <row r="600" spans="1:25" s="73" customFormat="1" ht="12.75" customHeight="1">
      <c r="A600" s="65"/>
      <c r="B600" s="23"/>
      <c r="C600" s="28"/>
      <c r="D600" s="28"/>
      <c r="E600" s="28"/>
      <c r="F600" s="28"/>
      <c r="G600" s="28"/>
      <c r="I600" s="29"/>
      <c r="J600" s="29"/>
      <c r="K600" s="29"/>
      <c r="L600" s="29"/>
      <c r="M600" s="29"/>
      <c r="N600" s="29"/>
      <c r="O600" s="29"/>
      <c r="P600" s="29"/>
      <c r="Q600" s="29"/>
      <c r="R600" s="178"/>
      <c r="S600" s="122"/>
      <c r="T600" s="29"/>
      <c r="U600" s="29"/>
      <c r="V600" s="29"/>
      <c r="W600" s="29"/>
      <c r="X600" s="29"/>
      <c r="Y600" s="29"/>
    </row>
    <row r="601" spans="1:25" s="73" customFormat="1" ht="12.75" customHeight="1">
      <c r="A601" s="65"/>
      <c r="B601" s="23"/>
      <c r="C601" s="28"/>
      <c r="D601" s="28"/>
      <c r="E601" s="28"/>
      <c r="F601" s="28"/>
      <c r="G601" s="28"/>
      <c r="I601" s="29"/>
      <c r="J601" s="29"/>
      <c r="K601" s="29"/>
      <c r="L601" s="29"/>
      <c r="M601" s="29"/>
      <c r="N601" s="29"/>
      <c r="O601" s="29"/>
      <c r="P601" s="29"/>
      <c r="Q601" s="29"/>
      <c r="R601" s="178"/>
      <c r="S601" s="122"/>
      <c r="T601" s="29"/>
      <c r="U601" s="29"/>
      <c r="V601" s="29"/>
      <c r="W601" s="29"/>
      <c r="X601" s="29"/>
      <c r="Y601" s="29"/>
    </row>
    <row r="602" spans="1:25" s="73" customFormat="1" ht="12.75" customHeight="1">
      <c r="A602" s="65"/>
      <c r="B602" s="23"/>
      <c r="C602" s="28"/>
      <c r="D602" s="28"/>
      <c r="E602" s="28"/>
      <c r="F602" s="28"/>
      <c r="G602" s="28"/>
      <c r="I602" s="29"/>
      <c r="J602" s="29"/>
      <c r="K602" s="29"/>
      <c r="L602" s="29"/>
      <c r="M602" s="29"/>
      <c r="N602" s="29"/>
      <c r="O602" s="29"/>
      <c r="P602" s="29"/>
      <c r="Q602" s="29"/>
      <c r="R602" s="178"/>
      <c r="S602" s="122"/>
      <c r="T602" s="29"/>
      <c r="U602" s="29"/>
      <c r="V602" s="29"/>
      <c r="W602" s="29"/>
      <c r="X602" s="29"/>
      <c r="Y602" s="29"/>
    </row>
    <row r="603" spans="1:25" s="73" customFormat="1" ht="12.75" customHeight="1">
      <c r="A603" s="65"/>
      <c r="B603" s="23"/>
      <c r="C603" s="28"/>
      <c r="D603" s="28"/>
      <c r="E603" s="28"/>
      <c r="F603" s="28"/>
      <c r="G603" s="28"/>
      <c r="I603" s="29"/>
      <c r="J603" s="29"/>
      <c r="K603" s="29"/>
      <c r="L603" s="29"/>
      <c r="M603" s="29"/>
      <c r="N603" s="29"/>
      <c r="O603" s="29"/>
      <c r="P603" s="29"/>
      <c r="Q603" s="29"/>
      <c r="R603" s="178"/>
      <c r="S603" s="122"/>
      <c r="T603" s="29"/>
      <c r="U603" s="29"/>
      <c r="V603" s="29"/>
      <c r="W603" s="29"/>
      <c r="X603" s="29"/>
      <c r="Y603" s="29"/>
    </row>
    <row r="604" spans="1:25" s="73" customFormat="1" ht="12.75" customHeight="1">
      <c r="A604" s="65"/>
      <c r="B604" s="23"/>
      <c r="C604" s="28"/>
      <c r="D604" s="28"/>
      <c r="E604" s="28"/>
      <c r="F604" s="28"/>
      <c r="G604" s="28"/>
      <c r="I604" s="29"/>
      <c r="J604" s="29"/>
      <c r="K604" s="29"/>
      <c r="L604" s="29"/>
      <c r="M604" s="29"/>
      <c r="N604" s="29"/>
      <c r="O604" s="29"/>
      <c r="P604" s="29"/>
      <c r="Q604" s="29"/>
      <c r="R604" s="178"/>
      <c r="S604" s="122"/>
      <c r="T604" s="29"/>
      <c r="U604" s="29"/>
      <c r="V604" s="29"/>
      <c r="W604" s="29"/>
      <c r="X604" s="29"/>
      <c r="Y604" s="29"/>
    </row>
    <row r="605" spans="1:25" s="73" customFormat="1" ht="12.75" customHeight="1">
      <c r="A605" s="65"/>
      <c r="B605" s="23"/>
      <c r="C605" s="28"/>
      <c r="D605" s="28"/>
      <c r="E605" s="28"/>
      <c r="F605" s="28"/>
      <c r="G605" s="28"/>
      <c r="I605" s="29"/>
      <c r="J605" s="29"/>
      <c r="K605" s="29"/>
      <c r="L605" s="29"/>
      <c r="M605" s="29"/>
      <c r="N605" s="29"/>
      <c r="O605" s="29"/>
      <c r="P605" s="29"/>
      <c r="Q605" s="29"/>
      <c r="R605" s="178"/>
      <c r="S605" s="122"/>
      <c r="T605" s="29"/>
      <c r="U605" s="29"/>
      <c r="V605" s="29"/>
      <c r="W605" s="29"/>
      <c r="X605" s="29"/>
      <c r="Y605" s="29"/>
    </row>
    <row r="606" spans="1:25" s="73" customFormat="1" ht="12.75" customHeight="1">
      <c r="A606" s="65"/>
      <c r="B606" s="23"/>
      <c r="C606" s="28"/>
      <c r="D606" s="28"/>
      <c r="E606" s="28"/>
      <c r="F606" s="28"/>
      <c r="G606" s="28"/>
      <c r="I606" s="29"/>
      <c r="J606" s="29"/>
      <c r="K606" s="29"/>
      <c r="L606" s="29"/>
      <c r="M606" s="29"/>
      <c r="N606" s="29"/>
      <c r="O606" s="29"/>
      <c r="P606" s="29"/>
      <c r="Q606" s="29"/>
      <c r="R606" s="178"/>
      <c r="S606" s="122"/>
      <c r="T606" s="29"/>
      <c r="U606" s="29"/>
      <c r="V606" s="29"/>
      <c r="W606" s="29"/>
      <c r="X606" s="29"/>
      <c r="Y606" s="29"/>
    </row>
    <row r="607" spans="1:25" s="73" customFormat="1" ht="12.75" customHeight="1">
      <c r="A607" s="65"/>
      <c r="B607" s="23"/>
      <c r="C607" s="28"/>
      <c r="D607" s="28"/>
      <c r="E607" s="28"/>
      <c r="F607" s="28"/>
      <c r="G607" s="28"/>
      <c r="I607" s="29"/>
      <c r="J607" s="29"/>
      <c r="K607" s="29"/>
      <c r="L607" s="29"/>
      <c r="M607" s="29"/>
      <c r="N607" s="29"/>
      <c r="O607" s="29"/>
      <c r="P607" s="29"/>
      <c r="Q607" s="29"/>
      <c r="R607" s="178"/>
      <c r="S607" s="122"/>
      <c r="T607" s="29"/>
      <c r="U607" s="29"/>
      <c r="V607" s="29"/>
      <c r="W607" s="29"/>
      <c r="X607" s="29"/>
      <c r="Y607" s="29"/>
    </row>
    <row r="608" spans="1:25" s="73" customFormat="1" ht="12.75" customHeight="1">
      <c r="A608" s="65"/>
      <c r="B608" s="23"/>
      <c r="C608" s="28"/>
      <c r="D608" s="28"/>
      <c r="E608" s="28"/>
      <c r="F608" s="28"/>
      <c r="G608" s="28"/>
      <c r="I608" s="29"/>
      <c r="J608" s="29"/>
      <c r="K608" s="29"/>
      <c r="L608" s="29"/>
      <c r="M608" s="29"/>
      <c r="N608" s="29"/>
      <c r="O608" s="29"/>
      <c r="P608" s="29"/>
      <c r="Q608" s="29"/>
      <c r="R608" s="178"/>
      <c r="S608" s="122"/>
      <c r="T608" s="29"/>
      <c r="U608" s="29"/>
      <c r="V608" s="29"/>
      <c r="W608" s="29"/>
      <c r="X608" s="29"/>
      <c r="Y608" s="29"/>
    </row>
    <row r="609" spans="1:25" s="73" customFormat="1" ht="12.75" customHeight="1">
      <c r="A609" s="65"/>
      <c r="B609" s="23"/>
      <c r="C609" s="28"/>
      <c r="D609" s="28"/>
      <c r="E609" s="28"/>
      <c r="F609" s="28"/>
      <c r="G609" s="28"/>
      <c r="I609" s="29"/>
      <c r="J609" s="29"/>
      <c r="K609" s="29"/>
      <c r="L609" s="29"/>
      <c r="M609" s="29"/>
      <c r="N609" s="29"/>
      <c r="O609" s="29"/>
      <c r="P609" s="29"/>
      <c r="Q609" s="29"/>
      <c r="R609" s="178"/>
      <c r="S609" s="122"/>
      <c r="T609" s="29"/>
      <c r="U609" s="29"/>
      <c r="V609" s="29"/>
      <c r="W609" s="29"/>
      <c r="X609" s="29"/>
      <c r="Y609" s="29"/>
    </row>
    <row r="610" spans="1:25" s="73" customFormat="1" ht="12.75" customHeight="1">
      <c r="A610" s="65"/>
      <c r="B610" s="23"/>
      <c r="C610" s="28"/>
      <c r="D610" s="28"/>
      <c r="E610" s="28"/>
      <c r="F610" s="28"/>
      <c r="G610" s="28"/>
      <c r="I610" s="29"/>
      <c r="J610" s="29"/>
      <c r="K610" s="29"/>
      <c r="L610" s="29"/>
      <c r="M610" s="29"/>
      <c r="N610" s="29"/>
      <c r="O610" s="29"/>
      <c r="P610" s="29"/>
      <c r="Q610" s="29"/>
      <c r="R610" s="178"/>
      <c r="S610" s="122"/>
      <c r="T610" s="29"/>
      <c r="U610" s="29"/>
      <c r="V610" s="29"/>
      <c r="W610" s="29"/>
      <c r="X610" s="29"/>
      <c r="Y610" s="29"/>
    </row>
    <row r="611" spans="1:25" s="73" customFormat="1" ht="12.75" customHeight="1">
      <c r="A611" s="65"/>
      <c r="B611" s="23"/>
      <c r="C611" s="28"/>
      <c r="D611" s="28"/>
      <c r="E611" s="28"/>
      <c r="F611" s="28"/>
      <c r="G611" s="28"/>
      <c r="I611" s="29"/>
      <c r="J611" s="29"/>
      <c r="K611" s="29"/>
      <c r="L611" s="29"/>
      <c r="M611" s="29"/>
      <c r="N611" s="29"/>
      <c r="O611" s="29"/>
      <c r="P611" s="29"/>
      <c r="Q611" s="29"/>
      <c r="R611" s="178"/>
      <c r="S611" s="122"/>
      <c r="T611" s="29"/>
      <c r="U611" s="29"/>
      <c r="V611" s="29"/>
      <c r="W611" s="29"/>
      <c r="X611" s="29"/>
      <c r="Y611" s="29"/>
    </row>
    <row r="612" spans="1:25" s="73" customFormat="1" ht="12.75" customHeight="1">
      <c r="A612" s="65"/>
      <c r="B612" s="23"/>
      <c r="C612" s="28"/>
      <c r="D612" s="28"/>
      <c r="E612" s="28"/>
      <c r="F612" s="28"/>
      <c r="G612" s="28"/>
      <c r="I612" s="29"/>
      <c r="J612" s="29"/>
      <c r="K612" s="29"/>
      <c r="L612" s="29"/>
      <c r="M612" s="29"/>
      <c r="N612" s="29"/>
      <c r="O612" s="29"/>
      <c r="P612" s="29"/>
      <c r="Q612" s="29"/>
      <c r="R612" s="178"/>
      <c r="S612" s="122"/>
      <c r="T612" s="29"/>
      <c r="U612" s="29"/>
      <c r="V612" s="29"/>
      <c r="W612" s="29"/>
      <c r="X612" s="29"/>
      <c r="Y612" s="29"/>
    </row>
    <row r="613" spans="1:25" s="73" customFormat="1" ht="12.75" customHeight="1">
      <c r="A613" s="65"/>
      <c r="B613" s="23"/>
      <c r="C613" s="28"/>
      <c r="D613" s="28"/>
      <c r="E613" s="28"/>
      <c r="F613" s="28"/>
      <c r="G613" s="28"/>
      <c r="I613" s="29"/>
      <c r="J613" s="29"/>
      <c r="K613" s="29"/>
      <c r="L613" s="29"/>
      <c r="M613" s="29"/>
      <c r="N613" s="29"/>
      <c r="O613" s="29"/>
      <c r="P613" s="29"/>
      <c r="Q613" s="29"/>
      <c r="R613" s="178"/>
      <c r="S613" s="122"/>
      <c r="T613" s="29"/>
      <c r="U613" s="29"/>
      <c r="V613" s="29"/>
      <c r="W613" s="29"/>
      <c r="X613" s="29"/>
      <c r="Y613" s="29"/>
    </row>
    <row r="614" spans="1:25" s="73" customFormat="1" ht="12.75" customHeight="1">
      <c r="A614" s="65"/>
      <c r="B614" s="23"/>
      <c r="C614" s="28"/>
      <c r="D614" s="28"/>
      <c r="E614" s="28"/>
      <c r="F614" s="28"/>
      <c r="G614" s="28"/>
      <c r="I614" s="29"/>
      <c r="J614" s="29"/>
      <c r="K614" s="29"/>
      <c r="L614" s="29"/>
      <c r="M614" s="29"/>
      <c r="N614" s="29"/>
      <c r="O614" s="29"/>
      <c r="P614" s="29"/>
      <c r="Q614" s="29"/>
      <c r="R614" s="178"/>
      <c r="S614" s="122"/>
      <c r="T614" s="29"/>
      <c r="U614" s="29"/>
      <c r="V614" s="29"/>
      <c r="W614" s="29"/>
      <c r="X614" s="29"/>
      <c r="Y614" s="29"/>
    </row>
    <row r="615" spans="1:25" s="73" customFormat="1" ht="12.75" customHeight="1">
      <c r="A615" s="65"/>
      <c r="B615" s="23"/>
      <c r="C615" s="28"/>
      <c r="D615" s="28"/>
      <c r="E615" s="28"/>
      <c r="F615" s="28"/>
      <c r="G615" s="28"/>
      <c r="I615" s="29"/>
      <c r="J615" s="29"/>
      <c r="K615" s="29"/>
      <c r="L615" s="29"/>
      <c r="M615" s="29"/>
      <c r="N615" s="29"/>
      <c r="O615" s="29"/>
      <c r="P615" s="29"/>
      <c r="Q615" s="29"/>
      <c r="R615" s="178"/>
      <c r="S615" s="122"/>
      <c r="T615" s="29"/>
      <c r="U615" s="29"/>
      <c r="V615" s="29"/>
      <c r="W615" s="29"/>
      <c r="X615" s="29"/>
      <c r="Y615" s="29"/>
    </row>
    <row r="616" spans="1:25" s="73" customFormat="1" ht="12.75" customHeight="1">
      <c r="A616" s="65"/>
      <c r="B616" s="23"/>
      <c r="C616" s="28"/>
      <c r="D616" s="28"/>
      <c r="E616" s="28"/>
      <c r="F616" s="28"/>
      <c r="G616" s="28"/>
      <c r="I616" s="29"/>
      <c r="J616" s="29"/>
      <c r="K616" s="29"/>
      <c r="L616" s="29"/>
      <c r="M616" s="29"/>
      <c r="N616" s="29"/>
      <c r="O616" s="29"/>
      <c r="P616" s="29"/>
      <c r="Q616" s="29"/>
      <c r="R616" s="178"/>
      <c r="S616" s="122"/>
      <c r="T616" s="29"/>
      <c r="U616" s="29"/>
      <c r="V616" s="29"/>
      <c r="W616" s="29"/>
      <c r="X616" s="29"/>
      <c r="Y616" s="29"/>
    </row>
    <row r="617" spans="1:25" s="73" customFormat="1" ht="12.75" customHeight="1">
      <c r="A617" s="65"/>
      <c r="B617" s="23"/>
      <c r="C617" s="28"/>
      <c r="D617" s="28"/>
      <c r="E617" s="28"/>
      <c r="F617" s="28"/>
      <c r="G617" s="28"/>
      <c r="I617" s="29"/>
      <c r="J617" s="29"/>
      <c r="K617" s="29"/>
      <c r="L617" s="29"/>
      <c r="M617" s="29"/>
      <c r="N617" s="29"/>
      <c r="O617" s="29"/>
      <c r="P617" s="29"/>
      <c r="Q617" s="29"/>
      <c r="R617" s="178"/>
      <c r="S617" s="122"/>
      <c r="T617" s="29"/>
      <c r="U617" s="29"/>
      <c r="V617" s="29"/>
      <c r="W617" s="29"/>
      <c r="X617" s="29"/>
      <c r="Y617" s="29"/>
    </row>
    <row r="618" spans="1:25" s="73" customFormat="1" ht="12.75" customHeight="1">
      <c r="A618" s="65"/>
      <c r="B618" s="23"/>
      <c r="C618" s="28"/>
      <c r="D618" s="28"/>
      <c r="E618" s="28"/>
      <c r="F618" s="28"/>
      <c r="G618" s="28"/>
      <c r="I618" s="29"/>
      <c r="J618" s="29"/>
      <c r="K618" s="29"/>
      <c r="L618" s="29"/>
      <c r="M618" s="29"/>
      <c r="N618" s="29"/>
      <c r="O618" s="29"/>
      <c r="P618" s="29"/>
      <c r="Q618" s="29"/>
      <c r="R618" s="178"/>
      <c r="S618" s="122"/>
      <c r="T618" s="29"/>
      <c r="U618" s="29"/>
      <c r="V618" s="29"/>
      <c r="W618" s="29"/>
      <c r="X618" s="29"/>
      <c r="Y618" s="29"/>
    </row>
    <row r="619" spans="1:25" s="73" customFormat="1" ht="12.75" customHeight="1">
      <c r="A619" s="65"/>
      <c r="B619" s="23"/>
      <c r="C619" s="28"/>
      <c r="D619" s="28"/>
      <c r="E619" s="28"/>
      <c r="F619" s="28"/>
      <c r="G619" s="28"/>
      <c r="I619" s="29"/>
      <c r="J619" s="29"/>
      <c r="K619" s="29"/>
      <c r="L619" s="29"/>
      <c r="M619" s="29"/>
      <c r="N619" s="29"/>
      <c r="O619" s="29"/>
      <c r="P619" s="29"/>
      <c r="Q619" s="29"/>
      <c r="R619" s="178"/>
      <c r="S619" s="122"/>
      <c r="T619" s="29"/>
      <c r="U619" s="29"/>
      <c r="V619" s="29"/>
      <c r="W619" s="29"/>
      <c r="X619" s="29"/>
      <c r="Y619" s="29"/>
    </row>
    <row r="620" spans="1:25" s="73" customFormat="1" ht="12.75" customHeight="1">
      <c r="A620" s="65"/>
      <c r="B620" s="23"/>
      <c r="C620" s="28"/>
      <c r="D620" s="28"/>
      <c r="E620" s="28"/>
      <c r="F620" s="28"/>
      <c r="G620" s="28"/>
      <c r="I620" s="29"/>
      <c r="J620" s="29"/>
      <c r="K620" s="29"/>
      <c r="L620" s="29"/>
      <c r="M620" s="29"/>
      <c r="N620" s="29"/>
      <c r="O620" s="29"/>
      <c r="P620" s="29"/>
      <c r="Q620" s="29"/>
      <c r="R620" s="178"/>
      <c r="S620" s="122"/>
      <c r="T620" s="29"/>
      <c r="U620" s="29"/>
      <c r="V620" s="29"/>
      <c r="W620" s="29"/>
      <c r="X620" s="29"/>
      <c r="Y620" s="29"/>
    </row>
    <row r="621" spans="1:25" s="73" customFormat="1" ht="12.75" customHeight="1">
      <c r="A621" s="65"/>
      <c r="B621" s="23"/>
      <c r="C621" s="28"/>
      <c r="D621" s="28"/>
      <c r="E621" s="28"/>
      <c r="F621" s="28"/>
      <c r="G621" s="28"/>
      <c r="I621" s="29"/>
      <c r="J621" s="29"/>
      <c r="K621" s="29"/>
      <c r="L621" s="29"/>
      <c r="M621" s="29"/>
      <c r="N621" s="29"/>
      <c r="O621" s="29"/>
      <c r="P621" s="29"/>
      <c r="Q621" s="29"/>
      <c r="R621" s="178"/>
      <c r="S621" s="122"/>
      <c r="T621" s="29"/>
      <c r="U621" s="29"/>
      <c r="V621" s="29"/>
      <c r="W621" s="29"/>
      <c r="X621" s="29"/>
      <c r="Y621" s="29"/>
    </row>
    <row r="622" spans="1:25" s="73" customFormat="1" ht="12.75" customHeight="1">
      <c r="A622" s="65"/>
      <c r="B622" s="23"/>
      <c r="C622" s="28"/>
      <c r="D622" s="28"/>
      <c r="E622" s="28"/>
      <c r="F622" s="28"/>
      <c r="G622" s="28"/>
      <c r="I622" s="29"/>
      <c r="J622" s="29"/>
      <c r="K622" s="29"/>
      <c r="L622" s="29"/>
      <c r="M622" s="29"/>
      <c r="N622" s="29"/>
      <c r="O622" s="29"/>
      <c r="P622" s="29"/>
      <c r="Q622" s="29"/>
      <c r="R622" s="178"/>
      <c r="S622" s="122"/>
      <c r="T622" s="29"/>
      <c r="U622" s="29"/>
      <c r="V622" s="29"/>
      <c r="W622" s="29"/>
      <c r="X622" s="29"/>
      <c r="Y622" s="29"/>
    </row>
    <row r="623" spans="1:25" s="73" customFormat="1" ht="12.75" customHeight="1">
      <c r="A623" s="65"/>
      <c r="B623" s="23"/>
      <c r="C623" s="28"/>
      <c r="D623" s="28"/>
      <c r="E623" s="28"/>
      <c r="F623" s="28"/>
      <c r="G623" s="28"/>
      <c r="I623" s="29"/>
      <c r="J623" s="29"/>
      <c r="K623" s="29"/>
      <c r="L623" s="29"/>
      <c r="M623" s="29"/>
      <c r="N623" s="29"/>
      <c r="O623" s="29"/>
      <c r="P623" s="29"/>
      <c r="Q623" s="29"/>
      <c r="R623" s="178"/>
      <c r="S623" s="122"/>
      <c r="T623" s="29"/>
      <c r="U623" s="29"/>
      <c r="V623" s="29"/>
      <c r="W623" s="29"/>
      <c r="X623" s="29"/>
      <c r="Y623" s="29"/>
    </row>
    <row r="624" spans="1:25" s="73" customFormat="1" ht="12.75" customHeight="1">
      <c r="A624" s="65"/>
      <c r="B624" s="23"/>
      <c r="C624" s="28"/>
      <c r="D624" s="28"/>
      <c r="E624" s="28"/>
      <c r="F624" s="28"/>
      <c r="G624" s="28"/>
      <c r="I624" s="29"/>
      <c r="J624" s="29"/>
      <c r="K624" s="29"/>
      <c r="L624" s="29"/>
      <c r="M624" s="29"/>
      <c r="N624" s="29"/>
      <c r="O624" s="29"/>
      <c r="P624" s="29"/>
      <c r="Q624" s="29"/>
      <c r="R624" s="178"/>
      <c r="S624" s="122"/>
      <c r="T624" s="29"/>
      <c r="U624" s="29"/>
      <c r="V624" s="29"/>
      <c r="W624" s="29"/>
      <c r="X624" s="29"/>
      <c r="Y624" s="29"/>
    </row>
    <row r="625" spans="1:25" s="73" customFormat="1" ht="12.75" customHeight="1">
      <c r="A625" s="65"/>
      <c r="B625" s="23"/>
      <c r="C625" s="28"/>
      <c r="D625" s="28"/>
      <c r="E625" s="28"/>
      <c r="F625" s="28"/>
      <c r="G625" s="28"/>
      <c r="I625" s="29"/>
      <c r="J625" s="29"/>
      <c r="K625" s="29"/>
      <c r="L625" s="29"/>
      <c r="M625" s="29"/>
      <c r="N625" s="29"/>
      <c r="O625" s="29"/>
      <c r="P625" s="29"/>
      <c r="Q625" s="29"/>
      <c r="R625" s="178"/>
      <c r="S625" s="122"/>
      <c r="T625" s="29"/>
      <c r="U625" s="29"/>
      <c r="V625" s="29"/>
      <c r="W625" s="29"/>
      <c r="X625" s="29"/>
      <c r="Y625" s="29"/>
    </row>
    <row r="626" spans="1:25" s="73" customFormat="1" ht="12.75" customHeight="1">
      <c r="A626" s="65"/>
      <c r="B626" s="23"/>
      <c r="C626" s="28"/>
      <c r="D626" s="28"/>
      <c r="E626" s="28"/>
      <c r="F626" s="28"/>
      <c r="G626" s="28"/>
      <c r="I626" s="29"/>
      <c r="J626" s="29"/>
      <c r="K626" s="29"/>
      <c r="L626" s="29"/>
      <c r="M626" s="29"/>
      <c r="N626" s="29"/>
      <c r="O626" s="29"/>
      <c r="P626" s="29"/>
      <c r="Q626" s="29"/>
      <c r="R626" s="178"/>
      <c r="S626" s="122"/>
      <c r="T626" s="29"/>
      <c r="U626" s="29"/>
      <c r="V626" s="29"/>
      <c r="W626" s="29"/>
      <c r="X626" s="29"/>
      <c r="Y626" s="29"/>
    </row>
    <row r="627" spans="1:25" s="73" customFormat="1" ht="12.75" customHeight="1">
      <c r="A627" s="65"/>
      <c r="B627" s="23"/>
      <c r="C627" s="28"/>
      <c r="D627" s="28"/>
      <c r="E627" s="28"/>
      <c r="F627" s="28"/>
      <c r="G627" s="28"/>
      <c r="I627" s="29"/>
      <c r="J627" s="29"/>
      <c r="K627" s="29"/>
      <c r="L627" s="29"/>
      <c r="M627" s="29"/>
      <c r="N627" s="29"/>
      <c r="O627" s="29"/>
      <c r="P627" s="29"/>
      <c r="Q627" s="29"/>
      <c r="R627" s="178"/>
      <c r="S627" s="122"/>
      <c r="T627" s="29"/>
      <c r="U627" s="29"/>
      <c r="V627" s="29"/>
      <c r="W627" s="29"/>
      <c r="X627" s="29"/>
      <c r="Y627" s="29"/>
    </row>
    <row r="628" spans="1:25" s="73" customFormat="1" ht="12.75" customHeight="1">
      <c r="A628" s="65"/>
      <c r="B628" s="23"/>
      <c r="C628" s="28"/>
      <c r="D628" s="28"/>
      <c r="E628" s="28"/>
      <c r="F628" s="28"/>
      <c r="G628" s="28"/>
      <c r="I628" s="29"/>
      <c r="J628" s="29"/>
      <c r="K628" s="29"/>
      <c r="L628" s="29"/>
      <c r="M628" s="29"/>
      <c r="N628" s="29"/>
      <c r="O628" s="29"/>
      <c r="P628" s="29"/>
      <c r="Q628" s="29"/>
      <c r="R628" s="178"/>
      <c r="S628" s="122"/>
      <c r="T628" s="29"/>
      <c r="U628" s="29"/>
      <c r="V628" s="29"/>
      <c r="W628" s="29"/>
      <c r="X628" s="29"/>
      <c r="Y628" s="29"/>
    </row>
    <row r="629" spans="1:25" s="73" customFormat="1" ht="12.75" customHeight="1">
      <c r="A629" s="65"/>
      <c r="B629" s="23"/>
      <c r="C629" s="28"/>
      <c r="D629" s="28"/>
      <c r="E629" s="28"/>
      <c r="F629" s="28"/>
      <c r="G629" s="28"/>
      <c r="I629" s="29"/>
      <c r="J629" s="29"/>
      <c r="K629" s="29"/>
      <c r="L629" s="29"/>
      <c r="M629" s="29"/>
      <c r="N629" s="29"/>
      <c r="O629" s="29"/>
      <c r="P629" s="29"/>
      <c r="Q629" s="29"/>
      <c r="R629" s="178"/>
      <c r="S629" s="122"/>
      <c r="T629" s="29"/>
      <c r="U629" s="29"/>
      <c r="V629" s="29"/>
      <c r="W629" s="29"/>
      <c r="X629" s="29"/>
      <c r="Y629" s="29"/>
    </row>
    <row r="630" spans="1:25" s="73" customFormat="1" ht="12.75" customHeight="1">
      <c r="A630" s="65"/>
      <c r="B630" s="23"/>
      <c r="C630" s="28"/>
      <c r="D630" s="28"/>
      <c r="E630" s="28"/>
      <c r="F630" s="28"/>
      <c r="G630" s="28"/>
      <c r="I630" s="29"/>
      <c r="J630" s="29"/>
      <c r="K630" s="29"/>
      <c r="L630" s="29"/>
      <c r="M630" s="29"/>
      <c r="N630" s="29"/>
      <c r="O630" s="29"/>
      <c r="P630" s="29"/>
      <c r="Q630" s="29"/>
      <c r="R630" s="178"/>
      <c r="S630" s="122"/>
      <c r="T630" s="29"/>
      <c r="U630" s="29"/>
      <c r="V630" s="29"/>
      <c r="W630" s="29"/>
      <c r="X630" s="29"/>
      <c r="Y630" s="29"/>
    </row>
    <row r="631" spans="1:25" s="73" customFormat="1" ht="12.75" customHeight="1">
      <c r="A631" s="65"/>
      <c r="B631" s="23"/>
      <c r="C631" s="28"/>
      <c r="D631" s="28"/>
      <c r="E631" s="28"/>
      <c r="F631" s="28"/>
      <c r="G631" s="28"/>
      <c r="I631" s="29"/>
      <c r="J631" s="29"/>
      <c r="K631" s="29"/>
      <c r="L631" s="29"/>
      <c r="M631" s="29"/>
      <c r="N631" s="29"/>
      <c r="O631" s="29"/>
      <c r="P631" s="29"/>
      <c r="Q631" s="29"/>
      <c r="R631" s="178"/>
      <c r="S631" s="122"/>
      <c r="T631" s="29"/>
      <c r="U631" s="29"/>
      <c r="V631" s="29"/>
      <c r="W631" s="29"/>
      <c r="X631" s="29"/>
      <c r="Y631" s="29"/>
    </row>
    <row r="632" spans="1:25" s="73" customFormat="1" ht="12.75" customHeight="1">
      <c r="A632" s="65"/>
      <c r="B632" s="23"/>
      <c r="C632" s="28"/>
      <c r="D632" s="28"/>
      <c r="E632" s="28"/>
      <c r="F632" s="28"/>
      <c r="G632" s="28"/>
      <c r="I632" s="29"/>
      <c r="J632" s="29"/>
      <c r="K632" s="29"/>
      <c r="L632" s="29"/>
      <c r="M632" s="29"/>
      <c r="N632" s="29"/>
      <c r="O632" s="29"/>
      <c r="P632" s="29"/>
      <c r="Q632" s="29"/>
      <c r="R632" s="178"/>
      <c r="S632" s="122"/>
      <c r="T632" s="29"/>
      <c r="U632" s="29"/>
      <c r="V632" s="29"/>
      <c r="W632" s="29"/>
      <c r="X632" s="29"/>
      <c r="Y632" s="29"/>
    </row>
    <row r="633" spans="1:25" s="73" customFormat="1" ht="12.75" customHeight="1">
      <c r="A633" s="65"/>
      <c r="B633" s="23"/>
      <c r="C633" s="28"/>
      <c r="D633" s="28"/>
      <c r="E633" s="28"/>
      <c r="F633" s="28"/>
      <c r="G633" s="28"/>
      <c r="I633" s="29"/>
      <c r="J633" s="29"/>
      <c r="K633" s="29"/>
      <c r="L633" s="29"/>
      <c r="M633" s="29"/>
      <c r="N633" s="29"/>
      <c r="O633" s="29"/>
      <c r="P633" s="29"/>
      <c r="Q633" s="29"/>
      <c r="R633" s="178"/>
      <c r="S633" s="122"/>
      <c r="T633" s="29"/>
      <c r="U633" s="29"/>
      <c r="V633" s="29"/>
      <c r="W633" s="29"/>
      <c r="X633" s="29"/>
      <c r="Y633" s="29"/>
    </row>
    <row r="634" spans="1:25" s="73" customFormat="1" ht="12.75" customHeight="1">
      <c r="A634" s="65"/>
      <c r="B634" s="23"/>
      <c r="C634" s="28"/>
      <c r="D634" s="28"/>
      <c r="E634" s="28"/>
      <c r="F634" s="28"/>
      <c r="G634" s="28"/>
      <c r="I634" s="29"/>
      <c r="J634" s="29"/>
      <c r="K634" s="29"/>
      <c r="L634" s="29"/>
      <c r="M634" s="29"/>
      <c r="N634" s="29"/>
      <c r="O634" s="29"/>
      <c r="P634" s="29"/>
      <c r="Q634" s="29"/>
      <c r="R634" s="178"/>
      <c r="S634" s="122"/>
      <c r="T634" s="29"/>
      <c r="U634" s="29"/>
      <c r="V634" s="29"/>
      <c r="W634" s="29"/>
      <c r="X634" s="29"/>
      <c r="Y634" s="29"/>
    </row>
    <row r="635" spans="1:25" s="73" customFormat="1" ht="12.75" customHeight="1">
      <c r="A635" s="65"/>
      <c r="B635" s="23"/>
      <c r="C635" s="28"/>
      <c r="D635" s="28"/>
      <c r="E635" s="28"/>
      <c r="F635" s="28"/>
      <c r="G635" s="28"/>
      <c r="I635" s="29"/>
      <c r="J635" s="29"/>
      <c r="K635" s="29"/>
      <c r="L635" s="29"/>
      <c r="M635" s="29"/>
      <c r="N635" s="29"/>
      <c r="O635" s="29"/>
      <c r="P635" s="29"/>
      <c r="Q635" s="29"/>
      <c r="R635" s="178"/>
      <c r="S635" s="122"/>
      <c r="T635" s="29"/>
      <c r="U635" s="29"/>
      <c r="V635" s="29"/>
      <c r="W635" s="29"/>
      <c r="X635" s="29"/>
      <c r="Y635" s="29"/>
    </row>
    <row r="636" spans="1:25" s="73" customFormat="1" ht="12.75" customHeight="1">
      <c r="A636" s="65"/>
      <c r="B636" s="23"/>
      <c r="C636" s="28"/>
      <c r="D636" s="28"/>
      <c r="E636" s="28"/>
      <c r="F636" s="28"/>
      <c r="G636" s="28"/>
      <c r="I636" s="29"/>
      <c r="J636" s="29"/>
      <c r="K636" s="29"/>
      <c r="L636" s="29"/>
      <c r="M636" s="29"/>
      <c r="N636" s="29"/>
      <c r="O636" s="29"/>
      <c r="P636" s="29"/>
      <c r="Q636" s="29"/>
      <c r="R636" s="178"/>
      <c r="S636" s="122"/>
      <c r="T636" s="29"/>
      <c r="U636" s="29"/>
      <c r="V636" s="29"/>
      <c r="W636" s="29"/>
      <c r="X636" s="29"/>
      <c r="Y636" s="29"/>
    </row>
    <row r="637" spans="1:25" s="73" customFormat="1" ht="12.75" customHeight="1">
      <c r="A637" s="65"/>
      <c r="B637" s="23"/>
      <c r="C637" s="28"/>
      <c r="D637" s="28"/>
      <c r="E637" s="28"/>
      <c r="F637" s="28"/>
      <c r="G637" s="28"/>
      <c r="I637" s="29"/>
      <c r="J637" s="29"/>
      <c r="K637" s="29"/>
      <c r="L637" s="29"/>
      <c r="M637" s="29"/>
      <c r="N637" s="29"/>
      <c r="O637" s="29"/>
      <c r="P637" s="29"/>
      <c r="Q637" s="29"/>
      <c r="R637" s="178"/>
      <c r="S637" s="122"/>
      <c r="T637" s="29"/>
      <c r="U637" s="29"/>
      <c r="V637" s="29"/>
      <c r="W637" s="29"/>
      <c r="X637" s="29"/>
      <c r="Y637" s="29"/>
    </row>
    <row r="638" spans="1:25" s="73" customFormat="1" ht="12.75" customHeight="1">
      <c r="A638" s="65"/>
      <c r="B638" s="23"/>
      <c r="C638" s="28"/>
      <c r="D638" s="28"/>
      <c r="E638" s="28"/>
      <c r="F638" s="28"/>
      <c r="G638" s="28"/>
      <c r="I638" s="29"/>
      <c r="J638" s="29"/>
      <c r="K638" s="29"/>
      <c r="L638" s="29"/>
      <c r="M638" s="29"/>
      <c r="N638" s="29"/>
      <c r="O638" s="29"/>
      <c r="P638" s="29"/>
      <c r="Q638" s="29"/>
      <c r="R638" s="178"/>
      <c r="S638" s="122"/>
      <c r="T638" s="29"/>
      <c r="U638" s="29"/>
      <c r="V638" s="29"/>
      <c r="W638" s="29"/>
      <c r="X638" s="29"/>
      <c r="Y638" s="29"/>
    </row>
    <row r="639" spans="1:25" s="73" customFormat="1" ht="12.75" customHeight="1">
      <c r="A639" s="65"/>
      <c r="B639" s="23"/>
      <c r="C639" s="28"/>
      <c r="D639" s="28"/>
      <c r="E639" s="28"/>
      <c r="F639" s="28"/>
      <c r="G639" s="28"/>
      <c r="I639" s="29"/>
      <c r="J639" s="29"/>
      <c r="K639" s="29"/>
      <c r="L639" s="29"/>
      <c r="M639" s="29"/>
      <c r="N639" s="29"/>
      <c r="O639" s="29"/>
      <c r="P639" s="29"/>
      <c r="Q639" s="29"/>
      <c r="R639" s="178"/>
      <c r="S639" s="122"/>
      <c r="T639" s="29"/>
      <c r="U639" s="29"/>
      <c r="V639" s="29"/>
      <c r="W639" s="29"/>
      <c r="X639" s="29"/>
      <c r="Y639" s="29"/>
    </row>
    <row r="640" spans="1:25" s="73" customFormat="1" ht="12.75" customHeight="1">
      <c r="A640" s="65"/>
      <c r="B640" s="23"/>
      <c r="C640" s="28"/>
      <c r="D640" s="28"/>
      <c r="E640" s="28"/>
      <c r="F640" s="28"/>
      <c r="G640" s="28"/>
      <c r="I640" s="29"/>
      <c r="J640" s="29"/>
      <c r="K640" s="29"/>
      <c r="L640" s="29"/>
      <c r="M640" s="29"/>
      <c r="N640" s="29"/>
      <c r="O640" s="29"/>
      <c r="P640" s="29"/>
      <c r="Q640" s="29"/>
      <c r="R640" s="178"/>
      <c r="S640" s="122"/>
      <c r="T640" s="29"/>
      <c r="U640" s="29"/>
      <c r="V640" s="29"/>
      <c r="W640" s="29"/>
      <c r="X640" s="29"/>
      <c r="Y640" s="29"/>
    </row>
    <row r="641" spans="1:25" s="73" customFormat="1" ht="12.75" customHeight="1">
      <c r="A641" s="65"/>
      <c r="B641" s="23"/>
      <c r="C641" s="28"/>
      <c r="D641" s="28"/>
      <c r="E641" s="28"/>
      <c r="F641" s="28"/>
      <c r="G641" s="28"/>
      <c r="I641" s="29"/>
      <c r="J641" s="29"/>
      <c r="K641" s="29"/>
      <c r="L641" s="29"/>
      <c r="M641" s="29"/>
      <c r="N641" s="29"/>
      <c r="O641" s="29"/>
      <c r="P641" s="29"/>
      <c r="Q641" s="29"/>
      <c r="R641" s="178"/>
      <c r="S641" s="122"/>
      <c r="T641" s="29"/>
      <c r="U641" s="29"/>
      <c r="V641" s="29"/>
      <c r="W641" s="29"/>
      <c r="X641" s="29"/>
      <c r="Y641" s="29"/>
    </row>
    <row r="642" spans="1:25" s="73" customFormat="1" ht="12.75" customHeight="1">
      <c r="A642" s="65"/>
      <c r="B642" s="23"/>
      <c r="C642" s="28"/>
      <c r="D642" s="28"/>
      <c r="E642" s="28"/>
      <c r="F642" s="28"/>
      <c r="G642" s="28"/>
      <c r="I642" s="29"/>
      <c r="J642" s="29"/>
      <c r="K642" s="29"/>
      <c r="L642" s="29"/>
      <c r="M642" s="29"/>
      <c r="N642" s="29"/>
      <c r="O642" s="29"/>
      <c r="P642" s="29"/>
      <c r="Q642" s="29"/>
      <c r="R642" s="178"/>
      <c r="S642" s="122"/>
      <c r="T642" s="29"/>
      <c r="U642" s="29"/>
      <c r="V642" s="29"/>
      <c r="W642" s="29"/>
      <c r="X642" s="29"/>
      <c r="Y642" s="29"/>
    </row>
    <row r="643" spans="1:25" s="73" customFormat="1" ht="12.75" customHeight="1">
      <c r="A643" s="65"/>
      <c r="B643" s="23"/>
      <c r="C643" s="28"/>
      <c r="D643" s="28"/>
      <c r="E643" s="28"/>
      <c r="F643" s="28"/>
      <c r="G643" s="28"/>
      <c r="I643" s="29"/>
      <c r="J643" s="29"/>
      <c r="K643" s="29"/>
      <c r="L643" s="29"/>
      <c r="M643" s="29"/>
      <c r="N643" s="29"/>
      <c r="O643" s="29"/>
      <c r="P643" s="29"/>
      <c r="Q643" s="29"/>
      <c r="R643" s="178"/>
      <c r="S643" s="122"/>
      <c r="T643" s="29"/>
      <c r="U643" s="29"/>
      <c r="V643" s="29"/>
      <c r="W643" s="29"/>
      <c r="X643" s="29"/>
      <c r="Y643" s="29"/>
    </row>
    <row r="644" spans="1:25" s="73" customFormat="1" ht="12.75" customHeight="1">
      <c r="A644" s="65"/>
      <c r="B644" s="23"/>
      <c r="C644" s="28"/>
      <c r="D644" s="28"/>
      <c r="E644" s="28"/>
      <c r="F644" s="28"/>
      <c r="G644" s="28"/>
      <c r="I644" s="29"/>
      <c r="J644" s="29"/>
      <c r="K644" s="29"/>
      <c r="L644" s="29"/>
      <c r="M644" s="29"/>
      <c r="N644" s="29"/>
      <c r="O644" s="29"/>
      <c r="P644" s="29"/>
      <c r="Q644" s="29"/>
      <c r="R644" s="178"/>
      <c r="S644" s="122"/>
      <c r="T644" s="29"/>
      <c r="U644" s="29"/>
      <c r="V644" s="29"/>
      <c r="W644" s="29"/>
      <c r="X644" s="29"/>
      <c r="Y644" s="29"/>
    </row>
    <row r="645" spans="1:25" s="73" customFormat="1" ht="12.75" customHeight="1">
      <c r="A645" s="65"/>
      <c r="B645" s="23"/>
      <c r="C645" s="28"/>
      <c r="D645" s="28"/>
      <c r="E645" s="28"/>
      <c r="F645" s="28"/>
      <c r="G645" s="28"/>
      <c r="I645" s="29"/>
      <c r="J645" s="29"/>
      <c r="K645" s="29"/>
      <c r="L645" s="29"/>
      <c r="M645" s="29"/>
      <c r="N645" s="29"/>
      <c r="O645" s="29"/>
      <c r="P645" s="29"/>
      <c r="Q645" s="29"/>
      <c r="R645" s="178"/>
      <c r="S645" s="122"/>
      <c r="T645" s="29"/>
      <c r="U645" s="29"/>
      <c r="V645" s="29"/>
      <c r="W645" s="29"/>
      <c r="X645" s="29"/>
      <c r="Y645" s="29"/>
    </row>
    <row r="646" spans="1:25" s="73" customFormat="1" ht="12.75" customHeight="1">
      <c r="A646" s="65"/>
      <c r="B646" s="23"/>
      <c r="C646" s="28"/>
      <c r="D646" s="28"/>
      <c r="E646" s="28"/>
      <c r="F646" s="28"/>
      <c r="G646" s="28"/>
      <c r="I646" s="29"/>
      <c r="J646" s="29"/>
      <c r="K646" s="29"/>
      <c r="L646" s="29"/>
      <c r="M646" s="29"/>
      <c r="N646" s="29"/>
      <c r="O646" s="29"/>
      <c r="P646" s="29"/>
      <c r="Q646" s="29"/>
      <c r="R646" s="178"/>
      <c r="S646" s="122"/>
      <c r="T646" s="29"/>
      <c r="U646" s="29"/>
      <c r="V646" s="29"/>
      <c r="W646" s="29"/>
      <c r="X646" s="29"/>
      <c r="Y646" s="29"/>
    </row>
    <row r="647" spans="1:25" s="73" customFormat="1" ht="12.75" customHeight="1">
      <c r="A647" s="65"/>
      <c r="B647" s="23"/>
      <c r="C647" s="28"/>
      <c r="D647" s="28"/>
      <c r="E647" s="28"/>
      <c r="F647" s="28"/>
      <c r="G647" s="28"/>
      <c r="I647" s="29"/>
      <c r="J647" s="29"/>
      <c r="K647" s="29"/>
      <c r="L647" s="29"/>
      <c r="M647" s="29"/>
      <c r="N647" s="29"/>
      <c r="O647" s="29"/>
      <c r="P647" s="29"/>
      <c r="Q647" s="29"/>
      <c r="R647" s="178"/>
      <c r="S647" s="122"/>
      <c r="T647" s="29"/>
      <c r="U647" s="29"/>
      <c r="V647" s="29"/>
      <c r="W647" s="29"/>
      <c r="X647" s="29"/>
      <c r="Y647" s="29"/>
    </row>
    <row r="648" spans="1:25" s="73" customFormat="1" ht="12.75" customHeight="1">
      <c r="A648" s="65"/>
      <c r="B648" s="23"/>
      <c r="C648" s="28"/>
      <c r="D648" s="28"/>
      <c r="E648" s="28"/>
      <c r="F648" s="28"/>
      <c r="G648" s="28"/>
      <c r="I648" s="29"/>
      <c r="J648" s="29"/>
      <c r="K648" s="29"/>
      <c r="L648" s="29"/>
      <c r="M648" s="29"/>
      <c r="N648" s="29"/>
      <c r="O648" s="29"/>
      <c r="P648" s="29"/>
      <c r="Q648" s="29"/>
      <c r="R648" s="178"/>
      <c r="S648" s="122"/>
      <c r="T648" s="29"/>
      <c r="U648" s="29"/>
      <c r="V648" s="29"/>
      <c r="W648" s="29"/>
      <c r="X648" s="29"/>
      <c r="Y648" s="29"/>
    </row>
    <row r="649" spans="1:25" s="73" customFormat="1" ht="12.75" customHeight="1">
      <c r="A649" s="65"/>
      <c r="B649" s="23"/>
      <c r="C649" s="28"/>
      <c r="D649" s="28"/>
      <c r="E649" s="28"/>
      <c r="F649" s="28"/>
      <c r="G649" s="28"/>
      <c r="I649" s="29"/>
      <c r="J649" s="29"/>
      <c r="K649" s="29"/>
      <c r="L649" s="29"/>
      <c r="M649" s="29"/>
      <c r="N649" s="29"/>
      <c r="O649" s="29"/>
      <c r="P649" s="29"/>
      <c r="Q649" s="29"/>
      <c r="R649" s="178"/>
      <c r="S649" s="122"/>
      <c r="T649" s="29"/>
      <c r="U649" s="29"/>
      <c r="V649" s="29"/>
      <c r="W649" s="29"/>
      <c r="X649" s="29"/>
      <c r="Y649" s="29"/>
    </row>
    <row r="650" spans="1:25" s="73" customFormat="1" ht="12.75" customHeight="1">
      <c r="A650" s="65"/>
      <c r="B650" s="23"/>
      <c r="C650" s="28"/>
      <c r="D650" s="28"/>
      <c r="E650" s="28"/>
      <c r="F650" s="28"/>
      <c r="G650" s="28"/>
      <c r="I650" s="29"/>
      <c r="J650" s="29"/>
      <c r="K650" s="29"/>
      <c r="L650" s="29"/>
      <c r="M650" s="29"/>
      <c r="N650" s="29"/>
      <c r="O650" s="29"/>
      <c r="P650" s="29"/>
      <c r="Q650" s="29"/>
      <c r="R650" s="178"/>
      <c r="S650" s="122"/>
      <c r="T650" s="29"/>
      <c r="U650" s="29"/>
      <c r="V650" s="29"/>
      <c r="W650" s="29"/>
      <c r="X650" s="29"/>
      <c r="Y650" s="29"/>
    </row>
    <row r="651" spans="1:25" s="73" customFormat="1" ht="12.75" customHeight="1">
      <c r="A651" s="65"/>
      <c r="B651" s="23"/>
      <c r="C651" s="28"/>
      <c r="D651" s="28"/>
      <c r="E651" s="28"/>
      <c r="F651" s="28"/>
      <c r="G651" s="28"/>
      <c r="I651" s="29"/>
      <c r="J651" s="29"/>
      <c r="K651" s="29"/>
      <c r="L651" s="29"/>
      <c r="M651" s="29"/>
      <c r="N651" s="29"/>
      <c r="O651" s="29"/>
      <c r="P651" s="29"/>
      <c r="Q651" s="29"/>
      <c r="R651" s="178"/>
      <c r="S651" s="122"/>
      <c r="T651" s="29"/>
      <c r="U651" s="29"/>
      <c r="V651" s="29"/>
      <c r="W651" s="29"/>
      <c r="X651" s="29"/>
      <c r="Y651" s="29"/>
    </row>
    <row r="652" spans="1:25" s="73" customFormat="1" ht="12.75" customHeight="1">
      <c r="A652" s="65"/>
      <c r="B652" s="23"/>
      <c r="C652" s="28"/>
      <c r="D652" s="28"/>
      <c r="E652" s="28"/>
      <c r="F652" s="28"/>
      <c r="G652" s="28"/>
      <c r="I652" s="29"/>
      <c r="J652" s="29"/>
      <c r="K652" s="29"/>
      <c r="L652" s="29"/>
      <c r="M652" s="29"/>
      <c r="N652" s="29"/>
      <c r="O652" s="29"/>
      <c r="P652" s="29"/>
      <c r="Q652" s="29"/>
      <c r="R652" s="178"/>
      <c r="S652" s="122"/>
      <c r="T652" s="29"/>
      <c r="U652" s="29"/>
      <c r="V652" s="29"/>
      <c r="W652" s="29"/>
      <c r="X652" s="29"/>
      <c r="Y652" s="29"/>
    </row>
    <row r="653" spans="1:25" s="73" customFormat="1" ht="12.75" customHeight="1">
      <c r="A653" s="65"/>
      <c r="B653" s="23"/>
      <c r="C653" s="28"/>
      <c r="D653" s="28"/>
      <c r="E653" s="28"/>
      <c r="F653" s="28"/>
      <c r="G653" s="28"/>
      <c r="I653" s="29"/>
      <c r="J653" s="29"/>
      <c r="K653" s="29"/>
      <c r="L653" s="29"/>
      <c r="M653" s="29"/>
      <c r="N653" s="29"/>
      <c r="O653" s="29"/>
      <c r="P653" s="29"/>
      <c r="Q653" s="29"/>
      <c r="R653" s="178"/>
      <c r="S653" s="122"/>
      <c r="T653" s="29"/>
      <c r="U653" s="29"/>
      <c r="V653" s="29"/>
      <c r="W653" s="29"/>
      <c r="X653" s="29"/>
      <c r="Y653" s="29"/>
    </row>
    <row r="654" spans="1:25" s="73" customFormat="1" ht="12.75" customHeight="1">
      <c r="A654" s="65"/>
      <c r="B654" s="23"/>
      <c r="C654" s="28"/>
      <c r="D654" s="28"/>
      <c r="E654" s="28"/>
      <c r="F654" s="28"/>
      <c r="G654" s="28"/>
      <c r="I654" s="29"/>
      <c r="J654" s="29"/>
      <c r="K654" s="29"/>
      <c r="L654" s="29"/>
      <c r="M654" s="29"/>
      <c r="N654" s="29"/>
      <c r="O654" s="29"/>
      <c r="P654" s="29"/>
      <c r="Q654" s="29"/>
      <c r="R654" s="178"/>
      <c r="S654" s="122"/>
      <c r="T654" s="29"/>
      <c r="U654" s="29"/>
      <c r="V654" s="29"/>
      <c r="W654" s="29"/>
      <c r="X654" s="29"/>
      <c r="Y654" s="29"/>
    </row>
    <row r="655" spans="1:25" s="73" customFormat="1" ht="12.75" customHeight="1">
      <c r="A655" s="65"/>
      <c r="B655" s="23"/>
      <c r="C655" s="28"/>
      <c r="D655" s="28"/>
      <c r="E655" s="28"/>
      <c r="F655" s="28"/>
      <c r="G655" s="28"/>
      <c r="I655" s="29"/>
      <c r="J655" s="29"/>
      <c r="K655" s="29"/>
      <c r="L655" s="29"/>
      <c r="M655" s="29"/>
      <c r="N655" s="29"/>
      <c r="O655" s="29"/>
      <c r="P655" s="29"/>
      <c r="Q655" s="29"/>
      <c r="R655" s="178"/>
      <c r="S655" s="122"/>
      <c r="T655" s="29"/>
      <c r="U655" s="29"/>
      <c r="V655" s="29"/>
      <c r="W655" s="29"/>
      <c r="X655" s="29"/>
      <c r="Y655" s="29"/>
    </row>
    <row r="656" spans="1:25" s="73" customFormat="1" ht="12.75" customHeight="1">
      <c r="A656" s="65"/>
      <c r="B656" s="23"/>
      <c r="C656" s="28"/>
      <c r="D656" s="28"/>
      <c r="E656" s="28"/>
      <c r="F656" s="28"/>
      <c r="G656" s="28"/>
      <c r="I656" s="29"/>
      <c r="J656" s="29"/>
      <c r="K656" s="29"/>
      <c r="L656" s="29"/>
      <c r="M656" s="29"/>
      <c r="N656" s="29"/>
      <c r="O656" s="29"/>
      <c r="P656" s="29"/>
      <c r="Q656" s="29"/>
      <c r="R656" s="178"/>
      <c r="S656" s="122"/>
      <c r="T656" s="29"/>
      <c r="U656" s="29"/>
      <c r="V656" s="29"/>
      <c r="W656" s="29"/>
      <c r="X656" s="29"/>
      <c r="Y656" s="29"/>
    </row>
    <row r="657" spans="1:25" s="73" customFormat="1" ht="12.75" customHeight="1">
      <c r="A657" s="65"/>
      <c r="B657" s="23"/>
      <c r="C657" s="28"/>
      <c r="D657" s="28"/>
      <c r="E657" s="28"/>
      <c r="F657" s="28"/>
      <c r="G657" s="28"/>
      <c r="I657" s="29"/>
      <c r="J657" s="29"/>
      <c r="K657" s="29"/>
      <c r="L657" s="29"/>
      <c r="M657" s="29"/>
      <c r="N657" s="29"/>
      <c r="O657" s="29"/>
      <c r="P657" s="29"/>
      <c r="Q657" s="29"/>
      <c r="R657" s="178"/>
      <c r="S657" s="122"/>
      <c r="T657" s="29"/>
      <c r="U657" s="29"/>
      <c r="V657" s="29"/>
      <c r="W657" s="29"/>
      <c r="X657" s="29"/>
      <c r="Y657" s="29"/>
    </row>
    <row r="658" spans="1:25" s="73" customFormat="1" ht="12.75" customHeight="1">
      <c r="A658" s="65"/>
      <c r="B658" s="23"/>
      <c r="C658" s="28"/>
      <c r="D658" s="28"/>
      <c r="E658" s="28"/>
      <c r="F658" s="28"/>
      <c r="G658" s="28"/>
      <c r="I658" s="29"/>
      <c r="J658" s="29"/>
      <c r="K658" s="29"/>
      <c r="L658" s="29"/>
      <c r="M658" s="29"/>
      <c r="N658" s="29"/>
      <c r="O658" s="29"/>
      <c r="P658" s="29"/>
      <c r="Q658" s="29"/>
      <c r="R658" s="178"/>
      <c r="S658" s="122"/>
      <c r="T658" s="29"/>
      <c r="U658" s="29"/>
      <c r="V658" s="29"/>
      <c r="W658" s="29"/>
      <c r="X658" s="29"/>
      <c r="Y658" s="29"/>
    </row>
    <row r="659" spans="1:25" s="73" customFormat="1" ht="12.75" customHeight="1">
      <c r="A659" s="65"/>
      <c r="B659" s="23"/>
      <c r="C659" s="28"/>
      <c r="D659" s="28"/>
      <c r="E659" s="28"/>
      <c r="F659" s="28"/>
      <c r="G659" s="28"/>
      <c r="I659" s="29"/>
      <c r="J659" s="29"/>
      <c r="K659" s="29"/>
      <c r="L659" s="29"/>
      <c r="M659" s="29"/>
      <c r="N659" s="29"/>
      <c r="O659" s="29"/>
      <c r="P659" s="29"/>
      <c r="Q659" s="29"/>
      <c r="R659" s="178"/>
      <c r="S659" s="122"/>
      <c r="T659" s="29"/>
      <c r="U659" s="29"/>
      <c r="V659" s="29"/>
      <c r="W659" s="29"/>
      <c r="X659" s="29"/>
      <c r="Y659" s="29"/>
    </row>
    <row r="660" spans="1:25" s="73" customFormat="1" ht="12.75" customHeight="1">
      <c r="A660" s="65"/>
      <c r="B660" s="23"/>
      <c r="C660" s="28"/>
      <c r="D660" s="28"/>
      <c r="E660" s="28"/>
      <c r="F660" s="28"/>
      <c r="G660" s="28"/>
      <c r="I660" s="29"/>
      <c r="J660" s="29"/>
      <c r="K660" s="29"/>
      <c r="L660" s="29"/>
      <c r="M660" s="29"/>
      <c r="N660" s="29"/>
      <c r="O660" s="29"/>
      <c r="P660" s="29"/>
      <c r="Q660" s="29"/>
      <c r="R660" s="178"/>
      <c r="S660" s="122"/>
      <c r="T660" s="29"/>
      <c r="U660" s="29"/>
      <c r="V660" s="29"/>
      <c r="W660" s="29"/>
      <c r="X660" s="29"/>
      <c r="Y660" s="29"/>
    </row>
    <row r="661" spans="1:25" s="73" customFormat="1" ht="12.75" customHeight="1">
      <c r="A661" s="65"/>
      <c r="B661" s="23"/>
      <c r="C661" s="28"/>
      <c r="D661" s="28"/>
      <c r="E661" s="28"/>
      <c r="F661" s="28"/>
      <c r="G661" s="28"/>
      <c r="I661" s="29"/>
      <c r="J661" s="29"/>
      <c r="K661" s="29"/>
      <c r="L661" s="29"/>
      <c r="M661" s="29"/>
      <c r="N661" s="29"/>
      <c r="O661" s="29"/>
      <c r="P661" s="29"/>
      <c r="Q661" s="29"/>
      <c r="R661" s="178"/>
      <c r="S661" s="122"/>
      <c r="T661" s="29"/>
      <c r="U661" s="29"/>
      <c r="V661" s="29"/>
      <c r="W661" s="29"/>
      <c r="X661" s="29"/>
      <c r="Y661" s="29"/>
    </row>
    <row r="662" spans="1:25" s="73" customFormat="1" ht="12.75" customHeight="1">
      <c r="A662" s="65"/>
      <c r="B662" s="23"/>
      <c r="C662" s="28"/>
      <c r="D662" s="28"/>
      <c r="E662" s="28"/>
      <c r="F662" s="28"/>
      <c r="G662" s="28"/>
      <c r="I662" s="29"/>
      <c r="J662" s="29"/>
      <c r="K662" s="29"/>
      <c r="L662" s="29"/>
      <c r="M662" s="29"/>
      <c r="N662" s="29"/>
      <c r="O662" s="29"/>
      <c r="P662" s="29"/>
      <c r="Q662" s="29"/>
      <c r="R662" s="178"/>
      <c r="S662" s="122"/>
      <c r="T662" s="29"/>
      <c r="U662" s="29"/>
      <c r="V662" s="29"/>
      <c r="W662" s="29"/>
      <c r="X662" s="29"/>
      <c r="Y662" s="29"/>
    </row>
    <row r="663" spans="1:25" s="73" customFormat="1" ht="12.75" customHeight="1">
      <c r="A663" s="65"/>
      <c r="B663" s="23"/>
      <c r="C663" s="28"/>
      <c r="D663" s="28"/>
      <c r="E663" s="28"/>
      <c r="F663" s="28"/>
      <c r="G663" s="28"/>
      <c r="I663" s="29"/>
      <c r="J663" s="29"/>
      <c r="K663" s="29"/>
      <c r="L663" s="29"/>
      <c r="M663" s="29"/>
      <c r="N663" s="29"/>
      <c r="O663" s="29"/>
      <c r="P663" s="29"/>
      <c r="Q663" s="29"/>
      <c r="R663" s="178"/>
      <c r="S663" s="122"/>
      <c r="T663" s="29"/>
      <c r="U663" s="29"/>
      <c r="V663" s="29"/>
      <c r="W663" s="29"/>
      <c r="X663" s="29"/>
      <c r="Y663" s="29"/>
    </row>
    <row r="664" spans="1:25" s="73" customFormat="1" ht="12.75" customHeight="1">
      <c r="A664" s="65"/>
      <c r="B664" s="23"/>
      <c r="C664" s="28"/>
      <c r="D664" s="28"/>
      <c r="E664" s="28"/>
      <c r="F664" s="28"/>
      <c r="G664" s="28"/>
      <c r="I664" s="29"/>
      <c r="J664" s="29"/>
      <c r="K664" s="29"/>
      <c r="L664" s="29"/>
      <c r="M664" s="29"/>
      <c r="N664" s="29"/>
      <c r="O664" s="29"/>
      <c r="P664" s="29"/>
      <c r="Q664" s="29"/>
      <c r="R664" s="178"/>
      <c r="S664" s="122"/>
      <c r="T664" s="29"/>
      <c r="U664" s="29"/>
      <c r="V664" s="29"/>
      <c r="W664" s="29"/>
      <c r="X664" s="29"/>
      <c r="Y664" s="29"/>
    </row>
    <row r="665" spans="1:25" s="73" customFormat="1" ht="12.75" customHeight="1">
      <c r="A665" s="65"/>
      <c r="B665" s="23"/>
      <c r="C665" s="28"/>
      <c r="D665" s="28"/>
      <c r="E665" s="28"/>
      <c r="F665" s="28"/>
      <c r="G665" s="28"/>
      <c r="I665" s="29"/>
      <c r="J665" s="29"/>
      <c r="K665" s="29"/>
      <c r="L665" s="29"/>
      <c r="M665" s="29"/>
      <c r="N665" s="29"/>
      <c r="O665" s="29"/>
      <c r="P665" s="29"/>
      <c r="Q665" s="29"/>
      <c r="R665" s="178"/>
      <c r="S665" s="122"/>
      <c r="T665" s="29"/>
      <c r="U665" s="29"/>
      <c r="V665" s="29"/>
      <c r="W665" s="29"/>
      <c r="X665" s="29"/>
      <c r="Y665" s="29"/>
    </row>
    <row r="666" spans="1:25" s="73" customFormat="1" ht="12.75" customHeight="1">
      <c r="A666" s="65"/>
      <c r="B666" s="23"/>
      <c r="C666" s="28"/>
      <c r="D666" s="28"/>
      <c r="E666" s="28"/>
      <c r="F666" s="28"/>
      <c r="G666" s="28"/>
      <c r="I666" s="29"/>
      <c r="J666" s="29"/>
      <c r="K666" s="29"/>
      <c r="L666" s="29"/>
      <c r="M666" s="29"/>
      <c r="N666" s="29"/>
      <c r="O666" s="29"/>
      <c r="P666" s="29"/>
      <c r="Q666" s="29"/>
      <c r="R666" s="178"/>
      <c r="S666" s="122"/>
      <c r="T666" s="29"/>
      <c r="U666" s="29"/>
      <c r="V666" s="29"/>
      <c r="W666" s="29"/>
      <c r="X666" s="29"/>
      <c r="Y666" s="29"/>
    </row>
    <row r="667" spans="1:25" s="73" customFormat="1" ht="12.75" customHeight="1">
      <c r="A667" s="65"/>
      <c r="B667" s="23"/>
      <c r="C667" s="28"/>
      <c r="D667" s="28"/>
      <c r="E667" s="28"/>
      <c r="F667" s="28"/>
      <c r="G667" s="28"/>
      <c r="I667" s="29"/>
      <c r="J667" s="29"/>
      <c r="K667" s="29"/>
      <c r="L667" s="29"/>
      <c r="M667" s="29"/>
      <c r="N667" s="29"/>
      <c r="O667" s="29"/>
      <c r="P667" s="29"/>
      <c r="Q667" s="29"/>
      <c r="R667" s="178"/>
      <c r="S667" s="122"/>
      <c r="T667" s="29"/>
      <c r="U667" s="29"/>
      <c r="V667" s="29"/>
      <c r="W667" s="29"/>
      <c r="X667" s="29"/>
      <c r="Y667" s="29"/>
    </row>
    <row r="668" spans="1:25" s="73" customFormat="1" ht="12.75" customHeight="1">
      <c r="A668" s="65"/>
      <c r="B668" s="23"/>
      <c r="C668" s="28"/>
      <c r="D668" s="28"/>
      <c r="E668" s="28"/>
      <c r="F668" s="28"/>
      <c r="G668" s="28"/>
      <c r="I668" s="29"/>
      <c r="J668" s="29"/>
      <c r="K668" s="29"/>
      <c r="L668" s="29"/>
      <c r="M668" s="29"/>
      <c r="N668" s="29"/>
      <c r="O668" s="29"/>
      <c r="P668" s="29"/>
      <c r="Q668" s="29"/>
      <c r="R668" s="178"/>
      <c r="S668" s="122"/>
      <c r="T668" s="29"/>
      <c r="U668" s="29"/>
      <c r="V668" s="29"/>
      <c r="W668" s="29"/>
      <c r="X668" s="29"/>
      <c r="Y668" s="29"/>
    </row>
    <row r="669" spans="1:25" s="73" customFormat="1" ht="12.75" customHeight="1">
      <c r="A669" s="65"/>
      <c r="B669" s="23"/>
      <c r="C669" s="28"/>
      <c r="D669" s="28"/>
      <c r="E669" s="28"/>
      <c r="F669" s="28"/>
      <c r="G669" s="28"/>
      <c r="I669" s="29"/>
      <c r="J669" s="29"/>
      <c r="K669" s="29"/>
      <c r="L669" s="29"/>
      <c r="M669" s="29"/>
      <c r="N669" s="29"/>
      <c r="O669" s="29"/>
      <c r="P669" s="29"/>
      <c r="Q669" s="29"/>
      <c r="R669" s="178"/>
      <c r="S669" s="122"/>
      <c r="T669" s="29"/>
      <c r="U669" s="29"/>
      <c r="V669" s="29"/>
      <c r="W669" s="29"/>
      <c r="X669" s="29"/>
      <c r="Y669" s="29"/>
    </row>
    <row r="670" spans="1:25" s="73" customFormat="1" ht="12.75" customHeight="1">
      <c r="A670" s="65"/>
      <c r="B670" s="23"/>
      <c r="C670" s="28"/>
      <c r="D670" s="28"/>
      <c r="E670" s="28"/>
      <c r="F670" s="28"/>
      <c r="G670" s="28"/>
      <c r="I670" s="29"/>
      <c r="J670" s="29"/>
      <c r="K670" s="29"/>
      <c r="L670" s="29"/>
      <c r="M670" s="29"/>
      <c r="N670" s="29"/>
      <c r="O670" s="29"/>
      <c r="P670" s="29"/>
      <c r="Q670" s="29"/>
      <c r="R670" s="178"/>
      <c r="S670" s="122"/>
      <c r="T670" s="29"/>
      <c r="U670" s="29"/>
      <c r="V670" s="29"/>
      <c r="W670" s="29"/>
      <c r="X670" s="29"/>
      <c r="Y670" s="29"/>
    </row>
    <row r="671" spans="1:25" s="73" customFormat="1" ht="12.75" customHeight="1">
      <c r="A671" s="65"/>
      <c r="B671" s="23"/>
      <c r="C671" s="28"/>
      <c r="D671" s="28"/>
      <c r="E671" s="28"/>
      <c r="F671" s="28"/>
      <c r="G671" s="28"/>
      <c r="I671" s="29"/>
      <c r="J671" s="29"/>
      <c r="K671" s="29"/>
      <c r="L671" s="29"/>
      <c r="M671" s="29"/>
      <c r="N671" s="29"/>
      <c r="O671" s="29"/>
      <c r="P671" s="29"/>
      <c r="Q671" s="29"/>
      <c r="R671" s="178"/>
      <c r="S671" s="122"/>
      <c r="T671" s="29"/>
      <c r="U671" s="29"/>
      <c r="V671" s="29"/>
      <c r="W671" s="29"/>
      <c r="X671" s="29"/>
      <c r="Y671" s="29"/>
    </row>
    <row r="672" spans="1:25" s="73" customFormat="1" ht="12.75" customHeight="1">
      <c r="A672" s="65"/>
      <c r="B672" s="23"/>
      <c r="C672" s="28"/>
      <c r="D672" s="28"/>
      <c r="E672" s="28"/>
      <c r="F672" s="28"/>
      <c r="G672" s="28"/>
      <c r="I672" s="29"/>
      <c r="J672" s="29"/>
      <c r="K672" s="29"/>
      <c r="L672" s="29"/>
      <c r="M672" s="29"/>
      <c r="N672" s="29"/>
      <c r="O672" s="29"/>
      <c r="P672" s="29"/>
      <c r="Q672" s="29"/>
      <c r="R672" s="178"/>
      <c r="S672" s="122"/>
      <c r="T672" s="29"/>
      <c r="U672" s="29"/>
      <c r="V672" s="29"/>
      <c r="W672" s="29"/>
      <c r="X672" s="29"/>
      <c r="Y672" s="29"/>
    </row>
    <row r="673" spans="1:25" s="73" customFormat="1" ht="12.75" customHeight="1">
      <c r="A673" s="65"/>
      <c r="B673" s="23"/>
      <c r="C673" s="28"/>
      <c r="D673" s="28"/>
      <c r="E673" s="28"/>
      <c r="F673" s="28"/>
      <c r="G673" s="28"/>
      <c r="I673" s="29"/>
      <c r="J673" s="29"/>
      <c r="K673" s="29"/>
      <c r="L673" s="29"/>
      <c r="M673" s="29"/>
      <c r="N673" s="29"/>
      <c r="O673" s="29"/>
      <c r="P673" s="29"/>
      <c r="Q673" s="29"/>
      <c r="R673" s="178"/>
      <c r="S673" s="122"/>
      <c r="T673" s="29"/>
      <c r="U673" s="29"/>
      <c r="V673" s="29"/>
      <c r="W673" s="29"/>
      <c r="X673" s="29"/>
      <c r="Y673" s="29"/>
    </row>
    <row r="674" spans="1:25" s="73" customFormat="1" ht="12.75" customHeight="1">
      <c r="A674" s="65"/>
      <c r="B674" s="23"/>
      <c r="C674" s="28"/>
      <c r="D674" s="28"/>
      <c r="E674" s="28"/>
      <c r="F674" s="28"/>
      <c r="G674" s="28"/>
      <c r="I674" s="29"/>
      <c r="J674" s="29"/>
      <c r="K674" s="29"/>
      <c r="L674" s="29"/>
      <c r="M674" s="29"/>
      <c r="N674" s="29"/>
      <c r="O674" s="29"/>
      <c r="P674" s="29"/>
      <c r="Q674" s="29"/>
      <c r="R674" s="178"/>
      <c r="S674" s="122"/>
      <c r="T674" s="29"/>
      <c r="U674" s="29"/>
      <c r="V674" s="29"/>
      <c r="W674" s="29"/>
      <c r="X674" s="29"/>
      <c r="Y674" s="29"/>
    </row>
    <row r="675" spans="1:25" s="73" customFormat="1" ht="12.75" customHeight="1">
      <c r="A675" s="65"/>
      <c r="B675" s="23"/>
      <c r="C675" s="28"/>
      <c r="D675" s="28"/>
      <c r="E675" s="28"/>
      <c r="F675" s="28"/>
      <c r="G675" s="28"/>
      <c r="I675" s="29"/>
      <c r="J675" s="29"/>
      <c r="K675" s="29"/>
      <c r="L675" s="29"/>
      <c r="M675" s="29"/>
      <c r="N675" s="29"/>
      <c r="O675" s="29"/>
      <c r="P675" s="29"/>
      <c r="Q675" s="29"/>
      <c r="R675" s="178"/>
      <c r="S675" s="122"/>
      <c r="T675" s="29"/>
      <c r="U675" s="29"/>
      <c r="V675" s="29"/>
      <c r="W675" s="29"/>
      <c r="X675" s="29"/>
      <c r="Y675" s="29"/>
    </row>
    <row r="676" spans="1:25" s="73" customFormat="1" ht="12.75" customHeight="1">
      <c r="A676" s="65"/>
      <c r="B676" s="23"/>
      <c r="C676" s="28"/>
      <c r="D676" s="28"/>
      <c r="E676" s="28"/>
      <c r="F676" s="28"/>
      <c r="G676" s="28"/>
      <c r="I676" s="29"/>
      <c r="J676" s="29"/>
      <c r="K676" s="29"/>
      <c r="L676" s="29"/>
      <c r="M676" s="29"/>
      <c r="N676" s="29"/>
      <c r="O676" s="29"/>
      <c r="P676" s="29"/>
      <c r="Q676" s="29"/>
      <c r="R676" s="178"/>
      <c r="S676" s="122"/>
      <c r="T676" s="29"/>
      <c r="U676" s="29"/>
      <c r="V676" s="29"/>
      <c r="W676" s="29"/>
      <c r="X676" s="29"/>
      <c r="Y676" s="29"/>
    </row>
    <row r="677" spans="1:25" s="73" customFormat="1" ht="12.75" customHeight="1">
      <c r="A677" s="65"/>
      <c r="B677" s="23"/>
      <c r="C677" s="28"/>
      <c r="D677" s="28"/>
      <c r="E677" s="28"/>
      <c r="F677" s="28"/>
      <c r="G677" s="28"/>
      <c r="I677" s="29"/>
      <c r="J677" s="29"/>
      <c r="K677" s="29"/>
      <c r="L677" s="29"/>
      <c r="M677" s="29"/>
      <c r="N677" s="29"/>
      <c r="O677" s="29"/>
      <c r="P677" s="29"/>
      <c r="Q677" s="29"/>
      <c r="R677" s="178"/>
      <c r="S677" s="122"/>
      <c r="T677" s="29"/>
      <c r="U677" s="29"/>
      <c r="V677" s="29"/>
      <c r="W677" s="29"/>
      <c r="X677" s="29"/>
      <c r="Y677" s="29"/>
    </row>
    <row r="678" spans="1:25" s="73" customFormat="1" ht="12.75" customHeight="1">
      <c r="A678" s="65"/>
      <c r="B678" s="23"/>
      <c r="C678" s="28"/>
      <c r="D678" s="28"/>
      <c r="E678" s="28"/>
      <c r="F678" s="28"/>
      <c r="G678" s="28"/>
      <c r="I678" s="29"/>
      <c r="J678" s="29"/>
      <c r="K678" s="29"/>
      <c r="L678" s="29"/>
      <c r="M678" s="29"/>
      <c r="N678" s="29"/>
      <c r="O678" s="29"/>
      <c r="P678" s="29"/>
      <c r="Q678" s="29"/>
      <c r="R678" s="178"/>
      <c r="S678" s="122"/>
      <c r="T678" s="29"/>
      <c r="U678" s="29"/>
      <c r="V678" s="29"/>
      <c r="W678" s="29"/>
      <c r="X678" s="29"/>
      <c r="Y678" s="29"/>
    </row>
    <row r="679" spans="1:25" s="73" customFormat="1" ht="12.75" customHeight="1">
      <c r="A679" s="65"/>
      <c r="B679" s="23"/>
      <c r="C679" s="28"/>
      <c r="D679" s="28"/>
      <c r="E679" s="28"/>
      <c r="F679" s="28"/>
      <c r="G679" s="28"/>
      <c r="I679" s="29"/>
      <c r="J679" s="29"/>
      <c r="K679" s="29"/>
      <c r="L679" s="29"/>
      <c r="M679" s="29"/>
      <c r="N679" s="29"/>
      <c r="O679" s="29"/>
      <c r="P679" s="29"/>
      <c r="Q679" s="29"/>
      <c r="R679" s="178"/>
      <c r="S679" s="122"/>
      <c r="T679" s="29"/>
      <c r="U679" s="29"/>
      <c r="V679" s="29"/>
      <c r="W679" s="29"/>
      <c r="X679" s="29"/>
      <c r="Y679" s="29"/>
    </row>
    <row r="680" spans="1:25" s="73" customFormat="1" ht="12.75" customHeight="1">
      <c r="A680" s="65"/>
      <c r="B680" s="23"/>
      <c r="C680" s="28"/>
      <c r="D680" s="28"/>
      <c r="E680" s="28"/>
      <c r="F680" s="28"/>
      <c r="G680" s="28"/>
      <c r="I680" s="29"/>
      <c r="J680" s="29"/>
      <c r="K680" s="29"/>
      <c r="L680" s="29"/>
      <c r="M680" s="29"/>
      <c r="N680" s="29"/>
      <c r="O680" s="29"/>
      <c r="P680" s="29"/>
      <c r="Q680" s="29"/>
      <c r="R680" s="178"/>
      <c r="S680" s="122"/>
      <c r="T680" s="29"/>
      <c r="U680" s="29"/>
      <c r="V680" s="29"/>
      <c r="W680" s="29"/>
      <c r="X680" s="29"/>
      <c r="Y680" s="29"/>
    </row>
    <row r="681" spans="1:25" s="73" customFormat="1" ht="12.75" customHeight="1">
      <c r="A681" s="65"/>
      <c r="B681" s="23"/>
      <c r="C681" s="28"/>
      <c r="D681" s="28"/>
      <c r="E681" s="28"/>
      <c r="F681" s="28"/>
      <c r="G681" s="28"/>
      <c r="I681" s="29"/>
      <c r="J681" s="29"/>
      <c r="K681" s="29"/>
      <c r="L681" s="29"/>
      <c r="M681" s="29"/>
      <c r="N681" s="29"/>
      <c r="O681" s="29"/>
      <c r="P681" s="29"/>
      <c r="Q681" s="29"/>
      <c r="R681" s="178"/>
      <c r="S681" s="122"/>
      <c r="T681" s="29"/>
      <c r="U681" s="29"/>
      <c r="V681" s="29"/>
      <c r="W681" s="29"/>
      <c r="X681" s="29"/>
      <c r="Y681" s="29"/>
    </row>
    <row r="682" spans="1:25" s="73" customFormat="1" ht="12.75" customHeight="1">
      <c r="A682" s="65"/>
      <c r="B682" s="23"/>
      <c r="C682" s="28"/>
      <c r="D682" s="28"/>
      <c r="E682" s="28"/>
      <c r="F682" s="28"/>
      <c r="G682" s="28"/>
      <c r="I682" s="29"/>
      <c r="J682" s="29"/>
      <c r="K682" s="29"/>
      <c r="L682" s="29"/>
      <c r="M682" s="29"/>
      <c r="N682" s="29"/>
      <c r="O682" s="29"/>
      <c r="P682" s="29"/>
      <c r="Q682" s="29"/>
      <c r="R682" s="178"/>
      <c r="S682" s="122"/>
      <c r="T682" s="29"/>
      <c r="U682" s="29"/>
      <c r="V682" s="29"/>
      <c r="W682" s="29"/>
      <c r="X682" s="29"/>
      <c r="Y682" s="29"/>
    </row>
    <row r="683" spans="1:25" s="73" customFormat="1" ht="12.75" customHeight="1">
      <c r="A683" s="65"/>
      <c r="B683" s="23"/>
      <c r="C683" s="28"/>
      <c r="D683" s="28"/>
      <c r="E683" s="28"/>
      <c r="F683" s="28"/>
      <c r="G683" s="28"/>
      <c r="I683" s="29"/>
      <c r="J683" s="29"/>
      <c r="K683" s="29"/>
      <c r="L683" s="29"/>
      <c r="M683" s="29"/>
      <c r="N683" s="29"/>
      <c r="O683" s="29"/>
      <c r="P683" s="29"/>
      <c r="Q683" s="29"/>
      <c r="R683" s="178"/>
      <c r="S683" s="122"/>
      <c r="T683" s="29"/>
      <c r="U683" s="29"/>
      <c r="V683" s="29"/>
      <c r="W683" s="29"/>
      <c r="X683" s="29"/>
      <c r="Y683" s="29"/>
    </row>
    <row r="684" spans="1:25" s="73" customFormat="1" ht="12.75" customHeight="1">
      <c r="A684" s="65"/>
      <c r="B684" s="23"/>
      <c r="C684" s="28"/>
      <c r="D684" s="28"/>
      <c r="E684" s="28"/>
      <c r="F684" s="28"/>
      <c r="G684" s="28"/>
      <c r="I684" s="29"/>
      <c r="J684" s="29"/>
      <c r="K684" s="29"/>
      <c r="L684" s="29"/>
      <c r="M684" s="29"/>
      <c r="N684" s="29"/>
      <c r="O684" s="29"/>
      <c r="P684" s="29"/>
      <c r="Q684" s="29"/>
      <c r="R684" s="178"/>
      <c r="S684" s="122"/>
      <c r="T684" s="29"/>
      <c r="U684" s="29"/>
      <c r="V684" s="29"/>
      <c r="W684" s="29"/>
      <c r="X684" s="29"/>
      <c r="Y684" s="29"/>
    </row>
    <row r="685" spans="1:25" s="73" customFormat="1" ht="12.75" customHeight="1">
      <c r="A685" s="65"/>
      <c r="B685" s="23"/>
      <c r="C685" s="28"/>
      <c r="D685" s="28"/>
      <c r="E685" s="28"/>
      <c r="F685" s="28"/>
      <c r="G685" s="28"/>
      <c r="I685" s="29"/>
      <c r="J685" s="29"/>
      <c r="K685" s="29"/>
      <c r="L685" s="29"/>
      <c r="M685" s="29"/>
      <c r="N685" s="29"/>
      <c r="O685" s="29"/>
      <c r="P685" s="29"/>
      <c r="Q685" s="29"/>
      <c r="R685" s="178"/>
      <c r="S685" s="122"/>
      <c r="T685" s="29"/>
      <c r="U685" s="29"/>
      <c r="V685" s="29"/>
      <c r="W685" s="29"/>
      <c r="X685" s="29"/>
      <c r="Y685" s="29"/>
    </row>
    <row r="686" spans="1:25" s="73" customFormat="1" ht="12.75" customHeight="1">
      <c r="A686" s="65"/>
      <c r="B686" s="23"/>
      <c r="C686" s="28"/>
      <c r="D686" s="28"/>
      <c r="E686" s="28"/>
      <c r="F686" s="28"/>
      <c r="G686" s="28"/>
      <c r="I686" s="29"/>
      <c r="J686" s="29"/>
      <c r="K686" s="29"/>
      <c r="L686" s="29"/>
      <c r="M686" s="29"/>
      <c r="N686" s="29"/>
      <c r="O686" s="29"/>
      <c r="P686" s="29"/>
      <c r="Q686" s="29"/>
      <c r="R686" s="178"/>
      <c r="S686" s="122"/>
      <c r="T686" s="29"/>
      <c r="U686" s="29"/>
      <c r="V686" s="29"/>
      <c r="W686" s="29"/>
      <c r="X686" s="29"/>
      <c r="Y686" s="29"/>
    </row>
    <row r="687" spans="1:25" s="73" customFormat="1" ht="12.75" customHeight="1">
      <c r="A687" s="65"/>
      <c r="B687" s="23"/>
      <c r="C687" s="28"/>
      <c r="D687" s="28"/>
      <c r="E687" s="28"/>
      <c r="F687" s="28"/>
      <c r="G687" s="28"/>
      <c r="I687" s="29"/>
      <c r="J687" s="29"/>
      <c r="K687" s="29"/>
      <c r="L687" s="29"/>
      <c r="M687" s="29"/>
      <c r="N687" s="29"/>
      <c r="O687" s="29"/>
      <c r="P687" s="29"/>
      <c r="Q687" s="29"/>
      <c r="R687" s="178"/>
      <c r="S687" s="122"/>
      <c r="T687" s="29"/>
      <c r="U687" s="29"/>
      <c r="V687" s="29"/>
      <c r="W687" s="29"/>
      <c r="X687" s="29"/>
      <c r="Y687" s="29"/>
    </row>
    <row r="688" spans="1:25" s="73" customFormat="1" ht="12.75" customHeight="1">
      <c r="A688" s="65"/>
      <c r="B688" s="23"/>
      <c r="C688" s="28"/>
      <c r="D688" s="28"/>
      <c r="E688" s="28"/>
      <c r="F688" s="28"/>
      <c r="G688" s="28"/>
      <c r="I688" s="29"/>
      <c r="J688" s="29"/>
      <c r="K688" s="29"/>
      <c r="L688" s="29"/>
      <c r="M688" s="29"/>
      <c r="N688" s="29"/>
      <c r="O688" s="29"/>
      <c r="P688" s="29"/>
      <c r="Q688" s="29"/>
      <c r="R688" s="178"/>
      <c r="S688" s="122"/>
      <c r="T688" s="29"/>
      <c r="U688" s="29"/>
      <c r="V688" s="29"/>
      <c r="W688" s="29"/>
      <c r="X688" s="29"/>
      <c r="Y688" s="29"/>
    </row>
    <row r="689" spans="1:25" s="73" customFormat="1" ht="12.75" customHeight="1">
      <c r="A689" s="65"/>
      <c r="B689" s="23"/>
      <c r="C689" s="28"/>
      <c r="D689" s="28"/>
      <c r="E689" s="28"/>
      <c r="F689" s="28"/>
      <c r="G689" s="28"/>
      <c r="I689" s="29"/>
      <c r="J689" s="29"/>
      <c r="K689" s="29"/>
      <c r="L689" s="29"/>
      <c r="M689" s="29"/>
      <c r="N689" s="29"/>
      <c r="O689" s="29"/>
      <c r="P689" s="29"/>
      <c r="Q689" s="29"/>
      <c r="R689" s="178"/>
      <c r="S689" s="122"/>
      <c r="T689" s="29"/>
      <c r="U689" s="29"/>
      <c r="V689" s="29"/>
      <c r="W689" s="29"/>
      <c r="X689" s="29"/>
      <c r="Y689" s="29"/>
    </row>
    <row r="690" spans="1:25" s="73" customFormat="1" ht="12.75" customHeight="1">
      <c r="A690" s="65"/>
      <c r="B690" s="23"/>
      <c r="C690" s="28"/>
      <c r="D690" s="28"/>
      <c r="E690" s="28"/>
      <c r="F690" s="28"/>
      <c r="G690" s="28"/>
      <c r="I690" s="29"/>
      <c r="J690" s="29"/>
      <c r="K690" s="29"/>
      <c r="L690" s="29"/>
      <c r="M690" s="29"/>
      <c r="N690" s="29"/>
      <c r="O690" s="29"/>
      <c r="P690" s="29"/>
      <c r="Q690" s="29"/>
      <c r="R690" s="178"/>
      <c r="S690" s="122"/>
      <c r="T690" s="29"/>
      <c r="U690" s="29"/>
      <c r="V690" s="29"/>
      <c r="W690" s="29"/>
      <c r="X690" s="29"/>
      <c r="Y690" s="29"/>
    </row>
    <row r="691" spans="1:25" s="73" customFormat="1" ht="12.75" customHeight="1">
      <c r="A691" s="65"/>
      <c r="B691" s="23"/>
      <c r="C691" s="28"/>
      <c r="D691" s="28"/>
      <c r="E691" s="28"/>
      <c r="F691" s="28"/>
      <c r="G691" s="28"/>
      <c r="I691" s="29"/>
      <c r="J691" s="29"/>
      <c r="K691" s="29"/>
      <c r="L691" s="29"/>
      <c r="M691" s="29"/>
      <c r="N691" s="29"/>
      <c r="O691" s="29"/>
      <c r="P691" s="29"/>
      <c r="Q691" s="29"/>
      <c r="R691" s="178"/>
      <c r="S691" s="122"/>
      <c r="T691" s="29"/>
      <c r="U691" s="29"/>
      <c r="V691" s="29"/>
      <c r="W691" s="29"/>
      <c r="X691" s="29"/>
      <c r="Y691" s="29"/>
    </row>
    <row r="692" spans="1:25" s="73" customFormat="1" ht="12.75" customHeight="1">
      <c r="A692" s="65"/>
      <c r="B692" s="23"/>
      <c r="C692" s="28"/>
      <c r="D692" s="28"/>
      <c r="E692" s="28"/>
      <c r="F692" s="28"/>
      <c r="G692" s="28"/>
      <c r="I692" s="29"/>
      <c r="J692" s="29"/>
      <c r="K692" s="29"/>
      <c r="L692" s="29"/>
      <c r="M692" s="29"/>
      <c r="N692" s="29"/>
      <c r="O692" s="29"/>
      <c r="P692" s="29"/>
      <c r="Q692" s="29"/>
      <c r="R692" s="178"/>
      <c r="S692" s="122"/>
      <c r="T692" s="29"/>
      <c r="U692" s="29"/>
      <c r="V692" s="29"/>
      <c r="W692" s="29"/>
      <c r="X692" s="29"/>
      <c r="Y692" s="29"/>
    </row>
    <row r="693" spans="1:25" s="73" customFormat="1" ht="12.75" customHeight="1">
      <c r="A693" s="65"/>
      <c r="B693" s="23"/>
      <c r="C693" s="28"/>
      <c r="D693" s="28"/>
      <c r="E693" s="28"/>
      <c r="F693" s="28"/>
      <c r="G693" s="28"/>
      <c r="I693" s="29"/>
      <c r="J693" s="29"/>
      <c r="K693" s="29"/>
      <c r="L693" s="29"/>
      <c r="M693" s="29"/>
      <c r="N693" s="29"/>
      <c r="O693" s="29"/>
      <c r="P693" s="29"/>
      <c r="Q693" s="29"/>
      <c r="R693" s="178"/>
      <c r="S693" s="122"/>
      <c r="T693" s="29"/>
      <c r="U693" s="29"/>
      <c r="V693" s="29"/>
      <c r="W693" s="29"/>
      <c r="X693" s="29"/>
      <c r="Y693" s="29"/>
    </row>
    <row r="694" spans="1:25" s="73" customFormat="1" ht="12.75" customHeight="1">
      <c r="A694" s="65"/>
      <c r="B694" s="23"/>
      <c r="C694" s="28"/>
      <c r="D694" s="28"/>
      <c r="E694" s="28"/>
      <c r="F694" s="28"/>
      <c r="G694" s="28"/>
      <c r="I694" s="29"/>
      <c r="J694" s="29"/>
      <c r="K694" s="29"/>
      <c r="L694" s="29"/>
      <c r="M694" s="29"/>
      <c r="N694" s="29"/>
      <c r="O694" s="29"/>
      <c r="P694" s="29"/>
      <c r="Q694" s="29"/>
      <c r="R694" s="178"/>
      <c r="S694" s="122"/>
      <c r="T694" s="29"/>
      <c r="U694" s="29"/>
      <c r="V694" s="29"/>
      <c r="W694" s="29"/>
      <c r="X694" s="29"/>
      <c r="Y694" s="29"/>
    </row>
    <row r="695" spans="1:25" s="73" customFormat="1" ht="12.75" customHeight="1">
      <c r="A695" s="65"/>
      <c r="B695" s="23"/>
      <c r="C695" s="28"/>
      <c r="D695" s="28"/>
      <c r="E695" s="28"/>
      <c r="F695" s="28"/>
      <c r="G695" s="28"/>
      <c r="I695" s="29"/>
      <c r="J695" s="29"/>
      <c r="K695" s="29"/>
      <c r="L695" s="29"/>
      <c r="M695" s="29"/>
      <c r="N695" s="29"/>
      <c r="O695" s="29"/>
      <c r="P695" s="29"/>
      <c r="Q695" s="29"/>
      <c r="R695" s="178"/>
      <c r="S695" s="122"/>
      <c r="T695" s="29"/>
      <c r="U695" s="29"/>
      <c r="V695" s="29"/>
      <c r="W695" s="29"/>
      <c r="X695" s="29"/>
      <c r="Y695" s="29"/>
    </row>
    <row r="696" spans="1:25" s="73" customFormat="1" ht="12.75" customHeight="1">
      <c r="A696" s="65"/>
      <c r="B696" s="23"/>
      <c r="C696" s="28"/>
      <c r="D696" s="28"/>
      <c r="E696" s="28"/>
      <c r="F696" s="28"/>
      <c r="G696" s="28"/>
      <c r="I696" s="29"/>
      <c r="J696" s="29"/>
      <c r="K696" s="29"/>
      <c r="L696" s="29"/>
      <c r="M696" s="29"/>
      <c r="N696" s="29"/>
      <c r="O696" s="29"/>
      <c r="P696" s="29"/>
      <c r="Q696" s="29"/>
      <c r="R696" s="178"/>
      <c r="S696" s="122"/>
      <c r="T696" s="29"/>
      <c r="U696" s="29"/>
      <c r="V696" s="29"/>
      <c r="W696" s="29"/>
      <c r="X696" s="29"/>
      <c r="Y696" s="29"/>
    </row>
    <row r="697" spans="1:25" s="73" customFormat="1" ht="12.75" customHeight="1">
      <c r="A697" s="65"/>
      <c r="B697" s="23"/>
      <c r="C697" s="28"/>
      <c r="D697" s="28"/>
      <c r="E697" s="28"/>
      <c r="F697" s="28"/>
      <c r="G697" s="28"/>
      <c r="I697" s="29"/>
      <c r="J697" s="29"/>
      <c r="K697" s="29"/>
      <c r="L697" s="29"/>
      <c r="M697" s="29"/>
      <c r="N697" s="29"/>
      <c r="O697" s="29"/>
      <c r="P697" s="29"/>
      <c r="Q697" s="29"/>
      <c r="R697" s="178"/>
      <c r="S697" s="122"/>
      <c r="T697" s="29"/>
      <c r="U697" s="29"/>
      <c r="V697" s="29"/>
      <c r="W697" s="29"/>
      <c r="X697" s="29"/>
      <c r="Y697" s="29"/>
    </row>
    <row r="698" spans="1:25" s="73" customFormat="1" ht="12.75" customHeight="1">
      <c r="A698" s="65"/>
      <c r="B698" s="23"/>
      <c r="C698" s="28"/>
      <c r="D698" s="28"/>
      <c r="E698" s="28"/>
      <c r="F698" s="28"/>
      <c r="G698" s="28"/>
      <c r="I698" s="29"/>
      <c r="J698" s="29"/>
      <c r="K698" s="29"/>
      <c r="L698" s="29"/>
      <c r="M698" s="29"/>
      <c r="N698" s="29"/>
      <c r="O698" s="29"/>
      <c r="P698" s="29"/>
      <c r="Q698" s="29"/>
      <c r="R698" s="178"/>
      <c r="S698" s="122"/>
      <c r="T698" s="29"/>
      <c r="U698" s="29"/>
      <c r="V698" s="29"/>
      <c r="W698" s="29"/>
      <c r="X698" s="29"/>
      <c r="Y698" s="29"/>
    </row>
    <row r="699" spans="1:25" s="73" customFormat="1" ht="12.75" customHeight="1">
      <c r="A699" s="65"/>
      <c r="B699" s="23"/>
      <c r="C699" s="28"/>
      <c r="D699" s="28"/>
      <c r="E699" s="28"/>
      <c r="F699" s="28"/>
      <c r="G699" s="28"/>
      <c r="I699" s="29"/>
      <c r="J699" s="29"/>
      <c r="K699" s="29"/>
      <c r="L699" s="29"/>
      <c r="M699" s="29"/>
      <c r="N699" s="29"/>
      <c r="O699" s="29"/>
      <c r="P699" s="29"/>
      <c r="Q699" s="29"/>
      <c r="R699" s="178"/>
      <c r="S699" s="122"/>
      <c r="T699" s="29"/>
      <c r="U699" s="29"/>
      <c r="V699" s="29"/>
      <c r="W699" s="29"/>
      <c r="X699" s="29"/>
      <c r="Y699" s="29"/>
    </row>
    <row r="700" spans="1:25" s="73" customFormat="1" ht="12.75" customHeight="1">
      <c r="A700" s="65"/>
      <c r="B700" s="23"/>
      <c r="C700" s="28"/>
      <c r="D700" s="28"/>
      <c r="E700" s="28"/>
      <c r="F700" s="28"/>
      <c r="G700" s="28"/>
      <c r="I700" s="29"/>
      <c r="J700" s="29"/>
      <c r="K700" s="29"/>
      <c r="L700" s="29"/>
      <c r="M700" s="29"/>
      <c r="N700" s="29"/>
      <c r="O700" s="29"/>
      <c r="P700" s="29"/>
      <c r="Q700" s="29"/>
      <c r="R700" s="178"/>
      <c r="S700" s="122"/>
      <c r="T700" s="29"/>
      <c r="U700" s="29"/>
      <c r="V700" s="29"/>
      <c r="W700" s="29"/>
      <c r="X700" s="29"/>
      <c r="Y700" s="29"/>
    </row>
    <row r="701" spans="1:25" s="73" customFormat="1" ht="12.75" customHeight="1">
      <c r="A701" s="65"/>
      <c r="B701" s="23"/>
      <c r="C701" s="28"/>
      <c r="D701" s="28"/>
      <c r="E701" s="28"/>
      <c r="F701" s="28"/>
      <c r="G701" s="28"/>
      <c r="I701" s="29"/>
      <c r="J701" s="29"/>
      <c r="K701" s="29"/>
      <c r="L701" s="29"/>
      <c r="M701" s="29"/>
      <c r="N701" s="29"/>
      <c r="O701" s="29"/>
      <c r="P701" s="29"/>
      <c r="Q701" s="29"/>
      <c r="R701" s="178"/>
      <c r="S701" s="122"/>
      <c r="T701" s="29"/>
      <c r="U701" s="29"/>
      <c r="V701" s="29"/>
      <c r="W701" s="29"/>
      <c r="X701" s="29"/>
      <c r="Y701" s="29"/>
    </row>
    <row r="702" spans="1:25" s="73" customFormat="1" ht="12.75" customHeight="1">
      <c r="A702" s="65"/>
      <c r="B702" s="23"/>
      <c r="C702" s="28"/>
      <c r="D702" s="28"/>
      <c r="E702" s="28"/>
      <c r="F702" s="28"/>
      <c r="G702" s="28"/>
      <c r="I702" s="29"/>
      <c r="J702" s="29"/>
      <c r="K702" s="29"/>
      <c r="L702" s="29"/>
      <c r="M702" s="29"/>
      <c r="N702" s="29"/>
      <c r="O702" s="29"/>
      <c r="P702" s="29"/>
      <c r="Q702" s="29"/>
      <c r="R702" s="178"/>
      <c r="S702" s="122"/>
      <c r="T702" s="29"/>
      <c r="U702" s="29"/>
      <c r="V702" s="29"/>
      <c r="W702" s="29"/>
      <c r="X702" s="29"/>
      <c r="Y702" s="29"/>
    </row>
    <row r="703" spans="1:25" s="73" customFormat="1" ht="12.75" customHeight="1">
      <c r="A703" s="65"/>
      <c r="B703" s="23"/>
      <c r="C703" s="28"/>
      <c r="D703" s="28"/>
      <c r="E703" s="28"/>
      <c r="F703" s="28"/>
      <c r="G703" s="28"/>
      <c r="I703" s="29"/>
      <c r="J703" s="29"/>
      <c r="K703" s="29"/>
      <c r="L703" s="29"/>
      <c r="M703" s="29"/>
      <c r="N703" s="29"/>
      <c r="O703" s="29"/>
      <c r="P703" s="29"/>
      <c r="Q703" s="29"/>
      <c r="R703" s="178"/>
      <c r="S703" s="122"/>
      <c r="T703" s="29"/>
      <c r="U703" s="29"/>
      <c r="V703" s="29"/>
      <c r="W703" s="29"/>
      <c r="X703" s="29"/>
      <c r="Y703" s="29"/>
    </row>
    <row r="704" spans="1:25" s="73" customFormat="1" ht="12.75" customHeight="1">
      <c r="A704" s="65"/>
      <c r="B704" s="23"/>
      <c r="C704" s="28"/>
      <c r="D704" s="28"/>
      <c r="E704" s="28"/>
      <c r="F704" s="28"/>
      <c r="G704" s="28"/>
      <c r="I704" s="29"/>
      <c r="J704" s="29"/>
      <c r="K704" s="29"/>
      <c r="L704" s="29"/>
      <c r="M704" s="29"/>
      <c r="N704" s="29"/>
      <c r="O704" s="29"/>
      <c r="P704" s="29"/>
      <c r="Q704" s="29"/>
      <c r="R704" s="178"/>
      <c r="S704" s="122"/>
      <c r="T704" s="29"/>
      <c r="U704" s="29"/>
      <c r="V704" s="29"/>
      <c r="W704" s="29"/>
      <c r="X704" s="29"/>
      <c r="Y704" s="29"/>
    </row>
    <row r="705" spans="1:25" s="73" customFormat="1" ht="12.75" customHeight="1">
      <c r="A705" s="65"/>
      <c r="B705" s="23"/>
      <c r="C705" s="28"/>
      <c r="D705" s="28"/>
      <c r="E705" s="28"/>
      <c r="F705" s="28"/>
      <c r="G705" s="28"/>
      <c r="I705" s="29"/>
      <c r="J705" s="29"/>
      <c r="K705" s="29"/>
      <c r="L705" s="29"/>
      <c r="M705" s="29"/>
      <c r="N705" s="29"/>
      <c r="O705" s="29"/>
      <c r="P705" s="29"/>
      <c r="Q705" s="29"/>
      <c r="R705" s="178"/>
      <c r="S705" s="122"/>
      <c r="T705" s="29"/>
      <c r="U705" s="29"/>
      <c r="V705" s="29"/>
      <c r="W705" s="29"/>
      <c r="X705" s="29"/>
      <c r="Y705" s="29"/>
    </row>
    <row r="706" spans="1:25" s="73" customFormat="1" ht="12.75" customHeight="1">
      <c r="A706" s="65"/>
      <c r="B706" s="23"/>
      <c r="C706" s="28"/>
      <c r="D706" s="28"/>
      <c r="E706" s="28"/>
      <c r="F706" s="28"/>
      <c r="G706" s="28"/>
      <c r="I706" s="29"/>
      <c r="J706" s="29"/>
      <c r="K706" s="29"/>
      <c r="L706" s="29"/>
      <c r="M706" s="29"/>
      <c r="N706" s="29"/>
      <c r="O706" s="29"/>
      <c r="P706" s="29"/>
      <c r="Q706" s="29"/>
      <c r="R706" s="178"/>
      <c r="S706" s="122"/>
      <c r="T706" s="29"/>
      <c r="U706" s="29"/>
      <c r="V706" s="29"/>
      <c r="W706" s="29"/>
      <c r="X706" s="29"/>
      <c r="Y706" s="29"/>
    </row>
    <row r="707" spans="1:25" s="73" customFormat="1" ht="12.75" customHeight="1">
      <c r="A707" s="65"/>
      <c r="B707" s="23"/>
      <c r="C707" s="28"/>
      <c r="D707" s="28"/>
      <c r="E707" s="28"/>
      <c r="F707" s="28"/>
      <c r="G707" s="28"/>
      <c r="I707" s="29"/>
      <c r="J707" s="29"/>
      <c r="K707" s="29"/>
      <c r="L707" s="29"/>
      <c r="M707" s="29"/>
      <c r="N707" s="29"/>
      <c r="O707" s="29"/>
      <c r="P707" s="29"/>
      <c r="Q707" s="29"/>
      <c r="R707" s="178"/>
      <c r="S707" s="122"/>
      <c r="T707" s="29"/>
      <c r="U707" s="29"/>
      <c r="V707" s="29"/>
      <c r="W707" s="29"/>
      <c r="X707" s="29"/>
      <c r="Y707" s="29"/>
    </row>
    <row r="708" spans="1:25" s="73" customFormat="1" ht="12.75" customHeight="1">
      <c r="A708" s="65"/>
      <c r="B708" s="23"/>
      <c r="C708" s="28"/>
      <c r="D708" s="28"/>
      <c r="E708" s="28"/>
      <c r="F708" s="28"/>
      <c r="G708" s="28"/>
      <c r="I708" s="29"/>
      <c r="J708" s="29"/>
      <c r="K708" s="29"/>
      <c r="L708" s="29"/>
      <c r="M708" s="29"/>
      <c r="N708" s="29"/>
      <c r="O708" s="29"/>
      <c r="P708" s="29"/>
      <c r="Q708" s="29"/>
      <c r="R708" s="178"/>
      <c r="S708" s="122"/>
      <c r="T708" s="29"/>
      <c r="U708" s="29"/>
      <c r="V708" s="29"/>
      <c r="W708" s="29"/>
      <c r="X708" s="29"/>
      <c r="Y708" s="29"/>
    </row>
    <row r="709" spans="1:25" s="73" customFormat="1" ht="12.75" customHeight="1">
      <c r="A709" s="65"/>
      <c r="B709" s="23"/>
      <c r="C709" s="28"/>
      <c r="D709" s="28"/>
      <c r="E709" s="28"/>
      <c r="F709" s="28"/>
      <c r="G709" s="28"/>
      <c r="I709" s="29"/>
      <c r="J709" s="29"/>
      <c r="K709" s="29"/>
      <c r="L709" s="29"/>
      <c r="M709" s="29"/>
      <c r="N709" s="29"/>
      <c r="O709" s="29"/>
      <c r="P709" s="29"/>
      <c r="Q709" s="29"/>
      <c r="R709" s="178"/>
      <c r="S709" s="122"/>
      <c r="T709" s="29"/>
      <c r="U709" s="29"/>
      <c r="V709" s="29"/>
      <c r="W709" s="29"/>
      <c r="X709" s="29"/>
      <c r="Y709" s="29"/>
    </row>
    <row r="710" spans="1:25" s="73" customFormat="1" ht="12.75" customHeight="1">
      <c r="A710" s="65"/>
      <c r="B710" s="23"/>
      <c r="C710" s="28"/>
      <c r="D710" s="28"/>
      <c r="E710" s="28"/>
      <c r="F710" s="28"/>
      <c r="G710" s="28"/>
      <c r="I710" s="29"/>
      <c r="J710" s="29"/>
      <c r="K710" s="29"/>
      <c r="L710" s="29"/>
      <c r="M710" s="29"/>
      <c r="N710" s="29"/>
      <c r="O710" s="29"/>
      <c r="P710" s="29"/>
      <c r="Q710" s="29"/>
      <c r="R710" s="178"/>
      <c r="S710" s="122"/>
      <c r="T710" s="29"/>
      <c r="U710" s="29"/>
      <c r="V710" s="29"/>
      <c r="W710" s="29"/>
      <c r="X710" s="29"/>
      <c r="Y710" s="29"/>
    </row>
    <row r="711" spans="1:25" s="73" customFormat="1" ht="12.75" customHeight="1">
      <c r="A711" s="65"/>
      <c r="B711" s="23"/>
      <c r="C711" s="28"/>
      <c r="D711" s="28"/>
      <c r="E711" s="28"/>
      <c r="F711" s="28"/>
      <c r="G711" s="28"/>
      <c r="I711" s="29"/>
      <c r="J711" s="29"/>
      <c r="K711" s="29"/>
      <c r="L711" s="29"/>
      <c r="M711" s="29"/>
      <c r="N711" s="29"/>
      <c r="O711" s="29"/>
      <c r="P711" s="29"/>
      <c r="Q711" s="29"/>
      <c r="R711" s="178"/>
      <c r="S711" s="122"/>
      <c r="T711" s="29"/>
      <c r="U711" s="29"/>
      <c r="V711" s="29"/>
      <c r="W711" s="29"/>
      <c r="X711" s="29"/>
      <c r="Y711" s="29"/>
    </row>
    <row r="712" spans="1:25" s="73" customFormat="1" ht="12.75" customHeight="1">
      <c r="A712" s="65"/>
      <c r="B712" s="23"/>
      <c r="C712" s="28"/>
      <c r="D712" s="28"/>
      <c r="E712" s="28"/>
      <c r="F712" s="28"/>
      <c r="G712" s="28"/>
      <c r="I712" s="29"/>
      <c r="J712" s="29"/>
      <c r="K712" s="29"/>
      <c r="L712" s="29"/>
      <c r="M712" s="29"/>
      <c r="N712" s="29"/>
      <c r="O712" s="29"/>
      <c r="P712" s="29"/>
      <c r="Q712" s="29"/>
      <c r="R712" s="178"/>
      <c r="S712" s="122"/>
      <c r="T712" s="29"/>
      <c r="U712" s="29"/>
      <c r="V712" s="29"/>
      <c r="W712" s="29"/>
      <c r="X712" s="29"/>
      <c r="Y712" s="29"/>
    </row>
    <row r="713" spans="1:25" s="73" customFormat="1" ht="12.75" customHeight="1">
      <c r="A713" s="65"/>
      <c r="B713" s="23"/>
      <c r="C713" s="28"/>
      <c r="D713" s="28"/>
      <c r="E713" s="28"/>
      <c r="F713" s="28"/>
      <c r="G713" s="28"/>
      <c r="I713" s="29"/>
      <c r="J713" s="29"/>
      <c r="K713" s="29"/>
      <c r="L713" s="29"/>
      <c r="M713" s="29"/>
      <c r="N713" s="29"/>
      <c r="O713" s="29"/>
      <c r="P713" s="29"/>
      <c r="Q713" s="29"/>
      <c r="R713" s="178"/>
      <c r="S713" s="122"/>
      <c r="T713" s="29"/>
      <c r="U713" s="29"/>
      <c r="V713" s="29"/>
      <c r="W713" s="29"/>
      <c r="X713" s="29"/>
      <c r="Y713" s="29"/>
    </row>
    <row r="714" spans="1:25" s="73" customFormat="1" ht="12.75" customHeight="1">
      <c r="A714" s="65"/>
      <c r="B714" s="23"/>
      <c r="C714" s="28"/>
      <c r="D714" s="28"/>
      <c r="E714" s="28"/>
      <c r="F714" s="28"/>
      <c r="G714" s="28"/>
      <c r="I714" s="29"/>
      <c r="J714" s="29"/>
      <c r="K714" s="29"/>
      <c r="L714" s="29"/>
      <c r="M714" s="29"/>
      <c r="N714" s="29"/>
      <c r="O714" s="29"/>
      <c r="P714" s="29"/>
      <c r="Q714" s="29"/>
      <c r="R714" s="178"/>
      <c r="S714" s="122"/>
      <c r="T714" s="29"/>
      <c r="U714" s="29"/>
      <c r="V714" s="29"/>
      <c r="W714" s="29"/>
      <c r="X714" s="29"/>
      <c r="Y714" s="29"/>
    </row>
    <row r="715" spans="1:25" s="73" customFormat="1" ht="12.75" customHeight="1">
      <c r="A715" s="65"/>
      <c r="B715" s="23"/>
      <c r="C715" s="28"/>
      <c r="D715" s="28"/>
      <c r="E715" s="28"/>
      <c r="F715" s="28"/>
      <c r="G715" s="28"/>
      <c r="I715" s="29"/>
      <c r="J715" s="29"/>
      <c r="K715" s="29"/>
      <c r="L715" s="29"/>
      <c r="M715" s="29"/>
      <c r="N715" s="29"/>
      <c r="O715" s="29"/>
      <c r="P715" s="29"/>
      <c r="Q715" s="29"/>
      <c r="R715" s="178"/>
      <c r="S715" s="122"/>
      <c r="T715" s="29"/>
      <c r="U715" s="29"/>
      <c r="V715" s="29"/>
      <c r="W715" s="29"/>
      <c r="X715" s="29"/>
      <c r="Y715" s="29"/>
    </row>
    <row r="716" spans="1:25" s="73" customFormat="1" ht="12.75" customHeight="1">
      <c r="A716" s="65"/>
      <c r="B716" s="23"/>
      <c r="C716" s="28"/>
      <c r="D716" s="28"/>
      <c r="E716" s="28"/>
      <c r="F716" s="28"/>
      <c r="G716" s="28"/>
      <c r="I716" s="29"/>
      <c r="J716" s="29"/>
      <c r="K716" s="29"/>
      <c r="L716" s="29"/>
      <c r="M716" s="29"/>
      <c r="N716" s="29"/>
      <c r="O716" s="29"/>
      <c r="P716" s="29"/>
      <c r="Q716" s="29"/>
      <c r="R716" s="178"/>
      <c r="S716" s="122"/>
      <c r="T716" s="29"/>
      <c r="U716" s="29"/>
      <c r="V716" s="29"/>
      <c r="W716" s="29"/>
      <c r="X716" s="29"/>
      <c r="Y716" s="29"/>
    </row>
    <row r="717" spans="1:25" s="73" customFormat="1" ht="12.75" customHeight="1">
      <c r="A717" s="65"/>
      <c r="B717" s="23"/>
      <c r="C717" s="28"/>
      <c r="D717" s="28"/>
      <c r="E717" s="28"/>
      <c r="F717" s="28"/>
      <c r="G717" s="28"/>
      <c r="I717" s="29"/>
      <c r="J717" s="29"/>
      <c r="K717" s="29"/>
      <c r="L717" s="29"/>
      <c r="M717" s="29"/>
      <c r="N717" s="29"/>
      <c r="O717" s="29"/>
      <c r="P717" s="29"/>
      <c r="Q717" s="29"/>
      <c r="R717" s="178"/>
      <c r="S717" s="122"/>
      <c r="T717" s="29"/>
      <c r="U717" s="29"/>
      <c r="V717" s="29"/>
      <c r="W717" s="29"/>
      <c r="X717" s="29"/>
      <c r="Y717" s="29"/>
    </row>
    <row r="718" spans="1:25" s="73" customFormat="1" ht="12.75" customHeight="1">
      <c r="A718" s="65"/>
      <c r="B718" s="23"/>
      <c r="C718" s="28"/>
      <c r="D718" s="28"/>
      <c r="E718" s="28"/>
      <c r="F718" s="28"/>
      <c r="G718" s="28"/>
      <c r="I718" s="29"/>
      <c r="J718" s="29"/>
      <c r="K718" s="29"/>
      <c r="L718" s="29"/>
      <c r="M718" s="29"/>
      <c r="N718" s="29"/>
      <c r="O718" s="29"/>
      <c r="P718" s="29"/>
      <c r="Q718" s="29"/>
      <c r="R718" s="178"/>
      <c r="S718" s="122"/>
      <c r="T718" s="29"/>
      <c r="U718" s="29"/>
      <c r="V718" s="29"/>
      <c r="W718" s="29"/>
      <c r="X718" s="29"/>
      <c r="Y718" s="29"/>
    </row>
    <row r="719" spans="1:25" s="73" customFormat="1" ht="12.75" customHeight="1">
      <c r="A719" s="65"/>
      <c r="B719" s="23"/>
      <c r="C719" s="28"/>
      <c r="D719" s="28"/>
      <c r="E719" s="28"/>
      <c r="F719" s="28"/>
      <c r="G719" s="28"/>
      <c r="I719" s="29"/>
      <c r="J719" s="29"/>
      <c r="K719" s="29"/>
      <c r="L719" s="29"/>
      <c r="M719" s="29"/>
      <c r="N719" s="29"/>
      <c r="O719" s="29"/>
      <c r="P719" s="29"/>
      <c r="Q719" s="29"/>
      <c r="R719" s="178"/>
      <c r="S719" s="122"/>
      <c r="T719" s="29"/>
      <c r="U719" s="29"/>
      <c r="V719" s="29"/>
      <c r="W719" s="29"/>
      <c r="X719" s="29"/>
      <c r="Y719" s="29"/>
    </row>
    <row r="720" spans="1:25" s="73" customFormat="1" ht="12.75" customHeight="1">
      <c r="A720" s="65"/>
      <c r="B720" s="23"/>
      <c r="C720" s="28"/>
      <c r="D720" s="28"/>
      <c r="E720" s="28"/>
      <c r="F720" s="28"/>
      <c r="G720" s="28"/>
      <c r="I720" s="29"/>
      <c r="J720" s="29"/>
      <c r="K720" s="29"/>
      <c r="L720" s="29"/>
      <c r="M720" s="29"/>
      <c r="N720" s="29"/>
      <c r="O720" s="29"/>
      <c r="P720" s="29"/>
      <c r="Q720" s="29"/>
      <c r="R720" s="178"/>
      <c r="S720" s="122"/>
      <c r="T720" s="29"/>
      <c r="U720" s="29"/>
      <c r="V720" s="29"/>
      <c r="W720" s="29"/>
      <c r="X720" s="29"/>
      <c r="Y720" s="29"/>
    </row>
    <row r="721" spans="1:25" s="73" customFormat="1" ht="12.75" customHeight="1">
      <c r="A721" s="65"/>
      <c r="B721" s="23"/>
      <c r="C721" s="28"/>
      <c r="D721" s="28"/>
      <c r="E721" s="28"/>
      <c r="F721" s="28"/>
      <c r="G721" s="28"/>
      <c r="I721" s="29"/>
      <c r="J721" s="29"/>
      <c r="K721" s="29"/>
      <c r="L721" s="29"/>
      <c r="M721" s="29"/>
      <c r="N721" s="29"/>
      <c r="O721" s="29"/>
      <c r="P721" s="29"/>
      <c r="Q721" s="29"/>
      <c r="R721" s="178"/>
      <c r="S721" s="122"/>
      <c r="T721" s="29"/>
      <c r="U721" s="29"/>
      <c r="V721" s="29"/>
      <c r="W721" s="29"/>
      <c r="X721" s="29"/>
      <c r="Y721" s="29"/>
    </row>
    <row r="722" spans="1:25" s="73" customFormat="1" ht="12.75" customHeight="1">
      <c r="A722" s="65"/>
      <c r="B722" s="23"/>
      <c r="C722" s="28"/>
      <c r="D722" s="28"/>
      <c r="E722" s="28"/>
      <c r="F722" s="28"/>
      <c r="G722" s="28"/>
      <c r="I722" s="29"/>
      <c r="J722" s="29"/>
      <c r="K722" s="29"/>
      <c r="L722" s="29"/>
      <c r="M722" s="29"/>
      <c r="N722" s="29"/>
      <c r="O722" s="29"/>
      <c r="P722" s="29"/>
      <c r="Q722" s="29"/>
      <c r="R722" s="178"/>
      <c r="S722" s="122"/>
      <c r="T722" s="29"/>
      <c r="U722" s="29"/>
      <c r="V722" s="29"/>
      <c r="W722" s="29"/>
      <c r="X722" s="29"/>
      <c r="Y722" s="29"/>
    </row>
    <row r="723" spans="1:25" s="73" customFormat="1" ht="12.75" customHeight="1">
      <c r="A723" s="65"/>
      <c r="B723" s="23"/>
      <c r="C723" s="28"/>
      <c r="D723" s="28"/>
      <c r="E723" s="28"/>
      <c r="F723" s="28"/>
      <c r="G723" s="28"/>
      <c r="I723" s="29"/>
      <c r="J723" s="29"/>
      <c r="K723" s="29"/>
      <c r="L723" s="29"/>
      <c r="M723" s="29"/>
      <c r="N723" s="29"/>
      <c r="O723" s="29"/>
      <c r="P723" s="29"/>
      <c r="Q723" s="29"/>
      <c r="R723" s="178"/>
      <c r="S723" s="122"/>
      <c r="T723" s="29"/>
      <c r="U723" s="29"/>
      <c r="V723" s="29"/>
      <c r="W723" s="29"/>
      <c r="X723" s="29"/>
      <c r="Y723" s="29"/>
    </row>
    <row r="724" spans="1:25" s="73" customFormat="1" ht="12.75" customHeight="1">
      <c r="A724" s="65"/>
      <c r="B724" s="23"/>
      <c r="C724" s="28"/>
      <c r="D724" s="28"/>
      <c r="E724" s="28"/>
      <c r="F724" s="28"/>
      <c r="G724" s="28"/>
      <c r="I724" s="29"/>
      <c r="J724" s="29"/>
      <c r="K724" s="29"/>
      <c r="L724" s="29"/>
      <c r="M724" s="29"/>
      <c r="N724" s="29"/>
      <c r="O724" s="29"/>
      <c r="P724" s="29"/>
      <c r="Q724" s="29"/>
      <c r="R724" s="178"/>
      <c r="S724" s="122"/>
      <c r="T724" s="29"/>
      <c r="U724" s="29"/>
      <c r="V724" s="29"/>
      <c r="W724" s="29"/>
      <c r="X724" s="29"/>
      <c r="Y724" s="29"/>
    </row>
    <row r="725" spans="1:25" s="73" customFormat="1" ht="12.75" customHeight="1">
      <c r="A725" s="65"/>
      <c r="B725" s="23"/>
      <c r="C725" s="28"/>
      <c r="D725" s="28"/>
      <c r="E725" s="28"/>
      <c r="F725" s="28"/>
      <c r="G725" s="28"/>
      <c r="I725" s="29"/>
      <c r="J725" s="29"/>
      <c r="K725" s="29"/>
      <c r="L725" s="29"/>
      <c r="M725" s="29"/>
      <c r="N725" s="29"/>
      <c r="O725" s="29"/>
      <c r="P725" s="29"/>
      <c r="Q725" s="29"/>
      <c r="R725" s="178"/>
      <c r="S725" s="122"/>
      <c r="T725" s="29"/>
      <c r="U725" s="29"/>
      <c r="V725" s="29"/>
      <c r="W725" s="29"/>
      <c r="X725" s="29"/>
      <c r="Y725" s="29"/>
    </row>
    <row r="726" spans="1:25" s="73" customFormat="1" ht="12.75" customHeight="1">
      <c r="A726" s="65"/>
      <c r="B726" s="23"/>
      <c r="C726" s="28"/>
      <c r="D726" s="28"/>
      <c r="E726" s="28"/>
      <c r="F726" s="28"/>
      <c r="G726" s="28"/>
      <c r="I726" s="29"/>
      <c r="J726" s="29"/>
      <c r="K726" s="29"/>
      <c r="L726" s="29"/>
      <c r="M726" s="29"/>
      <c r="N726" s="29"/>
      <c r="O726" s="29"/>
      <c r="P726" s="29"/>
      <c r="Q726" s="29"/>
      <c r="R726" s="178"/>
      <c r="S726" s="122"/>
      <c r="T726" s="29"/>
      <c r="U726" s="29"/>
      <c r="V726" s="29"/>
      <c r="W726" s="29"/>
      <c r="X726" s="29"/>
      <c r="Y726" s="29"/>
    </row>
    <row r="727" spans="1:25" s="73" customFormat="1" ht="12.75" customHeight="1">
      <c r="A727" s="65"/>
      <c r="B727" s="23"/>
      <c r="C727" s="28"/>
      <c r="D727" s="28"/>
      <c r="E727" s="28"/>
      <c r="F727" s="28"/>
      <c r="G727" s="28"/>
      <c r="I727" s="29"/>
      <c r="J727" s="29"/>
      <c r="K727" s="29"/>
      <c r="L727" s="29"/>
      <c r="M727" s="29"/>
      <c r="N727" s="29"/>
      <c r="O727" s="29"/>
      <c r="P727" s="29"/>
      <c r="Q727" s="29"/>
      <c r="R727" s="178"/>
      <c r="S727" s="122"/>
      <c r="T727" s="29"/>
      <c r="U727" s="29"/>
      <c r="V727" s="29"/>
      <c r="W727" s="29"/>
      <c r="X727" s="29"/>
      <c r="Y727" s="29"/>
    </row>
    <row r="728" spans="1:25" s="73" customFormat="1" ht="12.75" customHeight="1">
      <c r="A728" s="65"/>
      <c r="B728" s="23"/>
      <c r="C728" s="28"/>
      <c r="D728" s="28"/>
      <c r="E728" s="28"/>
      <c r="F728" s="28"/>
      <c r="G728" s="28"/>
      <c r="I728" s="29"/>
      <c r="J728" s="29"/>
      <c r="K728" s="29"/>
      <c r="L728" s="29"/>
      <c r="M728" s="29"/>
      <c r="N728" s="29"/>
      <c r="O728" s="29"/>
      <c r="P728" s="29"/>
      <c r="Q728" s="29"/>
      <c r="R728" s="178"/>
      <c r="S728" s="122"/>
      <c r="T728" s="29"/>
      <c r="U728" s="29"/>
      <c r="V728" s="29"/>
      <c r="W728" s="29"/>
      <c r="X728" s="29"/>
      <c r="Y728" s="29"/>
    </row>
    <row r="729" spans="1:25" s="73" customFormat="1" ht="12.75" customHeight="1">
      <c r="A729" s="65"/>
      <c r="B729" s="23"/>
      <c r="C729" s="28"/>
      <c r="D729" s="28"/>
      <c r="E729" s="28"/>
      <c r="F729" s="28"/>
      <c r="G729" s="28"/>
      <c r="I729" s="29"/>
      <c r="J729" s="29"/>
      <c r="K729" s="29"/>
      <c r="L729" s="29"/>
      <c r="M729" s="29"/>
      <c r="N729" s="29"/>
      <c r="O729" s="29"/>
      <c r="P729" s="29"/>
      <c r="Q729" s="29"/>
      <c r="R729" s="178"/>
      <c r="S729" s="122"/>
      <c r="T729" s="29"/>
      <c r="U729" s="29"/>
      <c r="V729" s="29"/>
      <c r="W729" s="29"/>
      <c r="X729" s="29"/>
      <c r="Y729" s="29"/>
    </row>
    <row r="730" spans="1:25" s="73" customFormat="1" ht="12.75" customHeight="1">
      <c r="A730" s="65"/>
      <c r="B730" s="23"/>
      <c r="C730" s="28"/>
      <c r="D730" s="28"/>
      <c r="E730" s="28"/>
      <c r="F730" s="28"/>
      <c r="G730" s="28"/>
      <c r="I730" s="29"/>
      <c r="J730" s="29"/>
      <c r="K730" s="29"/>
      <c r="L730" s="29"/>
      <c r="M730" s="29"/>
      <c r="N730" s="29"/>
      <c r="O730" s="29"/>
      <c r="P730" s="29"/>
      <c r="Q730" s="29"/>
      <c r="R730" s="178"/>
      <c r="S730" s="122"/>
      <c r="T730" s="29"/>
      <c r="U730" s="29"/>
      <c r="V730" s="29"/>
      <c r="W730" s="29"/>
      <c r="X730" s="29"/>
      <c r="Y730" s="29"/>
    </row>
    <row r="731" spans="1:25" s="73" customFormat="1" ht="12.75" customHeight="1">
      <c r="A731" s="65"/>
      <c r="B731" s="23"/>
      <c r="C731" s="28"/>
      <c r="D731" s="28"/>
      <c r="E731" s="28"/>
      <c r="F731" s="28"/>
      <c r="G731" s="28"/>
      <c r="I731" s="29"/>
      <c r="J731" s="29"/>
      <c r="K731" s="29"/>
      <c r="L731" s="29"/>
      <c r="M731" s="29"/>
      <c r="N731" s="29"/>
      <c r="O731" s="29"/>
      <c r="P731" s="29"/>
      <c r="Q731" s="29"/>
      <c r="R731" s="178"/>
      <c r="S731" s="122"/>
      <c r="T731" s="29"/>
      <c r="U731" s="29"/>
      <c r="V731" s="29"/>
      <c r="W731" s="29"/>
      <c r="X731" s="29"/>
      <c r="Y731" s="29"/>
    </row>
    <row r="732" spans="1:25" s="73" customFormat="1" ht="12.75" customHeight="1">
      <c r="A732" s="65"/>
      <c r="B732" s="23"/>
      <c r="C732" s="28"/>
      <c r="D732" s="28"/>
      <c r="E732" s="28"/>
      <c r="F732" s="28"/>
      <c r="G732" s="28"/>
      <c r="I732" s="29"/>
      <c r="J732" s="29"/>
      <c r="K732" s="29"/>
      <c r="L732" s="29"/>
      <c r="M732" s="29"/>
      <c r="N732" s="29"/>
      <c r="O732" s="29"/>
      <c r="P732" s="29"/>
      <c r="Q732" s="29"/>
      <c r="R732" s="178"/>
      <c r="S732" s="122"/>
      <c r="T732" s="29"/>
      <c r="U732" s="29"/>
      <c r="V732" s="29"/>
      <c r="W732" s="29"/>
      <c r="X732" s="29"/>
      <c r="Y732" s="29"/>
    </row>
    <row r="733" spans="1:25" s="73" customFormat="1" ht="12.75" customHeight="1">
      <c r="A733" s="65"/>
      <c r="B733" s="23"/>
      <c r="C733" s="28"/>
      <c r="D733" s="28"/>
      <c r="E733" s="28"/>
      <c r="F733" s="28"/>
      <c r="G733" s="28"/>
      <c r="I733" s="29"/>
      <c r="J733" s="29"/>
      <c r="K733" s="29"/>
      <c r="L733" s="29"/>
      <c r="M733" s="29"/>
      <c r="N733" s="29"/>
      <c r="O733" s="29"/>
      <c r="P733" s="29"/>
      <c r="Q733" s="29"/>
      <c r="R733" s="178"/>
      <c r="S733" s="122"/>
      <c r="T733" s="29"/>
      <c r="U733" s="29"/>
      <c r="V733" s="29"/>
      <c r="W733" s="29"/>
      <c r="X733" s="29"/>
      <c r="Y733" s="29"/>
    </row>
    <row r="734" spans="1:25" s="73" customFormat="1" ht="12.75" customHeight="1">
      <c r="A734" s="65"/>
      <c r="B734" s="23"/>
      <c r="C734" s="28"/>
      <c r="D734" s="28"/>
      <c r="E734" s="28"/>
      <c r="F734" s="28"/>
      <c r="G734" s="28"/>
      <c r="I734" s="29"/>
      <c r="J734" s="29"/>
      <c r="K734" s="29"/>
      <c r="L734" s="29"/>
      <c r="M734" s="29"/>
      <c r="N734" s="29"/>
      <c r="O734" s="29"/>
      <c r="P734" s="29"/>
      <c r="Q734" s="29"/>
      <c r="R734" s="178"/>
      <c r="S734" s="122"/>
      <c r="T734" s="29"/>
      <c r="U734" s="29"/>
      <c r="V734" s="29"/>
      <c r="W734" s="29"/>
      <c r="X734" s="29"/>
      <c r="Y734" s="29"/>
    </row>
    <row r="735" spans="1:25" s="73" customFormat="1" ht="12.75" customHeight="1">
      <c r="A735" s="65"/>
      <c r="B735" s="23"/>
      <c r="C735" s="28"/>
      <c r="D735" s="28"/>
      <c r="E735" s="28"/>
      <c r="F735" s="28"/>
      <c r="G735" s="28"/>
      <c r="I735" s="29"/>
      <c r="J735" s="29"/>
      <c r="K735" s="29"/>
      <c r="L735" s="29"/>
      <c r="M735" s="29"/>
      <c r="N735" s="29"/>
      <c r="O735" s="29"/>
      <c r="P735" s="29"/>
      <c r="Q735" s="29"/>
      <c r="R735" s="178"/>
      <c r="S735" s="122"/>
      <c r="T735" s="29"/>
      <c r="U735" s="29"/>
      <c r="V735" s="29"/>
      <c r="W735" s="29"/>
      <c r="X735" s="29"/>
      <c r="Y735" s="29"/>
    </row>
    <row r="736" spans="1:25" s="73" customFormat="1" ht="12.75" customHeight="1">
      <c r="A736" s="65"/>
      <c r="B736" s="23"/>
      <c r="C736" s="28"/>
      <c r="D736" s="28"/>
      <c r="E736" s="28"/>
      <c r="F736" s="28"/>
      <c r="G736" s="28"/>
      <c r="I736" s="29"/>
      <c r="J736" s="29"/>
      <c r="K736" s="29"/>
      <c r="L736" s="29"/>
      <c r="M736" s="29"/>
      <c r="N736" s="29"/>
      <c r="O736" s="29"/>
      <c r="P736" s="29"/>
      <c r="Q736" s="29"/>
      <c r="R736" s="178"/>
      <c r="S736" s="122"/>
      <c r="T736" s="29"/>
      <c r="U736" s="29"/>
      <c r="V736" s="29"/>
      <c r="W736" s="29"/>
      <c r="X736" s="29"/>
      <c r="Y736" s="29"/>
    </row>
    <row r="737" spans="1:25" s="73" customFormat="1" ht="12.75" customHeight="1">
      <c r="A737" s="65"/>
      <c r="B737" s="23"/>
      <c r="C737" s="28"/>
      <c r="D737" s="28"/>
      <c r="E737" s="28"/>
      <c r="F737" s="28"/>
      <c r="G737" s="28"/>
      <c r="I737" s="29"/>
      <c r="J737" s="29"/>
      <c r="K737" s="29"/>
      <c r="L737" s="29"/>
      <c r="M737" s="29"/>
      <c r="N737" s="29"/>
      <c r="O737" s="29"/>
      <c r="P737" s="29"/>
      <c r="Q737" s="29"/>
      <c r="R737" s="178"/>
      <c r="S737" s="122"/>
      <c r="T737" s="29"/>
      <c r="U737" s="29"/>
      <c r="V737" s="29"/>
      <c r="W737" s="29"/>
      <c r="X737" s="29"/>
      <c r="Y737" s="29"/>
    </row>
    <row r="738" spans="1:25" s="73" customFormat="1" ht="12.75" customHeight="1">
      <c r="A738" s="65"/>
      <c r="B738" s="23"/>
      <c r="C738" s="28"/>
      <c r="D738" s="28"/>
      <c r="E738" s="28"/>
      <c r="F738" s="28"/>
      <c r="G738" s="28"/>
      <c r="I738" s="29"/>
      <c r="J738" s="29"/>
      <c r="K738" s="29"/>
      <c r="L738" s="29"/>
      <c r="M738" s="29"/>
      <c r="N738" s="29"/>
      <c r="O738" s="29"/>
      <c r="P738" s="29"/>
      <c r="Q738" s="29"/>
      <c r="R738" s="178"/>
      <c r="S738" s="122"/>
      <c r="T738" s="29"/>
      <c r="U738" s="29"/>
      <c r="V738" s="29"/>
      <c r="W738" s="29"/>
      <c r="X738" s="29"/>
      <c r="Y738" s="29"/>
    </row>
    <row r="739" spans="1:25" s="73" customFormat="1" ht="12.75" customHeight="1">
      <c r="A739" s="65"/>
      <c r="B739" s="23"/>
      <c r="C739" s="28"/>
      <c r="D739" s="28"/>
      <c r="E739" s="28"/>
      <c r="F739" s="28"/>
      <c r="G739" s="28"/>
      <c r="I739" s="29"/>
      <c r="J739" s="29"/>
      <c r="K739" s="29"/>
      <c r="L739" s="29"/>
      <c r="M739" s="29"/>
      <c r="N739" s="29"/>
      <c r="O739" s="29"/>
      <c r="P739" s="29"/>
      <c r="Q739" s="29"/>
      <c r="R739" s="178"/>
      <c r="S739" s="122"/>
      <c r="T739" s="29"/>
      <c r="U739" s="29"/>
      <c r="V739" s="29"/>
      <c r="W739" s="29"/>
      <c r="X739" s="29"/>
      <c r="Y739" s="29"/>
    </row>
    <row r="740" spans="1:25" s="73" customFormat="1" ht="12.75" customHeight="1">
      <c r="A740" s="65"/>
      <c r="B740" s="23"/>
      <c r="C740" s="28"/>
      <c r="D740" s="28"/>
      <c r="E740" s="28"/>
      <c r="F740" s="28"/>
      <c r="G740" s="28"/>
      <c r="I740" s="29"/>
      <c r="J740" s="29"/>
      <c r="K740" s="29"/>
      <c r="L740" s="29"/>
      <c r="M740" s="29"/>
      <c r="N740" s="29"/>
      <c r="O740" s="29"/>
      <c r="P740" s="29"/>
      <c r="Q740" s="29"/>
      <c r="R740" s="178"/>
      <c r="S740" s="122"/>
      <c r="T740" s="29"/>
      <c r="U740" s="29"/>
      <c r="V740" s="29"/>
      <c r="W740" s="29"/>
      <c r="X740" s="29"/>
      <c r="Y740" s="29"/>
    </row>
    <row r="741" spans="1:25" s="73" customFormat="1" ht="12.75" customHeight="1">
      <c r="A741" s="65"/>
      <c r="B741" s="23"/>
      <c r="C741" s="28"/>
      <c r="D741" s="28"/>
      <c r="E741" s="28"/>
      <c r="F741" s="28"/>
      <c r="G741" s="28"/>
      <c r="I741" s="29"/>
      <c r="J741" s="29"/>
      <c r="K741" s="29"/>
      <c r="L741" s="29"/>
      <c r="M741" s="29"/>
      <c r="N741" s="29"/>
      <c r="O741" s="29"/>
      <c r="P741" s="29"/>
      <c r="Q741" s="29"/>
      <c r="R741" s="178"/>
      <c r="S741" s="122"/>
      <c r="T741" s="29"/>
      <c r="U741" s="29"/>
      <c r="V741" s="29"/>
      <c r="W741" s="29"/>
      <c r="X741" s="29"/>
      <c r="Y741" s="29"/>
    </row>
    <row r="742" spans="1:25" s="73" customFormat="1" ht="12.75" customHeight="1">
      <c r="A742" s="65"/>
      <c r="B742" s="23"/>
      <c r="C742" s="28"/>
      <c r="D742" s="28"/>
      <c r="E742" s="28"/>
      <c r="F742" s="28"/>
      <c r="G742" s="28"/>
      <c r="I742" s="29"/>
      <c r="J742" s="29"/>
      <c r="K742" s="29"/>
      <c r="L742" s="29"/>
      <c r="M742" s="29"/>
      <c r="N742" s="29"/>
      <c r="O742" s="29"/>
      <c r="P742" s="29"/>
      <c r="Q742" s="29"/>
      <c r="R742" s="178"/>
      <c r="S742" s="122"/>
      <c r="T742" s="29"/>
      <c r="U742" s="29"/>
      <c r="V742" s="29"/>
      <c r="W742" s="29"/>
      <c r="X742" s="29"/>
      <c r="Y742" s="29"/>
    </row>
    <row r="743" spans="1:25" s="73" customFormat="1" ht="12.75" customHeight="1">
      <c r="A743" s="65"/>
      <c r="B743" s="23"/>
      <c r="C743" s="28"/>
      <c r="D743" s="28"/>
      <c r="E743" s="28"/>
      <c r="F743" s="28"/>
      <c r="G743" s="28"/>
      <c r="I743" s="29"/>
      <c r="J743" s="29"/>
      <c r="K743" s="29"/>
      <c r="L743" s="29"/>
      <c r="M743" s="29"/>
      <c r="N743" s="29"/>
      <c r="O743" s="29"/>
      <c r="P743" s="29"/>
      <c r="Q743" s="29"/>
      <c r="R743" s="178"/>
      <c r="S743" s="122"/>
      <c r="T743" s="29"/>
      <c r="U743" s="29"/>
      <c r="V743" s="29"/>
      <c r="W743" s="29"/>
      <c r="X743" s="29"/>
      <c r="Y743" s="29"/>
    </row>
    <row r="744" spans="1:25" s="73" customFormat="1" ht="12.75" customHeight="1">
      <c r="A744" s="65"/>
      <c r="B744" s="23"/>
      <c r="C744" s="28"/>
      <c r="D744" s="28"/>
      <c r="E744" s="28"/>
      <c r="F744" s="28"/>
      <c r="G744" s="28"/>
      <c r="I744" s="29"/>
      <c r="J744" s="29"/>
      <c r="K744" s="29"/>
      <c r="L744" s="29"/>
      <c r="M744" s="29"/>
      <c r="N744" s="29"/>
      <c r="O744" s="29"/>
      <c r="P744" s="29"/>
      <c r="Q744" s="29"/>
      <c r="R744" s="178"/>
      <c r="S744" s="122"/>
      <c r="T744" s="29"/>
      <c r="U744" s="29"/>
      <c r="V744" s="29"/>
      <c r="W744" s="29"/>
      <c r="X744" s="29"/>
      <c r="Y744" s="29"/>
    </row>
    <row r="745" spans="1:25" s="73" customFormat="1" ht="12.75" customHeight="1">
      <c r="A745" s="65"/>
      <c r="B745" s="23"/>
      <c r="C745" s="28"/>
      <c r="D745" s="28"/>
      <c r="E745" s="28"/>
      <c r="F745" s="28"/>
      <c r="G745" s="28"/>
      <c r="I745" s="29"/>
      <c r="J745" s="29"/>
      <c r="K745" s="29"/>
      <c r="L745" s="29"/>
      <c r="M745" s="29"/>
      <c r="N745" s="29"/>
      <c r="O745" s="29"/>
      <c r="P745" s="29"/>
      <c r="Q745" s="29"/>
      <c r="R745" s="178"/>
      <c r="S745" s="122"/>
      <c r="T745" s="29"/>
      <c r="U745" s="29"/>
      <c r="V745" s="29"/>
      <c r="W745" s="29"/>
      <c r="X745" s="29"/>
      <c r="Y745" s="29"/>
    </row>
    <row r="746" spans="1:25" s="73" customFormat="1" ht="12.75" customHeight="1">
      <c r="A746" s="65"/>
      <c r="B746" s="23"/>
      <c r="C746" s="28"/>
      <c r="D746" s="28"/>
      <c r="E746" s="28"/>
      <c r="F746" s="28"/>
      <c r="G746" s="28"/>
      <c r="I746" s="29"/>
      <c r="J746" s="29"/>
      <c r="K746" s="29"/>
      <c r="L746" s="29"/>
      <c r="M746" s="29"/>
      <c r="N746" s="29"/>
      <c r="O746" s="29"/>
      <c r="P746" s="29"/>
      <c r="Q746" s="29"/>
      <c r="R746" s="178"/>
      <c r="S746" s="122"/>
      <c r="T746" s="29"/>
      <c r="U746" s="29"/>
      <c r="V746" s="29"/>
      <c r="W746" s="29"/>
      <c r="X746" s="29"/>
      <c r="Y746" s="29"/>
    </row>
    <row r="747" spans="1:25" s="73" customFormat="1" ht="12.75" customHeight="1">
      <c r="A747" s="65"/>
      <c r="B747" s="23"/>
      <c r="C747" s="28"/>
      <c r="D747" s="28"/>
      <c r="E747" s="28"/>
      <c r="F747" s="28"/>
      <c r="G747" s="28"/>
      <c r="I747" s="29"/>
      <c r="J747" s="29"/>
      <c r="K747" s="29"/>
      <c r="L747" s="29"/>
      <c r="M747" s="29"/>
      <c r="N747" s="29"/>
      <c r="O747" s="29"/>
      <c r="P747" s="29"/>
      <c r="Q747" s="29"/>
      <c r="R747" s="178"/>
      <c r="S747" s="122"/>
      <c r="T747" s="29"/>
      <c r="U747" s="29"/>
      <c r="V747" s="29"/>
      <c r="W747" s="29"/>
      <c r="X747" s="29"/>
      <c r="Y747" s="29"/>
    </row>
    <row r="748" spans="1:25" s="73" customFormat="1" ht="12.75" customHeight="1">
      <c r="A748" s="65"/>
      <c r="B748" s="23"/>
      <c r="C748" s="28"/>
      <c r="D748" s="28"/>
      <c r="E748" s="28"/>
      <c r="F748" s="28"/>
      <c r="G748" s="28"/>
      <c r="I748" s="29"/>
      <c r="J748" s="29"/>
      <c r="K748" s="29"/>
      <c r="L748" s="29"/>
      <c r="M748" s="29"/>
      <c r="N748" s="29"/>
      <c r="O748" s="29"/>
      <c r="P748" s="29"/>
      <c r="Q748" s="29"/>
      <c r="R748" s="178"/>
      <c r="S748" s="122"/>
      <c r="T748" s="29"/>
      <c r="U748" s="29"/>
      <c r="V748" s="29"/>
      <c r="W748" s="29"/>
      <c r="X748" s="29"/>
      <c r="Y748" s="29"/>
    </row>
    <row r="749" spans="1:25" s="73" customFormat="1" ht="12.75" customHeight="1">
      <c r="A749" s="65"/>
      <c r="B749" s="23"/>
      <c r="C749" s="28"/>
      <c r="D749" s="28"/>
      <c r="E749" s="28"/>
      <c r="F749" s="28"/>
      <c r="G749" s="28"/>
      <c r="I749" s="29"/>
      <c r="J749" s="29"/>
      <c r="K749" s="29"/>
      <c r="L749" s="29"/>
      <c r="M749" s="29"/>
      <c r="N749" s="29"/>
      <c r="O749" s="29"/>
      <c r="P749" s="29"/>
      <c r="Q749" s="29"/>
      <c r="R749" s="178"/>
      <c r="S749" s="122"/>
      <c r="T749" s="29"/>
      <c r="U749" s="29"/>
      <c r="V749" s="29"/>
      <c r="W749" s="29"/>
      <c r="X749" s="29"/>
      <c r="Y749" s="29"/>
    </row>
    <row r="750" spans="1:25" s="73" customFormat="1" ht="12.75" customHeight="1">
      <c r="A750" s="65"/>
      <c r="B750" s="23"/>
      <c r="C750" s="28"/>
      <c r="D750" s="28"/>
      <c r="E750" s="28"/>
      <c r="F750" s="28"/>
      <c r="G750" s="28"/>
      <c r="I750" s="29"/>
      <c r="J750" s="29"/>
      <c r="K750" s="29"/>
      <c r="L750" s="29"/>
      <c r="M750" s="29"/>
      <c r="N750" s="29"/>
      <c r="O750" s="29"/>
      <c r="P750" s="29"/>
      <c r="Q750" s="29"/>
      <c r="R750" s="178"/>
      <c r="S750" s="122"/>
      <c r="T750" s="29"/>
      <c r="U750" s="29"/>
      <c r="V750" s="29"/>
      <c r="W750" s="29"/>
      <c r="X750" s="29"/>
      <c r="Y750" s="29"/>
    </row>
    <row r="751" spans="1:25" s="73" customFormat="1" ht="12.75" customHeight="1">
      <c r="A751" s="65"/>
      <c r="B751" s="23"/>
      <c r="C751" s="28"/>
      <c r="D751" s="28"/>
      <c r="E751" s="28"/>
      <c r="F751" s="28"/>
      <c r="G751" s="28"/>
      <c r="I751" s="29"/>
      <c r="J751" s="29"/>
      <c r="K751" s="29"/>
      <c r="L751" s="29"/>
      <c r="M751" s="29"/>
      <c r="N751" s="29"/>
      <c r="O751" s="29"/>
      <c r="P751" s="29"/>
      <c r="Q751" s="29"/>
      <c r="R751" s="178"/>
      <c r="S751" s="122"/>
      <c r="T751" s="29"/>
      <c r="U751" s="29"/>
      <c r="V751" s="29"/>
      <c r="W751" s="29"/>
      <c r="X751" s="29"/>
      <c r="Y751" s="29"/>
    </row>
    <row r="752" spans="1:25" s="73" customFormat="1" ht="12.75" customHeight="1">
      <c r="A752" s="65"/>
      <c r="B752" s="23"/>
      <c r="C752" s="28"/>
      <c r="D752" s="28"/>
      <c r="E752" s="28"/>
      <c r="F752" s="28"/>
      <c r="G752" s="28"/>
      <c r="I752" s="29"/>
      <c r="J752" s="29"/>
      <c r="K752" s="29"/>
      <c r="L752" s="29"/>
      <c r="M752" s="29"/>
      <c r="N752" s="29"/>
      <c r="O752" s="29"/>
      <c r="P752" s="29"/>
      <c r="Q752" s="29"/>
      <c r="R752" s="178"/>
      <c r="S752" s="122"/>
      <c r="T752" s="29"/>
      <c r="U752" s="29"/>
      <c r="V752" s="29"/>
      <c r="W752" s="29"/>
      <c r="X752" s="29"/>
      <c r="Y752" s="29"/>
    </row>
    <row r="753" spans="1:25" s="73" customFormat="1" ht="12.75" customHeight="1">
      <c r="A753" s="65"/>
      <c r="B753" s="23"/>
      <c r="C753" s="28"/>
      <c r="D753" s="28"/>
      <c r="E753" s="28"/>
      <c r="F753" s="28"/>
      <c r="G753" s="28"/>
      <c r="I753" s="29"/>
      <c r="J753" s="29"/>
      <c r="K753" s="29"/>
      <c r="L753" s="29"/>
      <c r="M753" s="29"/>
      <c r="N753" s="29"/>
      <c r="O753" s="29"/>
      <c r="P753" s="29"/>
      <c r="Q753" s="29"/>
      <c r="R753" s="178"/>
      <c r="S753" s="122"/>
      <c r="T753" s="29"/>
      <c r="U753" s="29"/>
      <c r="V753" s="29"/>
      <c r="W753" s="29"/>
      <c r="X753" s="29"/>
      <c r="Y753" s="29"/>
    </row>
    <row r="754" spans="1:25" s="73" customFormat="1" ht="12.75" customHeight="1">
      <c r="A754" s="65"/>
      <c r="B754" s="23"/>
      <c r="C754" s="28"/>
      <c r="D754" s="28"/>
      <c r="E754" s="28"/>
      <c r="F754" s="28"/>
      <c r="G754" s="28"/>
      <c r="I754" s="29"/>
      <c r="J754" s="29"/>
      <c r="K754" s="29"/>
      <c r="L754" s="29"/>
      <c r="M754" s="29"/>
      <c r="N754" s="29"/>
      <c r="O754" s="29"/>
      <c r="P754" s="29"/>
      <c r="Q754" s="29"/>
      <c r="R754" s="178"/>
      <c r="S754" s="122"/>
      <c r="T754" s="29"/>
      <c r="U754" s="29"/>
      <c r="V754" s="29"/>
      <c r="W754" s="29"/>
      <c r="X754" s="29"/>
      <c r="Y754" s="29"/>
    </row>
    <row r="755" spans="1:25" s="73" customFormat="1" ht="12.75" customHeight="1">
      <c r="A755" s="65"/>
      <c r="B755" s="23"/>
      <c r="C755" s="28"/>
      <c r="D755" s="28"/>
      <c r="E755" s="28"/>
      <c r="F755" s="28"/>
      <c r="G755" s="28"/>
      <c r="I755" s="29"/>
      <c r="J755" s="29"/>
      <c r="K755" s="29"/>
      <c r="L755" s="29"/>
      <c r="M755" s="29"/>
      <c r="N755" s="29"/>
      <c r="O755" s="29"/>
      <c r="P755" s="29"/>
      <c r="Q755" s="29"/>
      <c r="R755" s="178"/>
      <c r="S755" s="122"/>
      <c r="T755" s="29"/>
      <c r="U755" s="29"/>
      <c r="V755" s="29"/>
      <c r="W755" s="29"/>
      <c r="X755" s="29"/>
      <c r="Y755" s="29"/>
    </row>
    <row r="756" spans="1:25" s="73" customFormat="1" ht="12.75" customHeight="1">
      <c r="A756" s="65"/>
      <c r="B756" s="23"/>
      <c r="C756" s="28"/>
      <c r="D756" s="28"/>
      <c r="E756" s="28"/>
      <c r="F756" s="28"/>
      <c r="G756" s="28"/>
      <c r="I756" s="29"/>
      <c r="J756" s="29"/>
      <c r="K756" s="29"/>
      <c r="L756" s="29"/>
      <c r="M756" s="29"/>
      <c r="N756" s="29"/>
      <c r="O756" s="29"/>
      <c r="P756" s="29"/>
      <c r="Q756" s="29"/>
      <c r="R756" s="178"/>
      <c r="S756" s="122"/>
      <c r="T756" s="29"/>
      <c r="U756" s="29"/>
      <c r="V756" s="29"/>
      <c r="W756" s="29"/>
      <c r="X756" s="29"/>
      <c r="Y756" s="29"/>
    </row>
    <row r="757" spans="1:25" s="73" customFormat="1" ht="12.75" customHeight="1">
      <c r="A757" s="65"/>
      <c r="B757" s="23"/>
      <c r="C757" s="28"/>
      <c r="D757" s="28"/>
      <c r="E757" s="28"/>
      <c r="F757" s="28"/>
      <c r="G757" s="28"/>
      <c r="I757" s="29"/>
      <c r="J757" s="29"/>
      <c r="K757" s="29"/>
      <c r="L757" s="29"/>
      <c r="M757" s="29"/>
      <c r="N757" s="29"/>
      <c r="O757" s="29"/>
      <c r="P757" s="29"/>
      <c r="Q757" s="29"/>
      <c r="R757" s="178"/>
      <c r="S757" s="122"/>
      <c r="T757" s="29"/>
      <c r="U757" s="29"/>
      <c r="V757" s="29"/>
      <c r="W757" s="29"/>
      <c r="X757" s="29"/>
      <c r="Y757" s="29"/>
    </row>
    <row r="758" spans="1:25" s="73" customFormat="1" ht="12.75" customHeight="1">
      <c r="A758" s="65"/>
      <c r="B758" s="23"/>
      <c r="C758" s="28"/>
      <c r="D758" s="28"/>
      <c r="E758" s="28"/>
      <c r="F758" s="28"/>
      <c r="G758" s="28"/>
      <c r="I758" s="29"/>
      <c r="J758" s="29"/>
      <c r="K758" s="29"/>
      <c r="L758" s="29"/>
      <c r="M758" s="29"/>
      <c r="N758" s="29"/>
      <c r="O758" s="29"/>
      <c r="P758" s="29"/>
      <c r="Q758" s="29"/>
      <c r="R758" s="178"/>
      <c r="S758" s="122"/>
      <c r="T758" s="29"/>
      <c r="U758" s="29"/>
      <c r="V758" s="29"/>
      <c r="W758" s="29"/>
      <c r="X758" s="29"/>
      <c r="Y758" s="29"/>
    </row>
    <row r="759" spans="1:25" s="73" customFormat="1" ht="12.75" customHeight="1">
      <c r="A759" s="65"/>
      <c r="B759" s="23"/>
      <c r="C759" s="28"/>
      <c r="D759" s="28"/>
      <c r="E759" s="28"/>
      <c r="F759" s="28"/>
      <c r="G759" s="28"/>
      <c r="I759" s="29"/>
      <c r="J759" s="29"/>
      <c r="K759" s="29"/>
      <c r="L759" s="29"/>
      <c r="M759" s="29"/>
      <c r="N759" s="29"/>
      <c r="O759" s="29"/>
      <c r="P759" s="29"/>
      <c r="Q759" s="29"/>
      <c r="R759" s="178"/>
      <c r="S759" s="122"/>
      <c r="T759" s="29"/>
      <c r="U759" s="29"/>
      <c r="V759" s="29"/>
      <c r="W759" s="29"/>
      <c r="X759" s="29"/>
      <c r="Y759" s="29"/>
    </row>
    <row r="760" spans="1:25" s="73" customFormat="1" ht="12.75" customHeight="1">
      <c r="A760" s="65"/>
      <c r="B760" s="23"/>
      <c r="C760" s="28"/>
      <c r="D760" s="28"/>
      <c r="E760" s="28"/>
      <c r="F760" s="28"/>
      <c r="G760" s="28"/>
      <c r="I760" s="29"/>
      <c r="J760" s="29"/>
      <c r="K760" s="29"/>
      <c r="L760" s="29"/>
      <c r="M760" s="29"/>
      <c r="N760" s="29"/>
      <c r="O760" s="29"/>
      <c r="P760" s="29"/>
      <c r="Q760" s="29"/>
      <c r="R760" s="178"/>
      <c r="S760" s="122"/>
      <c r="T760" s="29"/>
      <c r="U760" s="29"/>
      <c r="V760" s="29"/>
      <c r="W760" s="29"/>
      <c r="X760" s="29"/>
      <c r="Y760" s="29"/>
    </row>
    <row r="761" spans="1:25" s="73" customFormat="1" ht="12.75" customHeight="1">
      <c r="A761" s="65"/>
      <c r="B761" s="23"/>
      <c r="C761" s="28"/>
      <c r="D761" s="28"/>
      <c r="E761" s="28"/>
      <c r="F761" s="28"/>
      <c r="G761" s="28"/>
      <c r="I761" s="29"/>
      <c r="J761" s="29"/>
      <c r="K761" s="29"/>
      <c r="L761" s="29"/>
      <c r="M761" s="29"/>
      <c r="N761" s="29"/>
      <c r="O761" s="29"/>
      <c r="P761" s="29"/>
      <c r="Q761" s="29"/>
      <c r="R761" s="178"/>
      <c r="S761" s="122"/>
      <c r="T761" s="29"/>
      <c r="U761" s="29"/>
      <c r="V761" s="29"/>
      <c r="W761" s="29"/>
      <c r="X761" s="29"/>
      <c r="Y761" s="29"/>
    </row>
    <row r="762" spans="1:25" s="73" customFormat="1" ht="12.75" customHeight="1">
      <c r="A762" s="65"/>
      <c r="B762" s="23"/>
      <c r="C762" s="28"/>
      <c r="D762" s="28"/>
      <c r="E762" s="28"/>
      <c r="F762" s="28"/>
      <c r="G762" s="28"/>
      <c r="I762" s="29"/>
      <c r="J762" s="29"/>
      <c r="K762" s="29"/>
      <c r="L762" s="29"/>
      <c r="M762" s="29"/>
      <c r="N762" s="29"/>
      <c r="O762" s="29"/>
      <c r="P762" s="29"/>
      <c r="Q762" s="29"/>
      <c r="R762" s="178"/>
      <c r="S762" s="122"/>
      <c r="T762" s="29"/>
      <c r="U762" s="29"/>
      <c r="V762" s="29"/>
      <c r="W762" s="29"/>
      <c r="X762" s="29"/>
      <c r="Y762" s="29"/>
    </row>
    <row r="763" spans="1:25" s="73" customFormat="1" ht="12.75" customHeight="1">
      <c r="A763" s="65"/>
      <c r="B763" s="23"/>
      <c r="C763" s="28"/>
      <c r="D763" s="28"/>
      <c r="E763" s="28"/>
      <c r="F763" s="28"/>
      <c r="G763" s="28"/>
      <c r="I763" s="29"/>
      <c r="J763" s="29"/>
      <c r="K763" s="29"/>
      <c r="L763" s="29"/>
      <c r="M763" s="29"/>
      <c r="N763" s="29"/>
      <c r="O763" s="29"/>
      <c r="P763" s="29"/>
      <c r="Q763" s="29"/>
      <c r="R763" s="178"/>
      <c r="S763" s="122"/>
      <c r="T763" s="29"/>
      <c r="U763" s="29"/>
      <c r="V763" s="29"/>
      <c r="W763" s="29"/>
      <c r="X763" s="29"/>
      <c r="Y763" s="29"/>
    </row>
    <row r="764" spans="1:25" s="73" customFormat="1" ht="12.75" customHeight="1">
      <c r="A764" s="65"/>
      <c r="B764" s="23"/>
      <c r="C764" s="28"/>
      <c r="D764" s="28"/>
      <c r="E764" s="28"/>
      <c r="F764" s="28"/>
      <c r="G764" s="28"/>
      <c r="I764" s="29"/>
      <c r="J764" s="29"/>
      <c r="K764" s="29"/>
      <c r="L764" s="29"/>
      <c r="M764" s="29"/>
      <c r="N764" s="29"/>
      <c r="O764" s="29"/>
      <c r="P764" s="29"/>
      <c r="Q764" s="29"/>
      <c r="R764" s="178"/>
      <c r="S764" s="122"/>
      <c r="T764" s="29"/>
      <c r="U764" s="29"/>
      <c r="V764" s="29"/>
      <c r="W764" s="29"/>
      <c r="X764" s="29"/>
      <c r="Y764" s="29"/>
    </row>
    <row r="765" spans="1:25" s="73" customFormat="1" ht="12.75" customHeight="1">
      <c r="A765" s="65"/>
      <c r="B765" s="23"/>
      <c r="C765" s="28"/>
      <c r="D765" s="28"/>
      <c r="E765" s="28"/>
      <c r="F765" s="28"/>
      <c r="G765" s="28"/>
      <c r="I765" s="29"/>
      <c r="J765" s="29"/>
      <c r="K765" s="29"/>
      <c r="L765" s="29"/>
      <c r="M765" s="29"/>
      <c r="N765" s="29"/>
      <c r="O765" s="29"/>
      <c r="P765" s="29"/>
      <c r="Q765" s="29"/>
      <c r="R765" s="178"/>
      <c r="S765" s="122"/>
      <c r="T765" s="29"/>
      <c r="U765" s="29"/>
      <c r="V765" s="29"/>
      <c r="W765" s="29"/>
      <c r="X765" s="29"/>
      <c r="Y765" s="29"/>
    </row>
    <row r="766" spans="1:25" s="73" customFormat="1" ht="12.75" customHeight="1">
      <c r="A766" s="65"/>
      <c r="B766" s="23"/>
      <c r="C766" s="28"/>
      <c r="D766" s="28"/>
      <c r="E766" s="28"/>
      <c r="F766" s="28"/>
      <c r="G766" s="28"/>
      <c r="I766" s="29"/>
      <c r="J766" s="29"/>
      <c r="K766" s="29"/>
      <c r="L766" s="29"/>
      <c r="M766" s="29"/>
      <c r="N766" s="29"/>
      <c r="O766" s="29"/>
      <c r="P766" s="29"/>
      <c r="Q766" s="29"/>
      <c r="R766" s="178"/>
      <c r="S766" s="122"/>
      <c r="T766" s="29"/>
      <c r="U766" s="29"/>
      <c r="V766" s="29"/>
      <c r="W766" s="29"/>
      <c r="X766" s="29"/>
      <c r="Y766" s="29"/>
    </row>
    <row r="767" spans="1:25" s="73" customFormat="1" ht="12.75" customHeight="1">
      <c r="A767" s="65"/>
      <c r="B767" s="23"/>
      <c r="C767" s="28"/>
      <c r="D767" s="28"/>
      <c r="E767" s="28"/>
      <c r="F767" s="28"/>
      <c r="G767" s="28"/>
      <c r="I767" s="29"/>
      <c r="J767" s="29"/>
      <c r="K767" s="29"/>
      <c r="L767" s="29"/>
      <c r="M767" s="29"/>
      <c r="N767" s="29"/>
      <c r="O767" s="29"/>
      <c r="P767" s="29"/>
      <c r="Q767" s="29"/>
      <c r="R767" s="178"/>
      <c r="S767" s="122"/>
      <c r="T767" s="29"/>
      <c r="U767" s="29"/>
      <c r="V767" s="29"/>
      <c r="W767" s="29"/>
      <c r="X767" s="29"/>
      <c r="Y767" s="29"/>
    </row>
    <row r="768" spans="1:25" s="73" customFormat="1" ht="12.75" customHeight="1">
      <c r="A768" s="65"/>
      <c r="B768" s="23"/>
      <c r="C768" s="28"/>
      <c r="D768" s="28"/>
      <c r="E768" s="28"/>
      <c r="F768" s="28"/>
      <c r="G768" s="28"/>
      <c r="I768" s="29"/>
      <c r="J768" s="29"/>
      <c r="K768" s="29"/>
      <c r="L768" s="29"/>
      <c r="M768" s="29"/>
      <c r="N768" s="29"/>
      <c r="O768" s="29"/>
      <c r="P768" s="29"/>
      <c r="Q768" s="29"/>
      <c r="R768" s="178"/>
      <c r="S768" s="122"/>
      <c r="T768" s="29"/>
      <c r="U768" s="29"/>
      <c r="V768" s="29"/>
      <c r="W768" s="29"/>
      <c r="X768" s="29"/>
      <c r="Y768" s="29"/>
    </row>
    <row r="769" spans="1:25" s="73" customFormat="1" ht="12.75" customHeight="1">
      <c r="A769" s="65"/>
      <c r="B769" s="23"/>
      <c r="C769" s="28"/>
      <c r="D769" s="28"/>
      <c r="E769" s="28"/>
      <c r="F769" s="28"/>
      <c r="G769" s="28"/>
      <c r="I769" s="29"/>
      <c r="J769" s="29"/>
      <c r="K769" s="29"/>
      <c r="L769" s="29"/>
      <c r="M769" s="29"/>
      <c r="N769" s="29"/>
      <c r="O769" s="29"/>
      <c r="P769" s="29"/>
      <c r="Q769" s="29"/>
      <c r="R769" s="178"/>
      <c r="S769" s="122"/>
      <c r="T769" s="29"/>
      <c r="U769" s="29"/>
      <c r="V769" s="29"/>
      <c r="W769" s="29"/>
      <c r="X769" s="29"/>
      <c r="Y769" s="29"/>
    </row>
    <row r="770" spans="1:25" s="73" customFormat="1" ht="12.75" customHeight="1">
      <c r="A770" s="65"/>
      <c r="B770" s="23"/>
      <c r="C770" s="28"/>
      <c r="D770" s="28"/>
      <c r="E770" s="28"/>
      <c r="F770" s="28"/>
      <c r="G770" s="28"/>
      <c r="I770" s="29"/>
      <c r="J770" s="29"/>
      <c r="K770" s="29"/>
      <c r="L770" s="29"/>
      <c r="M770" s="29"/>
      <c r="N770" s="29"/>
      <c r="O770" s="29"/>
      <c r="P770" s="29"/>
      <c r="Q770" s="29"/>
      <c r="R770" s="178"/>
      <c r="S770" s="122"/>
      <c r="T770" s="29"/>
      <c r="U770" s="29"/>
      <c r="V770" s="29"/>
      <c r="W770" s="29"/>
      <c r="X770" s="29"/>
      <c r="Y770" s="29"/>
    </row>
    <row r="771" spans="1:25" s="73" customFormat="1" ht="12.75" customHeight="1">
      <c r="A771" s="65"/>
      <c r="B771" s="23"/>
      <c r="C771" s="28"/>
      <c r="D771" s="28"/>
      <c r="E771" s="28"/>
      <c r="F771" s="28"/>
      <c r="G771" s="28"/>
      <c r="I771" s="29"/>
      <c r="J771" s="29"/>
      <c r="K771" s="29"/>
      <c r="L771" s="29"/>
      <c r="M771" s="29"/>
      <c r="N771" s="29"/>
      <c r="O771" s="29"/>
      <c r="P771" s="29"/>
      <c r="Q771" s="29"/>
      <c r="R771" s="178"/>
      <c r="S771" s="122"/>
      <c r="T771" s="29"/>
      <c r="U771" s="29"/>
      <c r="V771" s="29"/>
      <c r="W771" s="29"/>
      <c r="X771" s="29"/>
      <c r="Y771" s="29"/>
    </row>
    <row r="772" spans="1:25" s="73" customFormat="1" ht="12.75" customHeight="1">
      <c r="A772" s="65"/>
      <c r="B772" s="23"/>
      <c r="C772" s="28"/>
      <c r="D772" s="28"/>
      <c r="E772" s="28"/>
      <c r="F772" s="28"/>
      <c r="G772" s="28"/>
      <c r="I772" s="29"/>
      <c r="J772" s="29"/>
      <c r="K772" s="29"/>
      <c r="L772" s="29"/>
      <c r="M772" s="29"/>
      <c r="N772" s="29"/>
      <c r="O772" s="29"/>
      <c r="P772" s="29"/>
      <c r="Q772" s="29"/>
      <c r="R772" s="178"/>
      <c r="S772" s="122"/>
      <c r="T772" s="29"/>
      <c r="U772" s="29"/>
      <c r="V772" s="29"/>
      <c r="W772" s="29"/>
      <c r="X772" s="29"/>
      <c r="Y772" s="29"/>
    </row>
    <row r="773" spans="1:25" s="73" customFormat="1" ht="12.75" customHeight="1">
      <c r="A773" s="65"/>
      <c r="B773" s="23"/>
      <c r="C773" s="28"/>
      <c r="D773" s="28"/>
      <c r="E773" s="28"/>
      <c r="F773" s="28"/>
      <c r="G773" s="28"/>
      <c r="I773" s="29"/>
      <c r="J773" s="29"/>
      <c r="K773" s="29"/>
      <c r="L773" s="29"/>
      <c r="M773" s="29"/>
      <c r="N773" s="29"/>
      <c r="O773" s="29"/>
      <c r="P773" s="29"/>
      <c r="Q773" s="29"/>
      <c r="R773" s="178"/>
      <c r="S773" s="122"/>
      <c r="T773" s="29"/>
      <c r="U773" s="29"/>
      <c r="V773" s="29"/>
      <c r="W773" s="29"/>
      <c r="X773" s="29"/>
      <c r="Y773" s="29"/>
    </row>
    <row r="774" spans="1:25" s="73" customFormat="1" ht="12.75" customHeight="1">
      <c r="A774" s="65"/>
      <c r="B774" s="23"/>
      <c r="C774" s="28"/>
      <c r="D774" s="28"/>
      <c r="E774" s="28"/>
      <c r="F774" s="28"/>
      <c r="G774" s="28"/>
      <c r="I774" s="29"/>
      <c r="J774" s="29"/>
      <c r="K774" s="29"/>
      <c r="L774" s="29"/>
      <c r="M774" s="29"/>
      <c r="N774" s="29"/>
      <c r="O774" s="29"/>
      <c r="P774" s="29"/>
      <c r="Q774" s="29"/>
      <c r="R774" s="178"/>
      <c r="S774" s="122"/>
      <c r="T774" s="29"/>
      <c r="U774" s="29"/>
      <c r="V774" s="29"/>
      <c r="W774" s="29"/>
      <c r="X774" s="29"/>
      <c r="Y774" s="29"/>
    </row>
    <row r="775" spans="1:25" s="73" customFormat="1" ht="12.75" customHeight="1">
      <c r="A775" s="65"/>
      <c r="B775" s="23"/>
      <c r="C775" s="28"/>
      <c r="D775" s="28"/>
      <c r="E775" s="28"/>
      <c r="F775" s="28"/>
      <c r="G775" s="28"/>
      <c r="I775" s="29"/>
      <c r="J775" s="29"/>
      <c r="K775" s="29"/>
      <c r="L775" s="29"/>
      <c r="M775" s="29"/>
      <c r="N775" s="29"/>
      <c r="O775" s="29"/>
      <c r="P775" s="29"/>
      <c r="Q775" s="29"/>
      <c r="R775" s="178"/>
      <c r="S775" s="122"/>
      <c r="T775" s="29"/>
      <c r="U775" s="29"/>
      <c r="V775" s="29"/>
      <c r="W775" s="29"/>
      <c r="X775" s="29"/>
      <c r="Y775" s="29"/>
    </row>
    <row r="776" spans="1:25" s="73" customFormat="1" ht="12.75" customHeight="1">
      <c r="A776" s="65"/>
      <c r="B776" s="23"/>
      <c r="C776" s="28"/>
      <c r="D776" s="28"/>
      <c r="E776" s="28"/>
      <c r="F776" s="28"/>
      <c r="G776" s="28"/>
      <c r="I776" s="29"/>
      <c r="J776" s="29"/>
      <c r="K776" s="29"/>
      <c r="L776" s="29"/>
      <c r="M776" s="29"/>
      <c r="N776" s="29"/>
      <c r="O776" s="29"/>
      <c r="P776" s="29"/>
      <c r="Q776" s="29"/>
      <c r="R776" s="178"/>
      <c r="S776" s="122"/>
      <c r="T776" s="29"/>
      <c r="U776" s="29"/>
      <c r="V776" s="29"/>
      <c r="W776" s="29"/>
      <c r="X776" s="29"/>
      <c r="Y776" s="29"/>
    </row>
    <row r="777" spans="1:25" s="73" customFormat="1" ht="12.75" customHeight="1">
      <c r="A777" s="65"/>
      <c r="B777" s="23"/>
      <c r="C777" s="28"/>
      <c r="D777" s="28"/>
      <c r="E777" s="28"/>
      <c r="F777" s="28"/>
      <c r="G777" s="28"/>
      <c r="I777" s="29"/>
      <c r="J777" s="29"/>
      <c r="K777" s="29"/>
      <c r="L777" s="29"/>
      <c r="M777" s="29"/>
      <c r="N777" s="29"/>
      <c r="O777" s="29"/>
      <c r="P777" s="29"/>
      <c r="Q777" s="29"/>
      <c r="R777" s="178"/>
      <c r="S777" s="122"/>
      <c r="T777" s="29"/>
      <c r="U777" s="29"/>
      <c r="V777" s="29"/>
      <c r="W777" s="29"/>
      <c r="X777" s="29"/>
      <c r="Y777" s="29"/>
    </row>
    <row r="778" spans="1:25" ht="12.75" customHeight="1">
      <c r="A778" s="65"/>
      <c r="C778" s="28"/>
      <c r="D778" s="28"/>
    </row>
    <row r="779" spans="1:25" ht="12.75" customHeight="1">
      <c r="A779" s="65"/>
      <c r="C779" s="28"/>
      <c r="D779" s="28"/>
    </row>
    <row r="780" spans="1:25" ht="12.75" customHeight="1">
      <c r="A780" s="65"/>
      <c r="C780" s="28"/>
      <c r="D780" s="28"/>
    </row>
    <row r="781" spans="1:25" ht="12.75" customHeight="1">
      <c r="A781" s="65"/>
      <c r="C781" s="28"/>
      <c r="D781" s="28"/>
    </row>
    <row r="782" spans="1:25" ht="12.75" customHeight="1">
      <c r="C782" s="28"/>
      <c r="D782" s="28"/>
    </row>
    <row r="783" spans="1:25" ht="12.75" customHeight="1">
      <c r="C783" s="28"/>
      <c r="D783" s="28"/>
    </row>
    <row r="784" spans="1:25" ht="12.75" customHeight="1">
      <c r="C784" s="28"/>
      <c r="D784" s="28"/>
    </row>
    <row r="785" spans="3:4" ht="12.75" customHeight="1">
      <c r="C785" s="28"/>
      <c r="D785" s="28"/>
    </row>
    <row r="786" spans="3:4" ht="12.75" customHeight="1">
      <c r="C786" s="28"/>
      <c r="D786" s="28"/>
    </row>
    <row r="787" spans="3:4" ht="12.75" customHeight="1">
      <c r="C787" s="28"/>
      <c r="D787" s="28"/>
    </row>
    <row r="788" spans="3:4" ht="15" customHeight="1">
      <c r="C788" s="28"/>
      <c r="D788" s="28"/>
    </row>
    <row r="789" spans="3:4" ht="15" customHeight="1">
      <c r="C789" s="28"/>
      <c r="D789" s="28"/>
    </row>
    <row r="790" spans="3:4" ht="15" customHeight="1">
      <c r="C790" s="28"/>
      <c r="D790" s="28"/>
    </row>
    <row r="791" spans="3:4" ht="15" customHeight="1">
      <c r="C791" s="28"/>
      <c r="D791" s="28"/>
    </row>
    <row r="792" spans="3:4" ht="15" customHeight="1">
      <c r="C792" s="28"/>
      <c r="D792" s="28"/>
    </row>
    <row r="793" spans="3:4" ht="15" customHeight="1">
      <c r="C793" s="28"/>
      <c r="D793" s="28"/>
    </row>
    <row r="794" spans="3:4" ht="15" customHeight="1">
      <c r="C794" s="28"/>
      <c r="D794" s="28"/>
    </row>
    <row r="795" spans="3:4" ht="15" customHeight="1">
      <c r="C795" s="28"/>
      <c r="D795" s="28"/>
    </row>
    <row r="796" spans="3:4" ht="15" customHeight="1">
      <c r="C796" s="28"/>
      <c r="D796" s="28"/>
    </row>
    <row r="797" spans="3:4" ht="15" customHeight="1">
      <c r="C797" s="28"/>
      <c r="D797" s="28"/>
    </row>
    <row r="798" spans="3:4" ht="15" customHeight="1">
      <c r="C798" s="28"/>
      <c r="D798" s="28"/>
    </row>
    <row r="799" spans="3:4" ht="15" customHeight="1">
      <c r="C799" s="28"/>
      <c r="D799" s="28"/>
    </row>
    <row r="800" spans="3:4" ht="15" customHeight="1">
      <c r="C800" s="28"/>
      <c r="D800" s="28"/>
    </row>
    <row r="801" spans="3:4" ht="15" customHeight="1">
      <c r="C801" s="28"/>
      <c r="D801" s="28"/>
    </row>
    <row r="802" spans="3:4" ht="15" customHeight="1">
      <c r="C802" s="28"/>
      <c r="D802" s="28"/>
    </row>
    <row r="803" spans="3:4" ht="15" customHeight="1">
      <c r="C803" s="28"/>
      <c r="D803" s="28"/>
    </row>
    <row r="804" spans="3:4" ht="15" customHeight="1">
      <c r="C804" s="28"/>
      <c r="D804" s="28"/>
    </row>
    <row r="805" spans="3:4" ht="15" customHeight="1">
      <c r="C805" s="28"/>
      <c r="D805" s="28"/>
    </row>
    <row r="806" spans="3:4" ht="15" customHeight="1">
      <c r="C806" s="28"/>
      <c r="D806" s="28"/>
    </row>
    <row r="807" spans="3:4" ht="15" customHeight="1">
      <c r="C807" s="28"/>
      <c r="D807" s="28"/>
    </row>
    <row r="808" spans="3:4" ht="15" customHeight="1">
      <c r="C808" s="28"/>
      <c r="D808" s="28"/>
    </row>
    <row r="809" spans="3:4" ht="15" customHeight="1">
      <c r="C809" s="28"/>
      <c r="D809" s="28"/>
    </row>
    <row r="810" spans="3:4" ht="15" customHeight="1">
      <c r="C810" s="28"/>
      <c r="D810" s="28"/>
    </row>
    <row r="811" spans="3:4" ht="15" customHeight="1">
      <c r="C811" s="28"/>
      <c r="D811" s="28"/>
    </row>
    <row r="812" spans="3:4" ht="15" customHeight="1">
      <c r="C812" s="28"/>
      <c r="D812" s="28"/>
    </row>
    <row r="813" spans="3:4" ht="15" customHeight="1">
      <c r="C813" s="28"/>
      <c r="D813" s="28"/>
    </row>
    <row r="814" spans="3:4" ht="15" customHeight="1">
      <c r="C814" s="28"/>
      <c r="D814" s="28"/>
    </row>
    <row r="815" spans="3:4" ht="15" customHeight="1">
      <c r="C815" s="28"/>
      <c r="D815" s="28"/>
    </row>
    <row r="816" spans="3:4" ht="15" customHeight="1">
      <c r="C816" s="28"/>
      <c r="D816" s="28"/>
    </row>
    <row r="817" spans="3:4" ht="15" customHeight="1">
      <c r="C817" s="28"/>
      <c r="D817" s="28"/>
    </row>
    <row r="818" spans="3:4" ht="15" customHeight="1">
      <c r="C818" s="28"/>
      <c r="D818" s="28"/>
    </row>
    <row r="819" spans="3:4" ht="15" customHeight="1">
      <c r="C819" s="28"/>
      <c r="D819" s="28"/>
    </row>
    <row r="820" spans="3:4" ht="15" customHeight="1">
      <c r="C820" s="28"/>
      <c r="D820" s="28"/>
    </row>
    <row r="821" spans="3:4" ht="15" customHeight="1">
      <c r="C821" s="28"/>
      <c r="D821" s="28"/>
    </row>
    <row r="822" spans="3:4" ht="15" customHeight="1">
      <c r="C822" s="28"/>
      <c r="D822" s="28"/>
    </row>
    <row r="823" spans="3:4" ht="15" customHeight="1">
      <c r="C823" s="28"/>
      <c r="D823" s="28"/>
    </row>
    <row r="824" spans="3:4" ht="15" customHeight="1">
      <c r="C824" s="28"/>
      <c r="D824" s="28"/>
    </row>
    <row r="825" spans="3:4" ht="15" customHeight="1">
      <c r="C825" s="28"/>
      <c r="D825" s="28"/>
    </row>
    <row r="826" spans="3:4" ht="15" customHeight="1">
      <c r="C826" s="28"/>
      <c r="D826" s="28"/>
    </row>
    <row r="827" spans="3:4" ht="15" customHeight="1">
      <c r="C827" s="28"/>
      <c r="D827" s="28"/>
    </row>
    <row r="828" spans="3:4" ht="15" customHeight="1">
      <c r="C828" s="28"/>
      <c r="D828" s="28"/>
    </row>
    <row r="829" spans="3:4" ht="15" customHeight="1">
      <c r="C829" s="28"/>
      <c r="D829" s="28"/>
    </row>
    <row r="830" spans="3:4" ht="15" customHeight="1">
      <c r="C830" s="28"/>
      <c r="D830" s="28"/>
    </row>
    <row r="831" spans="3:4" ht="15" customHeight="1">
      <c r="C831" s="28"/>
      <c r="D831" s="28"/>
    </row>
    <row r="832" spans="3:4" ht="15" customHeight="1">
      <c r="C832" s="28"/>
      <c r="D832" s="28"/>
    </row>
    <row r="833" spans="3:4" ht="15" customHeight="1">
      <c r="C833" s="28"/>
      <c r="D833" s="28"/>
    </row>
    <row r="834" spans="3:4" ht="15" customHeight="1">
      <c r="C834" s="28"/>
      <c r="D834" s="28"/>
    </row>
    <row r="835" spans="3:4" ht="15" customHeight="1">
      <c r="C835" s="28"/>
      <c r="D835" s="28"/>
    </row>
    <row r="836" spans="3:4" ht="15" customHeight="1">
      <c r="C836" s="28"/>
      <c r="D836" s="28"/>
    </row>
    <row r="837" spans="3:4" ht="15" customHeight="1">
      <c r="C837" s="28"/>
      <c r="D837" s="28"/>
    </row>
    <row r="838" spans="3:4" ht="15" customHeight="1">
      <c r="C838" s="28"/>
      <c r="D838" s="28"/>
    </row>
    <row r="839" spans="3:4" ht="15" customHeight="1">
      <c r="C839" s="28"/>
      <c r="D839" s="28"/>
    </row>
    <row r="840" spans="3:4" ht="15" customHeight="1">
      <c r="C840" s="28"/>
      <c r="D840" s="28"/>
    </row>
    <row r="841" spans="3:4" ht="15" customHeight="1">
      <c r="C841" s="28"/>
      <c r="D841" s="28"/>
    </row>
    <row r="842" spans="3:4" ht="15" customHeight="1">
      <c r="C842" s="28"/>
      <c r="D842" s="28"/>
    </row>
    <row r="843" spans="3:4" ht="15" customHeight="1">
      <c r="C843" s="28"/>
      <c r="D843" s="28"/>
    </row>
    <row r="844" spans="3:4" ht="15" customHeight="1">
      <c r="C844" s="28"/>
      <c r="D844" s="28"/>
    </row>
    <row r="845" spans="3:4" ht="15" customHeight="1">
      <c r="C845" s="28"/>
      <c r="D845" s="28"/>
    </row>
    <row r="846" spans="3:4" ht="15" customHeight="1">
      <c r="C846" s="28"/>
      <c r="D846" s="28"/>
    </row>
    <row r="847" spans="3:4" ht="15" customHeight="1">
      <c r="C847" s="28"/>
      <c r="D847" s="28"/>
    </row>
    <row r="848" spans="3:4" ht="15" customHeight="1">
      <c r="C848" s="28"/>
      <c r="D848" s="28"/>
    </row>
    <row r="849" spans="3:4" ht="15" customHeight="1">
      <c r="C849" s="28"/>
      <c r="D849" s="28"/>
    </row>
    <row r="850" spans="3:4" ht="15" customHeight="1">
      <c r="C850" s="28"/>
      <c r="D850" s="28"/>
    </row>
    <row r="851" spans="3:4" ht="15" customHeight="1">
      <c r="C851" s="28"/>
      <c r="D851" s="28"/>
    </row>
    <row r="852" spans="3:4" ht="15" customHeight="1">
      <c r="C852" s="28"/>
      <c r="D852" s="28"/>
    </row>
    <row r="853" spans="3:4" ht="15" customHeight="1">
      <c r="C853" s="28"/>
      <c r="D853" s="28"/>
    </row>
    <row r="854" spans="3:4" ht="15" customHeight="1">
      <c r="C854" s="28"/>
      <c r="D854" s="28"/>
    </row>
    <row r="855" spans="3:4" ht="15" customHeight="1">
      <c r="C855" s="28"/>
      <c r="D855" s="28"/>
    </row>
    <row r="856" spans="3:4" ht="15" customHeight="1">
      <c r="C856" s="28"/>
      <c r="D856" s="28"/>
    </row>
    <row r="857" spans="3:4" ht="15" customHeight="1">
      <c r="C857" s="28"/>
      <c r="D857" s="28"/>
    </row>
    <row r="858" spans="3:4" ht="15" customHeight="1">
      <c r="C858" s="28"/>
      <c r="D858" s="28"/>
    </row>
    <row r="859" spans="3:4" ht="15" customHeight="1">
      <c r="C859" s="28"/>
      <c r="D859" s="28"/>
    </row>
    <row r="860" spans="3:4" ht="15" customHeight="1">
      <c r="C860" s="28"/>
      <c r="D860" s="28"/>
    </row>
    <row r="861" spans="3:4" ht="15" customHeight="1">
      <c r="C861" s="28"/>
      <c r="D861" s="28"/>
    </row>
    <row r="862" spans="3:4" ht="15" customHeight="1">
      <c r="C862" s="28"/>
      <c r="D862" s="28"/>
    </row>
    <row r="863" spans="3:4" ht="15" customHeight="1">
      <c r="C863" s="28"/>
      <c r="D863" s="28"/>
    </row>
    <row r="864" spans="3:4" ht="15" customHeight="1">
      <c r="C864" s="28"/>
      <c r="D864" s="28"/>
    </row>
    <row r="865" spans="3:4" ht="15" customHeight="1">
      <c r="C865" s="28"/>
      <c r="D865" s="28"/>
    </row>
    <row r="866" spans="3:4" ht="15" customHeight="1">
      <c r="C866" s="28"/>
      <c r="D866" s="28"/>
    </row>
    <row r="867" spans="3:4" ht="15" customHeight="1">
      <c r="C867" s="28"/>
      <c r="D867" s="28"/>
    </row>
    <row r="868" spans="3:4" ht="15" customHeight="1">
      <c r="C868" s="28"/>
      <c r="D868" s="28"/>
    </row>
    <row r="869" spans="3:4" ht="15" customHeight="1">
      <c r="C869" s="28"/>
      <c r="D869" s="28"/>
    </row>
    <row r="870" spans="3:4" ht="15" customHeight="1">
      <c r="C870" s="28"/>
      <c r="D870" s="28"/>
    </row>
    <row r="871" spans="3:4" ht="15" customHeight="1">
      <c r="C871" s="28"/>
      <c r="D871" s="28"/>
    </row>
    <row r="872" spans="3:4" ht="15" customHeight="1">
      <c r="C872" s="28"/>
      <c r="D872" s="28"/>
    </row>
    <row r="873" spans="3:4" ht="15" customHeight="1">
      <c r="C873" s="28"/>
      <c r="D873" s="28"/>
    </row>
    <row r="874" spans="3:4" ht="15" customHeight="1">
      <c r="C874" s="28"/>
      <c r="D874" s="28"/>
    </row>
    <row r="875" spans="3:4" ht="15" customHeight="1">
      <c r="C875" s="28"/>
      <c r="D875" s="28"/>
    </row>
    <row r="876" spans="3:4" ht="15" customHeight="1">
      <c r="C876" s="28"/>
      <c r="D876" s="28"/>
    </row>
    <row r="877" spans="3:4" ht="15" customHeight="1">
      <c r="C877" s="28"/>
      <c r="D877" s="28"/>
    </row>
    <row r="878" spans="3:4" ht="15" customHeight="1">
      <c r="C878" s="28"/>
      <c r="D878" s="28"/>
    </row>
    <row r="879" spans="3:4" ht="15" customHeight="1">
      <c r="C879" s="28"/>
      <c r="D879" s="28"/>
    </row>
    <row r="880" spans="3:4" ht="15" customHeight="1">
      <c r="C880" s="28"/>
      <c r="D880" s="28"/>
    </row>
    <row r="881" spans="3:4" ht="15" customHeight="1">
      <c r="C881" s="28"/>
      <c r="D881" s="28"/>
    </row>
    <row r="882" spans="3:4" ht="15" customHeight="1">
      <c r="C882" s="28"/>
      <c r="D882" s="28"/>
    </row>
    <row r="883" spans="3:4" ht="15" customHeight="1">
      <c r="C883" s="28"/>
      <c r="D883" s="28"/>
    </row>
    <row r="884" spans="3:4" ht="15" customHeight="1">
      <c r="C884" s="28"/>
      <c r="D884" s="28"/>
    </row>
    <row r="885" spans="3:4" ht="15" customHeight="1">
      <c r="C885" s="28"/>
      <c r="D885" s="28"/>
    </row>
    <row r="886" spans="3:4" ht="15" customHeight="1">
      <c r="C886" s="28"/>
      <c r="D886" s="28"/>
    </row>
    <row r="887" spans="3:4" ht="15" customHeight="1">
      <c r="C887" s="28"/>
      <c r="D887" s="28"/>
    </row>
    <row r="888" spans="3:4" ht="15" customHeight="1">
      <c r="C888" s="28"/>
      <c r="D888" s="28"/>
    </row>
    <row r="889" spans="3:4" ht="15" customHeight="1">
      <c r="C889" s="28"/>
      <c r="D889" s="28"/>
    </row>
    <row r="890" spans="3:4" ht="15" customHeight="1">
      <c r="C890" s="28"/>
      <c r="D890" s="28"/>
    </row>
    <row r="891" spans="3:4" ht="15" customHeight="1">
      <c r="C891" s="28"/>
      <c r="D891" s="28"/>
    </row>
    <row r="892" spans="3:4" ht="15" customHeight="1">
      <c r="C892" s="28"/>
      <c r="D892" s="28"/>
    </row>
    <row r="893" spans="3:4" ht="15" customHeight="1">
      <c r="C893" s="28"/>
      <c r="D893" s="28"/>
    </row>
    <row r="894" spans="3:4" ht="15" customHeight="1">
      <c r="C894" s="28"/>
      <c r="D894" s="28"/>
    </row>
    <row r="895" spans="3:4" ht="15" customHeight="1">
      <c r="C895" s="28"/>
      <c r="D895" s="28"/>
    </row>
    <row r="896" spans="3:4" ht="15" customHeight="1">
      <c r="C896" s="28"/>
      <c r="D896" s="28"/>
    </row>
    <row r="897" spans="3:4" ht="15" customHeight="1">
      <c r="C897" s="28"/>
      <c r="D897" s="28"/>
    </row>
    <row r="898" spans="3:4" ht="15" customHeight="1">
      <c r="C898" s="28"/>
      <c r="D898" s="28"/>
    </row>
    <row r="899" spans="3:4" ht="15" customHeight="1">
      <c r="C899" s="28"/>
      <c r="D899" s="28"/>
    </row>
    <row r="900" spans="3:4" ht="15" customHeight="1">
      <c r="C900" s="28"/>
      <c r="D900" s="28"/>
    </row>
    <row r="901" spans="3:4" ht="15" customHeight="1">
      <c r="C901" s="28"/>
      <c r="D901" s="28"/>
    </row>
    <row r="902" spans="3:4" ht="15" customHeight="1">
      <c r="C902" s="28"/>
      <c r="D902" s="28"/>
    </row>
    <row r="903" spans="3:4" ht="15" customHeight="1">
      <c r="C903" s="28"/>
      <c r="D903" s="28"/>
    </row>
    <row r="904" spans="3:4" ht="15" customHeight="1">
      <c r="C904" s="28"/>
      <c r="D904" s="28"/>
    </row>
    <row r="905" spans="3:4" ht="15" customHeight="1">
      <c r="C905" s="28"/>
      <c r="D905" s="28"/>
    </row>
    <row r="906" spans="3:4" ht="15" customHeight="1">
      <c r="C906" s="28"/>
      <c r="D906" s="28"/>
    </row>
    <row r="907" spans="3:4" ht="15" customHeight="1">
      <c r="C907" s="28"/>
      <c r="D907" s="28"/>
    </row>
    <row r="908" spans="3:4" ht="15" customHeight="1">
      <c r="C908" s="28"/>
      <c r="D908" s="28"/>
    </row>
    <row r="909" spans="3:4" ht="15" customHeight="1">
      <c r="C909" s="28"/>
      <c r="D909" s="28"/>
    </row>
    <row r="910" spans="3:4" ht="15" customHeight="1">
      <c r="C910" s="28"/>
      <c r="D910" s="28"/>
    </row>
    <row r="911" spans="3:4" ht="15" customHeight="1">
      <c r="C911" s="28"/>
      <c r="D911" s="28"/>
    </row>
    <row r="912" spans="3:4" ht="15" customHeight="1">
      <c r="C912" s="28"/>
      <c r="D912" s="28"/>
    </row>
    <row r="913" spans="3:4" ht="15" customHeight="1">
      <c r="C913" s="28"/>
      <c r="D913" s="28"/>
    </row>
    <row r="914" spans="3:4" ht="15" customHeight="1">
      <c r="C914" s="28"/>
      <c r="D914" s="28"/>
    </row>
    <row r="915" spans="3:4" ht="15" customHeight="1">
      <c r="C915" s="28"/>
      <c r="D915" s="28"/>
    </row>
    <row r="916" spans="3:4" ht="15" customHeight="1">
      <c r="C916" s="28"/>
      <c r="D916" s="28"/>
    </row>
    <row r="917" spans="3:4" ht="15" customHeight="1">
      <c r="C917" s="28"/>
      <c r="D917" s="28"/>
    </row>
    <row r="918" spans="3:4" ht="15" customHeight="1">
      <c r="C918" s="28"/>
      <c r="D918" s="28"/>
    </row>
    <row r="919" spans="3:4" ht="15" customHeight="1">
      <c r="C919" s="28"/>
      <c r="D919" s="28"/>
    </row>
    <row r="920" spans="3:4" ht="15" customHeight="1">
      <c r="C920" s="28"/>
      <c r="D920" s="28"/>
    </row>
    <row r="921" spans="3:4" ht="15" customHeight="1">
      <c r="C921" s="28"/>
      <c r="D921" s="28"/>
    </row>
    <row r="922" spans="3:4" ht="15" customHeight="1">
      <c r="C922" s="28"/>
      <c r="D922" s="28"/>
    </row>
    <row r="923" spans="3:4" ht="15" customHeight="1">
      <c r="C923" s="28"/>
      <c r="D923" s="28"/>
    </row>
    <row r="924" spans="3:4" ht="15" customHeight="1">
      <c r="C924" s="28"/>
      <c r="D924" s="28"/>
    </row>
    <row r="925" spans="3:4" ht="15" customHeight="1">
      <c r="C925" s="28"/>
      <c r="D925" s="28"/>
    </row>
    <row r="926" spans="3:4" ht="15" customHeight="1">
      <c r="C926" s="28"/>
      <c r="D926" s="28"/>
    </row>
    <row r="927" spans="3:4" ht="15" customHeight="1">
      <c r="C927" s="28"/>
      <c r="D927" s="28"/>
    </row>
    <row r="928" spans="3:4" ht="15" customHeight="1">
      <c r="C928" s="28"/>
      <c r="D928" s="28"/>
    </row>
    <row r="929" spans="3:4" ht="15" customHeight="1">
      <c r="C929" s="28"/>
      <c r="D929" s="28"/>
    </row>
    <row r="930" spans="3:4" ht="15" customHeight="1">
      <c r="C930" s="28"/>
      <c r="D930" s="28"/>
    </row>
    <row r="931" spans="3:4" ht="15" customHeight="1">
      <c r="C931" s="28"/>
      <c r="D931" s="28"/>
    </row>
    <row r="932" spans="3:4" ht="15" customHeight="1">
      <c r="C932" s="28"/>
      <c r="D932" s="28"/>
    </row>
    <row r="933" spans="3:4" ht="15" customHeight="1">
      <c r="C933" s="28"/>
      <c r="D933" s="28"/>
    </row>
    <row r="934" spans="3:4" ht="15" customHeight="1">
      <c r="C934" s="28"/>
      <c r="D934" s="28"/>
    </row>
    <row r="935" spans="3:4" ht="15" customHeight="1">
      <c r="C935" s="28"/>
      <c r="D935" s="28"/>
    </row>
    <row r="936" spans="3:4" ht="15" customHeight="1">
      <c r="C936" s="28"/>
      <c r="D936" s="28"/>
    </row>
    <row r="937" spans="3:4" ht="15" customHeight="1">
      <c r="C937" s="28"/>
      <c r="D937" s="28"/>
    </row>
    <row r="938" spans="3:4" ht="15" customHeight="1">
      <c r="C938" s="28"/>
      <c r="D938" s="28"/>
    </row>
    <row r="939" spans="3:4" ht="15" customHeight="1">
      <c r="C939" s="28"/>
      <c r="D939" s="28"/>
    </row>
    <row r="940" spans="3:4" ht="15" customHeight="1">
      <c r="C940" s="28"/>
      <c r="D940" s="28"/>
    </row>
    <row r="941" spans="3:4" ht="15" customHeight="1">
      <c r="C941" s="28"/>
      <c r="D941" s="28"/>
    </row>
    <row r="942" spans="3:4" ht="15" customHeight="1">
      <c r="C942" s="28"/>
      <c r="D942" s="28"/>
    </row>
    <row r="943" spans="3:4" ht="15" customHeight="1">
      <c r="C943" s="28"/>
      <c r="D943" s="28"/>
    </row>
    <row r="944" spans="3:4" ht="15" customHeight="1">
      <c r="C944" s="28"/>
      <c r="D944" s="28"/>
    </row>
    <row r="945" spans="3:4" ht="15" customHeight="1">
      <c r="C945" s="28"/>
      <c r="D945" s="28"/>
    </row>
    <row r="946" spans="3:4" ht="15" customHeight="1">
      <c r="C946" s="28"/>
      <c r="D946" s="28"/>
    </row>
    <row r="947" spans="3:4" ht="15" customHeight="1">
      <c r="C947" s="28"/>
      <c r="D947" s="28"/>
    </row>
    <row r="948" spans="3:4" ht="15" customHeight="1">
      <c r="C948" s="28"/>
      <c r="D948" s="28"/>
    </row>
    <row r="949" spans="3:4" ht="15" customHeight="1">
      <c r="C949" s="28"/>
      <c r="D949" s="28"/>
    </row>
    <row r="950" spans="3:4" ht="15" customHeight="1">
      <c r="C950" s="28"/>
      <c r="D950" s="28"/>
    </row>
    <row r="951" spans="3:4" ht="15" customHeight="1">
      <c r="C951" s="28"/>
      <c r="D951" s="28"/>
    </row>
    <row r="952" spans="3:4" ht="15" customHeight="1">
      <c r="C952" s="28"/>
      <c r="D952" s="28"/>
    </row>
    <row r="953" spans="3:4" ht="15" customHeight="1">
      <c r="C953" s="28"/>
      <c r="D953" s="28"/>
    </row>
    <row r="954" spans="3:4" ht="15" customHeight="1">
      <c r="C954" s="28"/>
      <c r="D954" s="28"/>
    </row>
    <row r="955" spans="3:4" ht="15" customHeight="1">
      <c r="C955" s="28"/>
      <c r="D955" s="28"/>
    </row>
    <row r="956" spans="3:4" ht="15" customHeight="1">
      <c r="C956" s="28"/>
      <c r="D956" s="28"/>
    </row>
    <row r="957" spans="3:4" ht="15" customHeight="1">
      <c r="C957" s="28"/>
      <c r="D957" s="28"/>
    </row>
    <row r="958" spans="3:4" ht="15" customHeight="1">
      <c r="C958" s="28"/>
      <c r="D958" s="28"/>
    </row>
    <row r="959" spans="3:4" ht="15" customHeight="1">
      <c r="C959" s="28"/>
      <c r="D959" s="28"/>
    </row>
    <row r="960" spans="3:4" ht="15" customHeight="1">
      <c r="C960" s="28"/>
      <c r="D960" s="28"/>
    </row>
    <row r="961" spans="3:4" ht="15" customHeight="1">
      <c r="C961" s="28"/>
      <c r="D961" s="28"/>
    </row>
    <row r="962" spans="3:4" ht="15" customHeight="1">
      <c r="C962" s="28"/>
      <c r="D962" s="28"/>
    </row>
    <row r="963" spans="3:4" ht="15" customHeight="1">
      <c r="C963" s="28"/>
      <c r="D963" s="28"/>
    </row>
    <row r="964" spans="3:4" ht="15" customHeight="1">
      <c r="C964" s="28"/>
      <c r="D964" s="28"/>
    </row>
    <row r="965" spans="3:4" ht="15" customHeight="1">
      <c r="C965" s="28"/>
      <c r="D965" s="28"/>
    </row>
    <row r="966" spans="3:4" ht="15" customHeight="1">
      <c r="C966" s="28"/>
      <c r="D966" s="28"/>
    </row>
    <row r="967" spans="3:4" ht="15" customHeight="1">
      <c r="C967" s="28"/>
      <c r="D967" s="28"/>
    </row>
    <row r="968" spans="3:4" ht="15" customHeight="1">
      <c r="C968" s="28"/>
      <c r="D968" s="28"/>
    </row>
    <row r="969" spans="3:4" ht="15" customHeight="1">
      <c r="C969" s="28"/>
      <c r="D969" s="28"/>
    </row>
    <row r="970" spans="3:4" ht="15" customHeight="1">
      <c r="C970" s="28"/>
      <c r="D970" s="28"/>
    </row>
    <row r="971" spans="3:4" ht="15" customHeight="1">
      <c r="C971" s="28"/>
      <c r="D971" s="28"/>
    </row>
    <row r="972" spans="3:4" ht="15" customHeight="1">
      <c r="C972" s="28"/>
      <c r="D972" s="28"/>
    </row>
    <row r="973" spans="3:4" ht="15" customHeight="1">
      <c r="C973" s="28"/>
      <c r="D973" s="28"/>
    </row>
    <row r="974" spans="3:4" ht="15" customHeight="1">
      <c r="C974" s="28"/>
      <c r="D974" s="28"/>
    </row>
    <row r="975" spans="3:4" ht="15" customHeight="1">
      <c r="C975" s="28"/>
      <c r="D975" s="28"/>
    </row>
    <row r="976" spans="3:4" ht="15" customHeight="1">
      <c r="C976" s="28"/>
      <c r="D976" s="28"/>
    </row>
    <row r="977" spans="3:4" ht="15" customHeight="1">
      <c r="C977" s="28"/>
      <c r="D977" s="28"/>
    </row>
    <row r="978" spans="3:4" ht="15" customHeight="1">
      <c r="C978" s="28"/>
      <c r="D978" s="28"/>
    </row>
    <row r="979" spans="3:4" ht="15" customHeight="1">
      <c r="C979" s="28"/>
      <c r="D979" s="28"/>
    </row>
  </sheetData>
  <mergeCells count="51">
    <mergeCell ref="C52:D52"/>
    <mergeCell ref="C40:D40"/>
    <mergeCell ref="C41:D41"/>
    <mergeCell ref="C34:D34"/>
    <mergeCell ref="C48:D48"/>
    <mergeCell ref="C43:D43"/>
    <mergeCell ref="C44:D44"/>
    <mergeCell ref="C45:D45"/>
    <mergeCell ref="C46:D46"/>
    <mergeCell ref="C47:D47"/>
    <mergeCell ref="C38:D38"/>
    <mergeCell ref="C36:D36"/>
    <mergeCell ref="A49:R49"/>
    <mergeCell ref="C50:D50"/>
    <mergeCell ref="C51:D51"/>
    <mergeCell ref="C9:D9"/>
    <mergeCell ref="C7:D7"/>
    <mergeCell ref="A1:B1"/>
    <mergeCell ref="C1:D1"/>
    <mergeCell ref="C5:D5"/>
    <mergeCell ref="A4:R4"/>
    <mergeCell ref="A2:Q2"/>
    <mergeCell ref="C3:D3"/>
    <mergeCell ref="C6:D6"/>
    <mergeCell ref="C8:D8"/>
    <mergeCell ref="A54:Q54"/>
    <mergeCell ref="B60:E60"/>
    <mergeCell ref="B61:E61"/>
    <mergeCell ref="C55:Q55"/>
    <mergeCell ref="B56:Q56"/>
    <mergeCell ref="B57:E57"/>
    <mergeCell ref="B58:E58"/>
    <mergeCell ref="B59:E59"/>
    <mergeCell ref="AE40:AF40"/>
    <mergeCell ref="C39:D39"/>
    <mergeCell ref="C35:D35"/>
    <mergeCell ref="C32:D32"/>
    <mergeCell ref="C33:D33"/>
    <mergeCell ref="B10:B11"/>
    <mergeCell ref="A10:A11"/>
    <mergeCell ref="A23:R23"/>
    <mergeCell ref="A30:R30"/>
    <mergeCell ref="A42:R42"/>
    <mergeCell ref="C28:D28"/>
    <mergeCell ref="C26:D26"/>
    <mergeCell ref="C25:D25"/>
    <mergeCell ref="C24:D24"/>
    <mergeCell ref="C31:D31"/>
    <mergeCell ref="C37:D37"/>
    <mergeCell ref="C27:D27"/>
    <mergeCell ref="C29:D29"/>
  </mergeCells>
  <conditionalFormatting sqref="F5:F9 F20:G22 F27:F29 F31:F41 F50:F52">
    <cfRule type="containsText" dxfId="2491" priority="541" operator="containsText" text="UTILIZATION">
      <formula>NOT(ISERROR(SEARCH(("UTILIZATION"),(F5))))</formula>
    </cfRule>
  </conditionalFormatting>
  <conditionalFormatting sqref="E304:G777 F5:F9 F20:G22 F27:F29 F31:F41 F50:F52">
    <cfRule type="containsText" dxfId="2490" priority="542" operator="containsText" text="service delivery">
      <formula>NOT(ISERROR(SEARCH(("service delivery"),(E5))))</formula>
    </cfRule>
  </conditionalFormatting>
  <conditionalFormatting sqref="E304:G777 F5:F9 F20:G22 F27:F29 F31:F41 F50:F52">
    <cfRule type="containsText" dxfId="2489" priority="543" operator="containsText" text="workforce">
      <formula>NOT(ISERROR(SEARCH(("workforce"),(E5))))</formula>
    </cfRule>
  </conditionalFormatting>
  <conditionalFormatting sqref="E304:G777 F5:F9 F20:G22 F27:F29 F31:F41 F50:F52">
    <cfRule type="containsText" dxfId="2488" priority="544" operator="containsText" text="leadership &amp; governance">
      <formula>NOT(ISERROR(SEARCH(("leadership &amp; governance"),(E5))))</formula>
    </cfRule>
  </conditionalFormatting>
  <conditionalFormatting sqref="E304:G777 F5:F9 F20:G22 F27:F29 F31:F41 F50:F52">
    <cfRule type="containsText" dxfId="2487" priority="545" operator="containsText" text="service delivery mechansims">
      <formula>NOT(ISERROR(SEARCH(("service delivery mechansims"),(E5))))</formula>
    </cfRule>
  </conditionalFormatting>
  <conditionalFormatting sqref="E304:G777 F5:F9 F20:G22 F27:F29 F31:F41 F50:F52">
    <cfRule type="containsText" dxfId="2486" priority="546" operator="containsText" text="financing">
      <formula>NOT(ISERROR(SEARCH(("financing"),(E5))))</formula>
    </cfRule>
  </conditionalFormatting>
  <conditionalFormatting sqref="E304:G777 F5:F9 F20:G22 F27:F29 F31:F41 F50:F52">
    <cfRule type="containsText" dxfId="2485" priority="547" operator="containsText" text="information systems">
      <formula>NOT(ISERROR(SEARCH(("information systems"),(E5))))</formula>
    </cfRule>
  </conditionalFormatting>
  <conditionalFormatting sqref="E304:G777 F5:F9 F20:G22 F27:F29 F31:F41 F50:F52">
    <cfRule type="containsText" dxfId="2484" priority="548" operator="containsText" text="knowledge">
      <formula>NOT(ISERROR(SEARCH(("knowledge"),(E5))))</formula>
    </cfRule>
  </conditionalFormatting>
  <conditionalFormatting sqref="E304:G777 F5:F9 F20:G22 F27:F29 F31:F41 F50:F52">
    <cfRule type="containsText" dxfId="2483" priority="549" operator="containsText" text="coordination">
      <formula>NOT(ISERROR(SEARCH(("coordination"),(E5))))</formula>
    </cfRule>
  </conditionalFormatting>
  <conditionalFormatting sqref="E304:G1048576 F5:F9 F20:G22 F27:F29 F31:F41">
    <cfRule type="containsText" dxfId="2482" priority="540" operator="containsText" text="social norms">
      <formula>NOT(ISERROR(SEARCH("social norms",E5)))</formula>
    </cfRule>
  </conditionalFormatting>
  <conditionalFormatting sqref="C304:D1048576 F5:F9 F20:F22 F31:F41 F50:F52">
    <cfRule type="containsText" dxfId="2481" priority="535" operator="containsText" text="no">
      <formula>NOT(ISERROR(SEARCH("no",C5)))</formula>
    </cfRule>
    <cfRule type="containsText" dxfId="2480" priority="536" operator="containsText" text="yes">
      <formula>NOT(ISERROR(SEARCH("yes",C5)))</formula>
    </cfRule>
    <cfRule type="containsText" dxfId="2479" priority="537" operator="containsText" text="not at all">
      <formula>NOT(ISERROR(SEARCH("not at all",C5)))</formula>
    </cfRule>
    <cfRule type="containsText" dxfId="2478" priority="538" operator="containsText" text="partly">
      <formula>NOT(ISERROR(SEARCH("partly",C5)))</formula>
    </cfRule>
    <cfRule type="containsText" dxfId="2477" priority="539" operator="containsText" text="completely">
      <formula>NOT(ISERROR(SEARCH("completely",C5)))</formula>
    </cfRule>
  </conditionalFormatting>
  <conditionalFormatting sqref="F14 F17">
    <cfRule type="containsText" dxfId="2476" priority="491" operator="containsText" text="UTILIZATION">
      <formula>NOT(ISERROR(SEARCH(("UTILIZATION"),(F14))))</formula>
    </cfRule>
  </conditionalFormatting>
  <conditionalFormatting sqref="F14 F17">
    <cfRule type="containsText" dxfId="2475" priority="492" operator="containsText" text="service delivery">
      <formula>NOT(ISERROR(SEARCH(("service delivery"),(F14))))</formula>
    </cfRule>
  </conditionalFormatting>
  <conditionalFormatting sqref="F14 F17">
    <cfRule type="containsText" dxfId="2474" priority="493" operator="containsText" text="workforce">
      <formula>NOT(ISERROR(SEARCH(("workforce"),(F14))))</formula>
    </cfRule>
  </conditionalFormatting>
  <conditionalFormatting sqref="F14 F17">
    <cfRule type="containsText" dxfId="2473" priority="494" operator="containsText" text="leadership &amp; governance">
      <formula>NOT(ISERROR(SEARCH(("leadership &amp; governance"),(F14))))</formula>
    </cfRule>
  </conditionalFormatting>
  <conditionalFormatting sqref="F14 F17">
    <cfRule type="containsText" dxfId="2472" priority="495" operator="containsText" text="service delivery mechansims">
      <formula>NOT(ISERROR(SEARCH(("service delivery mechansims"),(F14))))</formula>
    </cfRule>
  </conditionalFormatting>
  <conditionalFormatting sqref="F14 F17">
    <cfRule type="containsText" dxfId="2471" priority="496" operator="containsText" text="financing">
      <formula>NOT(ISERROR(SEARCH(("financing"),(F14))))</formula>
    </cfRule>
  </conditionalFormatting>
  <conditionalFormatting sqref="F14 F17">
    <cfRule type="containsText" dxfId="2470" priority="497" operator="containsText" text="information systems">
      <formula>NOT(ISERROR(SEARCH(("information systems"),(F14))))</formula>
    </cfRule>
  </conditionalFormatting>
  <conditionalFormatting sqref="F14 F17">
    <cfRule type="containsText" dxfId="2469" priority="498" operator="containsText" text="knowledge">
      <formula>NOT(ISERROR(SEARCH(("knowledge"),(F14))))</formula>
    </cfRule>
  </conditionalFormatting>
  <conditionalFormatting sqref="F14 F17">
    <cfRule type="containsText" dxfId="2468" priority="499" operator="containsText" text="coordination">
      <formula>NOT(ISERROR(SEARCH(("coordination"),(F14))))</formula>
    </cfRule>
  </conditionalFormatting>
  <conditionalFormatting sqref="F14 F17">
    <cfRule type="containsText" dxfId="2467" priority="490" operator="containsText" text="social norms">
      <formula>NOT(ISERROR(SEARCH("social norms",F14)))</formula>
    </cfRule>
  </conditionalFormatting>
  <conditionalFormatting sqref="F14 F17">
    <cfRule type="containsText" dxfId="2466" priority="485" operator="containsText" text="no">
      <formula>NOT(ISERROR(SEARCH("no",F14)))</formula>
    </cfRule>
    <cfRule type="containsText" dxfId="2465" priority="486" operator="containsText" text="yes">
      <formula>NOT(ISERROR(SEARCH("yes",F14)))</formula>
    </cfRule>
    <cfRule type="containsText" dxfId="2464" priority="487" operator="containsText" text="not at all">
      <formula>NOT(ISERROR(SEARCH("not at all",F14)))</formula>
    </cfRule>
    <cfRule type="containsText" dxfId="2463" priority="488" operator="containsText" text="partly">
      <formula>NOT(ISERROR(SEARCH("partly",F14)))</formula>
    </cfRule>
    <cfRule type="containsText" dxfId="2462" priority="489" operator="containsText" text="completely">
      <formula>NOT(ISERROR(SEARCH("completely",F14)))</formula>
    </cfRule>
  </conditionalFormatting>
  <conditionalFormatting sqref="G14 G17">
    <cfRule type="containsText" dxfId="2461" priority="484" operator="containsText" text="service delivery mechansims">
      <formula>NOT(ISERROR(SEARCH(("service delivery mechansims"),(G14))))</formula>
    </cfRule>
  </conditionalFormatting>
  <conditionalFormatting sqref="G14 G17">
    <cfRule type="containsText" dxfId="2460" priority="476" operator="containsText" text="UTILIZATION">
      <formula>NOT(ISERROR(SEARCH(("UTILIZATION"),(G14))))</formula>
    </cfRule>
  </conditionalFormatting>
  <conditionalFormatting sqref="G14 G17">
    <cfRule type="containsText" dxfId="2459" priority="477" operator="containsText" text="service delivery">
      <formula>NOT(ISERROR(SEARCH(("service delivery"),(G14))))</formula>
    </cfRule>
  </conditionalFormatting>
  <conditionalFormatting sqref="G14 G17">
    <cfRule type="containsText" dxfId="2458" priority="478" operator="containsText" text="workforce">
      <formula>NOT(ISERROR(SEARCH(("workforce"),(G14))))</formula>
    </cfRule>
  </conditionalFormatting>
  <conditionalFormatting sqref="G14 G17">
    <cfRule type="containsText" dxfId="2457" priority="479" operator="containsText" text="leadership &amp; governance">
      <formula>NOT(ISERROR(SEARCH(("leadership &amp; governance"),(G14))))</formula>
    </cfRule>
  </conditionalFormatting>
  <conditionalFormatting sqref="G14 G17">
    <cfRule type="containsText" dxfId="2456" priority="480" operator="containsText" text="financing">
      <formula>NOT(ISERROR(SEARCH(("financing"),(G14))))</formula>
    </cfRule>
  </conditionalFormatting>
  <conditionalFormatting sqref="G14 G17">
    <cfRule type="containsText" dxfId="2455" priority="481" operator="containsText" text="information systems">
      <formula>NOT(ISERROR(SEARCH(("information systems"),(G14))))</formula>
    </cfRule>
  </conditionalFormatting>
  <conditionalFormatting sqref="G14 G17">
    <cfRule type="containsText" dxfId="2454" priority="482" operator="containsText" text="knowledge">
      <formula>NOT(ISERROR(SEARCH(("knowledge"),(G14))))</formula>
    </cfRule>
  </conditionalFormatting>
  <conditionalFormatting sqref="G14 G17">
    <cfRule type="containsText" dxfId="2453" priority="483" operator="containsText" text="coordination">
      <formula>NOT(ISERROR(SEARCH(("coordination"),(G14))))</formula>
    </cfRule>
  </conditionalFormatting>
  <conditionalFormatting sqref="G14 G17">
    <cfRule type="containsText" dxfId="2452" priority="475" operator="containsText" text="social norms">
      <formula>NOT(ISERROR(SEARCH("social norms",G14)))</formula>
    </cfRule>
  </conditionalFormatting>
  <conditionalFormatting sqref="F43:F48">
    <cfRule type="containsText" dxfId="2451" priority="464" operator="containsText" text="social norms">
      <formula>NOT(ISERROR(SEARCH("social norms",F43)))</formula>
    </cfRule>
  </conditionalFormatting>
  <conditionalFormatting sqref="F43:F48">
    <cfRule type="containsText" dxfId="2450" priority="455" operator="containsText" text="UTILIZATION">
      <formula>NOT(ISERROR(SEARCH(("UTILIZATION"),(F43))))</formula>
    </cfRule>
  </conditionalFormatting>
  <conditionalFormatting sqref="F43:F48">
    <cfRule type="containsText" dxfId="2449" priority="456" operator="containsText" text="service delivery">
      <formula>NOT(ISERROR(SEARCH(("service delivery"),(F43))))</formula>
    </cfRule>
  </conditionalFormatting>
  <conditionalFormatting sqref="F43:F48">
    <cfRule type="containsText" dxfId="2448" priority="457" operator="containsText" text="workforce">
      <formula>NOT(ISERROR(SEARCH(("workforce"),(F43))))</formula>
    </cfRule>
  </conditionalFormatting>
  <conditionalFormatting sqref="F43:F48">
    <cfRule type="containsText" dxfId="2447" priority="458" operator="containsText" text="leadership &amp; governance">
      <formula>NOT(ISERROR(SEARCH(("leadership &amp; governance"),(F43))))</formula>
    </cfRule>
  </conditionalFormatting>
  <conditionalFormatting sqref="F43:F48">
    <cfRule type="containsText" dxfId="2446" priority="459" operator="containsText" text="service delivery mechansims">
      <formula>NOT(ISERROR(SEARCH(("service delivery mechansims"),(F43))))</formula>
    </cfRule>
  </conditionalFormatting>
  <conditionalFormatting sqref="F43:F48">
    <cfRule type="containsText" dxfId="2445" priority="460" operator="containsText" text="financing">
      <formula>NOT(ISERROR(SEARCH(("financing"),(F43))))</formula>
    </cfRule>
  </conditionalFormatting>
  <conditionalFormatting sqref="F43:F48">
    <cfRule type="containsText" dxfId="2444" priority="461" operator="containsText" text="information systems">
      <formula>NOT(ISERROR(SEARCH(("information systems"),(F43))))</formula>
    </cfRule>
  </conditionalFormatting>
  <conditionalFormatting sqref="F43:F48">
    <cfRule type="containsText" dxfId="2443" priority="462" operator="containsText" text="knowledge">
      <formula>NOT(ISERROR(SEARCH(("knowledge"),(F43))))</formula>
    </cfRule>
  </conditionalFormatting>
  <conditionalFormatting sqref="F43:F48">
    <cfRule type="containsText" dxfId="2442" priority="463" operator="containsText" text="coordination">
      <formula>NOT(ISERROR(SEARCH(("coordination"),(F43))))</formula>
    </cfRule>
  </conditionalFormatting>
  <conditionalFormatting sqref="F50:F52">
    <cfRule type="containsText" dxfId="2441" priority="444" operator="containsText" text="social norms">
      <formula>NOT(ISERROR(SEARCH("social norms",F50)))</formula>
    </cfRule>
    <cfRule type="expression" dxfId="2440" priority="445">
      <formula>"social norms &amp; practices"</formula>
    </cfRule>
  </conditionalFormatting>
  <conditionalFormatting sqref="C304:D1048576 C11:D11">
    <cfRule type="containsText" dxfId="2439" priority="434" operator="containsText" text="Slightly">
      <formula>NOT(ISERROR(SEARCH("Slightly",C11)))</formula>
    </cfRule>
    <cfRule type="containsText" dxfId="2438" priority="435" operator="containsText" text="Not at all">
      <formula>NOT(ISERROR(SEARCH("Not at all",C11)))</formula>
    </cfRule>
    <cfRule type="containsText" dxfId="2437" priority="436" operator="containsText" text="No">
      <formula>NOT(ISERROR(SEARCH("No",C11)))</formula>
    </cfRule>
    <cfRule type="containsText" dxfId="2436" priority="437" operator="containsText" text="Yes">
      <formula>NOT(ISERROR(SEARCH("Yes",C11)))</formula>
    </cfRule>
    <cfRule type="containsText" dxfId="2435" priority="438" operator="containsText" text="Mostly">
      <formula>NOT(ISERROR(SEARCH("Mostly",C11)))</formula>
    </cfRule>
  </conditionalFormatting>
  <conditionalFormatting sqref="D304:D1048576 D11">
    <cfRule type="containsText" dxfId="2434" priority="433" operator="containsText" text="yes">
      <formula>NOT(ISERROR(SEARCH("yes",D11)))</formula>
    </cfRule>
  </conditionalFormatting>
  <conditionalFormatting sqref="F15">
    <cfRule type="containsText" dxfId="2433" priority="424" operator="containsText" text="UTILIZATION">
      <formula>NOT(ISERROR(SEARCH(("UTILIZATION"),(F15))))</formula>
    </cfRule>
  </conditionalFormatting>
  <conditionalFormatting sqref="F15">
    <cfRule type="containsText" dxfId="2432" priority="425" operator="containsText" text="service delivery">
      <formula>NOT(ISERROR(SEARCH(("service delivery"),(F15))))</formula>
    </cfRule>
  </conditionalFormatting>
  <conditionalFormatting sqref="F15">
    <cfRule type="containsText" dxfId="2431" priority="426" operator="containsText" text="workforce">
      <formula>NOT(ISERROR(SEARCH(("workforce"),(F15))))</formula>
    </cfRule>
  </conditionalFormatting>
  <conditionalFormatting sqref="F15">
    <cfRule type="containsText" dxfId="2430" priority="427" operator="containsText" text="leadership &amp; governance">
      <formula>NOT(ISERROR(SEARCH(("leadership &amp; governance"),(F15))))</formula>
    </cfRule>
  </conditionalFormatting>
  <conditionalFormatting sqref="F15">
    <cfRule type="containsText" dxfId="2429" priority="428" operator="containsText" text="service delivery mechansims">
      <formula>NOT(ISERROR(SEARCH(("service delivery mechansims"),(F15))))</formula>
    </cfRule>
  </conditionalFormatting>
  <conditionalFormatting sqref="F15">
    <cfRule type="containsText" dxfId="2428" priority="429" operator="containsText" text="financing">
      <formula>NOT(ISERROR(SEARCH(("financing"),(F15))))</formula>
    </cfRule>
  </conditionalFormatting>
  <conditionalFormatting sqref="F15">
    <cfRule type="containsText" dxfId="2427" priority="430" operator="containsText" text="information systems">
      <formula>NOT(ISERROR(SEARCH(("information systems"),(F15))))</formula>
    </cfRule>
  </conditionalFormatting>
  <conditionalFormatting sqref="F15">
    <cfRule type="containsText" dxfId="2426" priority="431" operator="containsText" text="knowledge">
      <formula>NOT(ISERROR(SEARCH(("knowledge"),(F15))))</formula>
    </cfRule>
  </conditionalFormatting>
  <conditionalFormatting sqref="F15">
    <cfRule type="containsText" dxfId="2425" priority="432" operator="containsText" text="coordination">
      <formula>NOT(ISERROR(SEARCH(("coordination"),(F15))))</formula>
    </cfRule>
  </conditionalFormatting>
  <conditionalFormatting sqref="F15">
    <cfRule type="containsText" dxfId="2424" priority="423" operator="containsText" text="social norms">
      <formula>NOT(ISERROR(SEARCH("social norms",F15)))</formula>
    </cfRule>
  </conditionalFormatting>
  <conditionalFormatting sqref="F15">
    <cfRule type="containsText" dxfId="2423" priority="418" operator="containsText" text="no">
      <formula>NOT(ISERROR(SEARCH("no",F15)))</formula>
    </cfRule>
    <cfRule type="containsText" dxfId="2422" priority="419" operator="containsText" text="yes">
      <formula>NOT(ISERROR(SEARCH("yes",F15)))</formula>
    </cfRule>
    <cfRule type="containsText" dxfId="2421" priority="420" operator="containsText" text="not at all">
      <formula>NOT(ISERROR(SEARCH("not at all",F15)))</formula>
    </cfRule>
    <cfRule type="containsText" dxfId="2420" priority="421" operator="containsText" text="partly">
      <formula>NOT(ISERROR(SEARCH("partly",F15)))</formula>
    </cfRule>
    <cfRule type="containsText" dxfId="2419" priority="422" operator="containsText" text="completely">
      <formula>NOT(ISERROR(SEARCH("completely",F15)))</formula>
    </cfRule>
  </conditionalFormatting>
  <conditionalFormatting sqref="G15">
    <cfRule type="containsText" dxfId="2418" priority="417" operator="containsText" text="service delivery mechansims">
      <formula>NOT(ISERROR(SEARCH(("service delivery mechansims"),(G15))))</formula>
    </cfRule>
  </conditionalFormatting>
  <conditionalFormatting sqref="G15">
    <cfRule type="containsText" dxfId="2417" priority="409" operator="containsText" text="UTILIZATION">
      <formula>NOT(ISERROR(SEARCH(("UTILIZATION"),(G15))))</formula>
    </cfRule>
  </conditionalFormatting>
  <conditionalFormatting sqref="G15">
    <cfRule type="containsText" dxfId="2416" priority="410" operator="containsText" text="service delivery">
      <formula>NOT(ISERROR(SEARCH(("service delivery"),(G15))))</formula>
    </cfRule>
  </conditionalFormatting>
  <conditionalFormatting sqref="G15">
    <cfRule type="containsText" dxfId="2415" priority="411" operator="containsText" text="workforce">
      <formula>NOT(ISERROR(SEARCH(("workforce"),(G15))))</formula>
    </cfRule>
  </conditionalFormatting>
  <conditionalFormatting sqref="G15">
    <cfRule type="containsText" dxfId="2414" priority="412" operator="containsText" text="leadership &amp; governance">
      <formula>NOT(ISERROR(SEARCH(("leadership &amp; governance"),(G15))))</formula>
    </cfRule>
  </conditionalFormatting>
  <conditionalFormatting sqref="G15">
    <cfRule type="containsText" dxfId="2413" priority="413" operator="containsText" text="financing">
      <formula>NOT(ISERROR(SEARCH(("financing"),(G15))))</formula>
    </cfRule>
  </conditionalFormatting>
  <conditionalFormatting sqref="G15">
    <cfRule type="containsText" dxfId="2412" priority="414" operator="containsText" text="information systems">
      <formula>NOT(ISERROR(SEARCH(("information systems"),(G15))))</formula>
    </cfRule>
  </conditionalFormatting>
  <conditionalFormatting sqref="G15">
    <cfRule type="containsText" dxfId="2411" priority="415" operator="containsText" text="knowledge">
      <formula>NOT(ISERROR(SEARCH(("knowledge"),(G15))))</formula>
    </cfRule>
  </conditionalFormatting>
  <conditionalFormatting sqref="G15">
    <cfRule type="containsText" dxfId="2410" priority="416" operator="containsText" text="coordination">
      <formula>NOT(ISERROR(SEARCH(("coordination"),(G15))))</formula>
    </cfRule>
  </conditionalFormatting>
  <conditionalFormatting sqref="G15">
    <cfRule type="containsText" dxfId="2409" priority="408" operator="containsText" text="social norms">
      <formula>NOT(ISERROR(SEARCH("social norms",G15)))</formula>
    </cfRule>
  </conditionalFormatting>
  <conditionalFormatting sqref="F16">
    <cfRule type="containsText" dxfId="2408" priority="399" operator="containsText" text="UTILIZATION">
      <formula>NOT(ISERROR(SEARCH(("UTILIZATION"),(F16))))</formula>
    </cfRule>
  </conditionalFormatting>
  <conditionalFormatting sqref="F16">
    <cfRule type="containsText" dxfId="2407" priority="400" operator="containsText" text="service delivery">
      <formula>NOT(ISERROR(SEARCH(("service delivery"),(F16))))</formula>
    </cfRule>
  </conditionalFormatting>
  <conditionalFormatting sqref="F16">
    <cfRule type="containsText" dxfId="2406" priority="401" operator="containsText" text="workforce">
      <formula>NOT(ISERROR(SEARCH(("workforce"),(F16))))</formula>
    </cfRule>
  </conditionalFormatting>
  <conditionalFormatting sqref="F16">
    <cfRule type="containsText" dxfId="2405" priority="402" operator="containsText" text="leadership &amp; governance">
      <formula>NOT(ISERROR(SEARCH(("leadership &amp; governance"),(F16))))</formula>
    </cfRule>
  </conditionalFormatting>
  <conditionalFormatting sqref="F16">
    <cfRule type="containsText" dxfId="2404" priority="403" operator="containsText" text="service delivery mechansims">
      <formula>NOT(ISERROR(SEARCH(("service delivery mechansims"),(F16))))</formula>
    </cfRule>
  </conditionalFormatting>
  <conditionalFormatting sqref="F16">
    <cfRule type="containsText" dxfId="2403" priority="404" operator="containsText" text="financing">
      <formula>NOT(ISERROR(SEARCH(("financing"),(F16))))</formula>
    </cfRule>
  </conditionalFormatting>
  <conditionalFormatting sqref="F16">
    <cfRule type="containsText" dxfId="2402" priority="405" operator="containsText" text="information systems">
      <formula>NOT(ISERROR(SEARCH(("information systems"),(F16))))</formula>
    </cfRule>
  </conditionalFormatting>
  <conditionalFormatting sqref="F16">
    <cfRule type="containsText" dxfId="2401" priority="406" operator="containsText" text="knowledge">
      <formula>NOT(ISERROR(SEARCH(("knowledge"),(F16))))</formula>
    </cfRule>
  </conditionalFormatting>
  <conditionalFormatting sqref="F16">
    <cfRule type="containsText" dxfId="2400" priority="407" operator="containsText" text="coordination">
      <formula>NOT(ISERROR(SEARCH(("coordination"),(F16))))</formula>
    </cfRule>
  </conditionalFormatting>
  <conditionalFormatting sqref="F16">
    <cfRule type="containsText" dxfId="2399" priority="398" operator="containsText" text="social norms">
      <formula>NOT(ISERROR(SEARCH("social norms",F16)))</formula>
    </cfRule>
  </conditionalFormatting>
  <conditionalFormatting sqref="F16">
    <cfRule type="containsText" dxfId="2398" priority="393" operator="containsText" text="no">
      <formula>NOT(ISERROR(SEARCH("no",F16)))</formula>
    </cfRule>
    <cfRule type="containsText" dxfId="2397" priority="394" operator="containsText" text="yes">
      <formula>NOT(ISERROR(SEARCH("yes",F16)))</formula>
    </cfRule>
    <cfRule type="containsText" dxfId="2396" priority="395" operator="containsText" text="not at all">
      <formula>NOT(ISERROR(SEARCH("not at all",F16)))</formula>
    </cfRule>
    <cfRule type="containsText" dxfId="2395" priority="396" operator="containsText" text="partly">
      <formula>NOT(ISERROR(SEARCH("partly",F16)))</formula>
    </cfRule>
    <cfRule type="containsText" dxfId="2394" priority="397" operator="containsText" text="completely">
      <formula>NOT(ISERROR(SEARCH("completely",F16)))</formula>
    </cfRule>
  </conditionalFormatting>
  <conditionalFormatting sqref="G16">
    <cfRule type="containsText" dxfId="2393" priority="392" operator="containsText" text="service delivery mechansims">
      <formula>NOT(ISERROR(SEARCH(("service delivery mechansims"),(G16))))</formula>
    </cfRule>
  </conditionalFormatting>
  <conditionalFormatting sqref="G16">
    <cfRule type="containsText" dxfId="2392" priority="384" operator="containsText" text="UTILIZATION">
      <formula>NOT(ISERROR(SEARCH(("UTILIZATION"),(G16))))</formula>
    </cfRule>
  </conditionalFormatting>
  <conditionalFormatting sqref="G16">
    <cfRule type="containsText" dxfId="2391" priority="385" operator="containsText" text="service delivery">
      <formula>NOT(ISERROR(SEARCH(("service delivery"),(G16))))</formula>
    </cfRule>
  </conditionalFormatting>
  <conditionalFormatting sqref="G16">
    <cfRule type="containsText" dxfId="2390" priority="386" operator="containsText" text="workforce">
      <formula>NOT(ISERROR(SEARCH(("workforce"),(G16))))</formula>
    </cfRule>
  </conditionalFormatting>
  <conditionalFormatting sqref="G16">
    <cfRule type="containsText" dxfId="2389" priority="387" operator="containsText" text="leadership &amp; governance">
      <formula>NOT(ISERROR(SEARCH(("leadership &amp; governance"),(G16))))</formula>
    </cfRule>
  </conditionalFormatting>
  <conditionalFormatting sqref="G16">
    <cfRule type="containsText" dxfId="2388" priority="388" operator="containsText" text="financing">
      <formula>NOT(ISERROR(SEARCH(("financing"),(G16))))</formula>
    </cfRule>
  </conditionalFormatting>
  <conditionalFormatting sqref="G16">
    <cfRule type="containsText" dxfId="2387" priority="389" operator="containsText" text="information systems">
      <formula>NOT(ISERROR(SEARCH(("information systems"),(G16))))</formula>
    </cfRule>
  </conditionalFormatting>
  <conditionalFormatting sqref="G16">
    <cfRule type="containsText" dxfId="2386" priority="390" operator="containsText" text="knowledge">
      <formula>NOT(ISERROR(SEARCH(("knowledge"),(G16))))</formula>
    </cfRule>
  </conditionalFormatting>
  <conditionalFormatting sqref="G16">
    <cfRule type="containsText" dxfId="2385" priority="391" operator="containsText" text="coordination">
      <formula>NOT(ISERROR(SEARCH(("coordination"),(G16))))</formula>
    </cfRule>
  </conditionalFormatting>
  <conditionalFormatting sqref="G16">
    <cfRule type="containsText" dxfId="2384" priority="383" operator="containsText" text="social norms">
      <formula>NOT(ISERROR(SEARCH("social norms",G16)))</formula>
    </cfRule>
  </conditionalFormatting>
  <conditionalFormatting sqref="F18">
    <cfRule type="containsText" dxfId="2383" priority="374" operator="containsText" text="UTILIZATION">
      <formula>NOT(ISERROR(SEARCH(("UTILIZATION"),(F18))))</formula>
    </cfRule>
  </conditionalFormatting>
  <conditionalFormatting sqref="F18">
    <cfRule type="containsText" dxfId="2382" priority="375" operator="containsText" text="service delivery">
      <formula>NOT(ISERROR(SEARCH(("service delivery"),(F18))))</formula>
    </cfRule>
  </conditionalFormatting>
  <conditionalFormatting sqref="F18">
    <cfRule type="containsText" dxfId="2381" priority="376" operator="containsText" text="workforce">
      <formula>NOT(ISERROR(SEARCH(("workforce"),(F18))))</formula>
    </cfRule>
  </conditionalFormatting>
  <conditionalFormatting sqref="F18">
    <cfRule type="containsText" dxfId="2380" priority="377" operator="containsText" text="leadership &amp; governance">
      <formula>NOT(ISERROR(SEARCH(("leadership &amp; governance"),(F18))))</formula>
    </cfRule>
  </conditionalFormatting>
  <conditionalFormatting sqref="F18">
    <cfRule type="containsText" dxfId="2379" priority="378" operator="containsText" text="service delivery mechansims">
      <formula>NOT(ISERROR(SEARCH(("service delivery mechansims"),(F18))))</formula>
    </cfRule>
  </conditionalFormatting>
  <conditionalFormatting sqref="F18">
    <cfRule type="containsText" dxfId="2378" priority="379" operator="containsText" text="financing">
      <formula>NOT(ISERROR(SEARCH(("financing"),(F18))))</formula>
    </cfRule>
  </conditionalFormatting>
  <conditionalFormatting sqref="F18">
    <cfRule type="containsText" dxfId="2377" priority="380" operator="containsText" text="information systems">
      <formula>NOT(ISERROR(SEARCH(("information systems"),(F18))))</formula>
    </cfRule>
  </conditionalFormatting>
  <conditionalFormatting sqref="F18">
    <cfRule type="containsText" dxfId="2376" priority="381" operator="containsText" text="knowledge">
      <formula>NOT(ISERROR(SEARCH(("knowledge"),(F18))))</formula>
    </cfRule>
  </conditionalFormatting>
  <conditionalFormatting sqref="F18">
    <cfRule type="containsText" dxfId="2375" priority="382" operator="containsText" text="coordination">
      <formula>NOT(ISERROR(SEARCH(("coordination"),(F18))))</formula>
    </cfRule>
  </conditionalFormatting>
  <conditionalFormatting sqref="F18">
    <cfRule type="containsText" dxfId="2374" priority="373" operator="containsText" text="social norms">
      <formula>NOT(ISERROR(SEARCH("social norms",F18)))</formula>
    </cfRule>
  </conditionalFormatting>
  <conditionalFormatting sqref="F18">
    <cfRule type="containsText" dxfId="2373" priority="368" operator="containsText" text="no">
      <formula>NOT(ISERROR(SEARCH("no",F18)))</formula>
    </cfRule>
    <cfRule type="containsText" dxfId="2372" priority="369" operator="containsText" text="yes">
      <formula>NOT(ISERROR(SEARCH("yes",F18)))</formula>
    </cfRule>
    <cfRule type="containsText" dxfId="2371" priority="370" operator="containsText" text="not at all">
      <formula>NOT(ISERROR(SEARCH("not at all",F18)))</formula>
    </cfRule>
    <cfRule type="containsText" dxfId="2370" priority="371" operator="containsText" text="partly">
      <formula>NOT(ISERROR(SEARCH("partly",F18)))</formula>
    </cfRule>
    <cfRule type="containsText" dxfId="2369" priority="372" operator="containsText" text="completely">
      <formula>NOT(ISERROR(SEARCH("completely",F18)))</formula>
    </cfRule>
  </conditionalFormatting>
  <conditionalFormatting sqref="G18">
    <cfRule type="containsText" dxfId="2368" priority="367" operator="containsText" text="service delivery mechansims">
      <formula>NOT(ISERROR(SEARCH(("service delivery mechansims"),(G18))))</formula>
    </cfRule>
  </conditionalFormatting>
  <conditionalFormatting sqref="G18">
    <cfRule type="containsText" dxfId="2367" priority="359" operator="containsText" text="UTILIZATION">
      <formula>NOT(ISERROR(SEARCH(("UTILIZATION"),(G18))))</formula>
    </cfRule>
  </conditionalFormatting>
  <conditionalFormatting sqref="G18">
    <cfRule type="containsText" dxfId="2366" priority="360" operator="containsText" text="service delivery">
      <formula>NOT(ISERROR(SEARCH(("service delivery"),(G18))))</formula>
    </cfRule>
  </conditionalFormatting>
  <conditionalFormatting sqref="G18">
    <cfRule type="containsText" dxfId="2365" priority="361" operator="containsText" text="workforce">
      <formula>NOT(ISERROR(SEARCH(("workforce"),(G18))))</formula>
    </cfRule>
  </conditionalFormatting>
  <conditionalFormatting sqref="G18">
    <cfRule type="containsText" dxfId="2364" priority="362" operator="containsText" text="leadership &amp; governance">
      <formula>NOT(ISERROR(SEARCH(("leadership &amp; governance"),(G18))))</formula>
    </cfRule>
  </conditionalFormatting>
  <conditionalFormatting sqref="G18">
    <cfRule type="containsText" dxfId="2363" priority="363" operator="containsText" text="financing">
      <formula>NOT(ISERROR(SEARCH(("financing"),(G18))))</formula>
    </cfRule>
  </conditionalFormatting>
  <conditionalFormatting sqref="G18">
    <cfRule type="containsText" dxfId="2362" priority="364" operator="containsText" text="information systems">
      <formula>NOT(ISERROR(SEARCH(("information systems"),(G18))))</formula>
    </cfRule>
  </conditionalFormatting>
  <conditionalFormatting sqref="G18">
    <cfRule type="containsText" dxfId="2361" priority="365" operator="containsText" text="knowledge">
      <formula>NOT(ISERROR(SEARCH(("knowledge"),(G18))))</formula>
    </cfRule>
  </conditionalFormatting>
  <conditionalFormatting sqref="G18">
    <cfRule type="containsText" dxfId="2360" priority="366" operator="containsText" text="coordination">
      <formula>NOT(ISERROR(SEARCH(("coordination"),(G18))))</formula>
    </cfRule>
  </conditionalFormatting>
  <conditionalFormatting sqref="G18">
    <cfRule type="containsText" dxfId="2359" priority="358" operator="containsText" text="social norms">
      <formula>NOT(ISERROR(SEARCH("social norms",G18)))</formula>
    </cfRule>
  </conditionalFormatting>
  <conditionalFormatting sqref="F19">
    <cfRule type="containsText" dxfId="2358" priority="349" operator="containsText" text="UTILIZATION">
      <formula>NOT(ISERROR(SEARCH(("UTILIZATION"),(F19))))</formula>
    </cfRule>
  </conditionalFormatting>
  <conditionalFormatting sqref="F19">
    <cfRule type="containsText" dxfId="2357" priority="350" operator="containsText" text="service delivery">
      <formula>NOT(ISERROR(SEARCH(("service delivery"),(F19))))</formula>
    </cfRule>
  </conditionalFormatting>
  <conditionalFormatting sqref="F19">
    <cfRule type="containsText" dxfId="2356" priority="351" operator="containsText" text="workforce">
      <formula>NOT(ISERROR(SEARCH(("workforce"),(F19))))</formula>
    </cfRule>
  </conditionalFormatting>
  <conditionalFormatting sqref="F19">
    <cfRule type="containsText" dxfId="2355" priority="352" operator="containsText" text="leadership &amp; governance">
      <formula>NOT(ISERROR(SEARCH(("leadership &amp; governance"),(F19))))</formula>
    </cfRule>
  </conditionalFormatting>
  <conditionalFormatting sqref="F19">
    <cfRule type="containsText" dxfId="2354" priority="353" operator="containsText" text="service delivery mechansims">
      <formula>NOT(ISERROR(SEARCH(("service delivery mechansims"),(F19))))</formula>
    </cfRule>
  </conditionalFormatting>
  <conditionalFormatting sqref="F19">
    <cfRule type="containsText" dxfId="2353" priority="354" operator="containsText" text="financing">
      <formula>NOT(ISERROR(SEARCH(("financing"),(F19))))</formula>
    </cfRule>
  </conditionalFormatting>
  <conditionalFormatting sqref="F19">
    <cfRule type="containsText" dxfId="2352" priority="355" operator="containsText" text="information systems">
      <formula>NOT(ISERROR(SEARCH(("information systems"),(F19))))</formula>
    </cfRule>
  </conditionalFormatting>
  <conditionalFormatting sqref="F19">
    <cfRule type="containsText" dxfId="2351" priority="356" operator="containsText" text="knowledge">
      <formula>NOT(ISERROR(SEARCH(("knowledge"),(F19))))</formula>
    </cfRule>
  </conditionalFormatting>
  <conditionalFormatting sqref="F19">
    <cfRule type="containsText" dxfId="2350" priority="357" operator="containsText" text="coordination">
      <formula>NOT(ISERROR(SEARCH(("coordination"),(F19))))</formula>
    </cfRule>
  </conditionalFormatting>
  <conditionalFormatting sqref="F19">
    <cfRule type="containsText" dxfId="2349" priority="348" operator="containsText" text="social norms">
      <formula>NOT(ISERROR(SEARCH("social norms",F19)))</formula>
    </cfRule>
  </conditionalFormatting>
  <conditionalFormatting sqref="F19">
    <cfRule type="containsText" dxfId="2348" priority="343" operator="containsText" text="no">
      <formula>NOT(ISERROR(SEARCH("no",F19)))</formula>
    </cfRule>
    <cfRule type="containsText" dxfId="2347" priority="344" operator="containsText" text="yes">
      <formula>NOT(ISERROR(SEARCH("yes",F19)))</formula>
    </cfRule>
    <cfRule type="containsText" dxfId="2346" priority="345" operator="containsText" text="not at all">
      <formula>NOT(ISERROR(SEARCH("not at all",F19)))</formula>
    </cfRule>
    <cfRule type="containsText" dxfId="2345" priority="346" operator="containsText" text="partly">
      <formula>NOT(ISERROR(SEARCH("partly",F19)))</formula>
    </cfRule>
    <cfRule type="containsText" dxfId="2344" priority="347" operator="containsText" text="completely">
      <formula>NOT(ISERROR(SEARCH("completely",F19)))</formula>
    </cfRule>
  </conditionalFormatting>
  <conditionalFormatting sqref="G19">
    <cfRule type="containsText" dxfId="2343" priority="342" operator="containsText" text="service delivery mechansims">
      <formula>NOT(ISERROR(SEARCH(("service delivery mechansims"),(G19))))</formula>
    </cfRule>
  </conditionalFormatting>
  <conditionalFormatting sqref="G19">
    <cfRule type="containsText" dxfId="2342" priority="334" operator="containsText" text="UTILIZATION">
      <formula>NOT(ISERROR(SEARCH(("UTILIZATION"),(G19))))</formula>
    </cfRule>
  </conditionalFormatting>
  <conditionalFormatting sqref="G19">
    <cfRule type="containsText" dxfId="2341" priority="335" operator="containsText" text="service delivery">
      <formula>NOT(ISERROR(SEARCH(("service delivery"),(G19))))</formula>
    </cfRule>
  </conditionalFormatting>
  <conditionalFormatting sqref="G19">
    <cfRule type="containsText" dxfId="2340" priority="336" operator="containsText" text="workforce">
      <formula>NOT(ISERROR(SEARCH(("workforce"),(G19))))</formula>
    </cfRule>
  </conditionalFormatting>
  <conditionalFormatting sqref="G19">
    <cfRule type="containsText" dxfId="2339" priority="337" operator="containsText" text="leadership &amp; governance">
      <formula>NOT(ISERROR(SEARCH(("leadership &amp; governance"),(G19))))</formula>
    </cfRule>
  </conditionalFormatting>
  <conditionalFormatting sqref="G19">
    <cfRule type="containsText" dxfId="2338" priority="338" operator="containsText" text="financing">
      <formula>NOT(ISERROR(SEARCH(("financing"),(G19))))</formula>
    </cfRule>
  </conditionalFormatting>
  <conditionalFormatting sqref="G19">
    <cfRule type="containsText" dxfId="2337" priority="339" operator="containsText" text="information systems">
      <formula>NOT(ISERROR(SEARCH(("information systems"),(G19))))</formula>
    </cfRule>
  </conditionalFormatting>
  <conditionalFormatting sqref="G19">
    <cfRule type="containsText" dxfId="2336" priority="340" operator="containsText" text="knowledge">
      <formula>NOT(ISERROR(SEARCH(("knowledge"),(G19))))</formula>
    </cfRule>
  </conditionalFormatting>
  <conditionalFormatting sqref="G19">
    <cfRule type="containsText" dxfId="2335" priority="341" operator="containsText" text="coordination">
      <formula>NOT(ISERROR(SEARCH(("coordination"),(G19))))</formula>
    </cfRule>
  </conditionalFormatting>
  <conditionalFormatting sqref="G19">
    <cfRule type="containsText" dxfId="2334" priority="333" operator="containsText" text="social norms">
      <formula>NOT(ISERROR(SEARCH("social norms",G19)))</formula>
    </cfRule>
  </conditionalFormatting>
  <conditionalFormatting sqref="C10:D10">
    <cfRule type="containsText" dxfId="2333" priority="320" operator="containsText" text="No">
      <formula>NOT(ISERROR(SEARCH("No",C10)))</formula>
    </cfRule>
    <cfRule type="containsText" dxfId="2332" priority="321" operator="containsText" text="Not at all">
      <formula>NOT(ISERROR(SEARCH("Not at all",C10)))</formula>
    </cfRule>
    <cfRule type="containsText" dxfId="2331" priority="322" operator="containsText" text="Slightly">
      <formula>NOT(ISERROR(SEARCH("Slightly",C10)))</formula>
    </cfRule>
    <cfRule type="containsText" dxfId="2330" priority="323" operator="containsText" text="Mostly">
      <formula>NOT(ISERROR(SEARCH("Mostly",C10)))</formula>
    </cfRule>
    <cfRule type="containsText" dxfId="2329" priority="324" operator="containsText" text="Yes">
      <formula>NOT(ISERROR(SEARCH("Yes",C10)))</formula>
    </cfRule>
    <cfRule type="containsText" dxfId="2328" priority="325" operator="containsText" text="Completely">
      <formula>NOT(ISERROR(SEARCH("Completely",C10)))</formula>
    </cfRule>
  </conditionalFormatting>
  <conditionalFormatting sqref="C12:D22 C33:D37 C39:D41 AE40:AF40 C6:D9">
    <cfRule type="containsText" dxfId="2327" priority="297" operator="containsText" text="Completely">
      <formula>NOT(ISERROR(SEARCH("Completely",C6)))</formula>
    </cfRule>
  </conditionalFormatting>
  <conditionalFormatting sqref="C12:D22 C33:D37 C39:D41 AE40:AF40 C6:D9">
    <cfRule type="containsText" dxfId="2326" priority="296" operator="containsText" text="Mostly">
      <formula>NOT(ISERROR(SEARCH("Mostly",C6)))</formula>
    </cfRule>
  </conditionalFormatting>
  <conditionalFormatting sqref="C12:D22 C33:D37 C39:D41 AE40:AF40 C6:D9">
    <cfRule type="containsText" dxfId="2325" priority="295" operator="containsText" text="Partially">
      <formula>NOT(ISERROR(SEARCH("Partially",C6)))</formula>
    </cfRule>
  </conditionalFormatting>
  <conditionalFormatting sqref="C12:D22 C33:D37 C39:D41 AE40:AF40 C6:D9">
    <cfRule type="containsText" dxfId="2324" priority="294" operator="containsText" text="Not at All">
      <formula>NOT(ISERROR(SEARCH("Not at All",C6)))</formula>
    </cfRule>
  </conditionalFormatting>
  <conditionalFormatting sqref="C12:D22 C33:D37 C39:D41 AE40:AF40 C6:D9">
    <cfRule type="containsText" dxfId="2323" priority="293" operator="containsText" text="Don't Know">
      <formula>NOT(ISERROR(SEARCH("Don't Know",C6)))</formula>
    </cfRule>
  </conditionalFormatting>
  <conditionalFormatting sqref="C12:D22 C33:D37 C39:D41 AE40:AF40 C6:D9">
    <cfRule type="containsText" dxfId="2322" priority="292" operator="containsText" text="Yes">
      <formula>NOT(ISERROR(SEARCH("Yes",C6)))</formula>
    </cfRule>
  </conditionalFormatting>
  <conditionalFormatting sqref="C12:D22 C33:D37 C39:D41 AE40:AF40 C6:D9">
    <cfRule type="endsWith" dxfId="2321" priority="291" operator="endsWith" text="No">
      <formula>RIGHT(C6,LEN("No"))="No"</formula>
    </cfRule>
  </conditionalFormatting>
  <conditionalFormatting sqref="C31:D31">
    <cfRule type="containsText" dxfId="2320" priority="248" operator="containsText" text="Completely">
      <formula>NOT(ISERROR(SEARCH("Completely",C31)))</formula>
    </cfRule>
  </conditionalFormatting>
  <conditionalFormatting sqref="C31:D31">
    <cfRule type="containsText" dxfId="2319" priority="247" operator="containsText" text="Mostly">
      <formula>NOT(ISERROR(SEARCH("Mostly",C31)))</formula>
    </cfRule>
  </conditionalFormatting>
  <conditionalFormatting sqref="C31:D31">
    <cfRule type="containsText" dxfId="2318" priority="246" operator="containsText" text="Partially">
      <formula>NOT(ISERROR(SEARCH("Partially",C31)))</formula>
    </cfRule>
  </conditionalFormatting>
  <conditionalFormatting sqref="C31:D31">
    <cfRule type="containsText" dxfId="2317" priority="245" operator="containsText" text="Not at All">
      <formula>NOT(ISERROR(SEARCH("Not at All",C31)))</formula>
    </cfRule>
  </conditionalFormatting>
  <conditionalFormatting sqref="C31:D31">
    <cfRule type="containsText" dxfId="2316" priority="244" operator="containsText" text="Don't Know">
      <formula>NOT(ISERROR(SEARCH("Don't Know",C31)))</formula>
    </cfRule>
  </conditionalFormatting>
  <conditionalFormatting sqref="C31:D31">
    <cfRule type="containsText" dxfId="2315" priority="243" operator="containsText" text="Yes">
      <formula>NOT(ISERROR(SEARCH("Yes",C31)))</formula>
    </cfRule>
  </conditionalFormatting>
  <conditionalFormatting sqref="C31:D31">
    <cfRule type="endsWith" dxfId="2314" priority="242" operator="endsWith" text="No">
      <formula>RIGHT(C31,LEN("No"))="No"</formula>
    </cfRule>
  </conditionalFormatting>
  <conditionalFormatting sqref="E24:E26">
    <cfRule type="containsText" dxfId="2313" priority="170" operator="containsText" text="UTILIZATION">
      <formula>NOT(ISERROR(SEARCH(("UTILIZATION"),(E24))))</formula>
    </cfRule>
  </conditionalFormatting>
  <conditionalFormatting sqref="E24:E26">
    <cfRule type="containsText" dxfId="2312" priority="171" operator="containsText" text="service delivery">
      <formula>NOT(ISERROR(SEARCH(("service delivery"),(E24))))</formula>
    </cfRule>
  </conditionalFormatting>
  <conditionalFormatting sqref="E24:E26">
    <cfRule type="containsText" dxfId="2311" priority="172" operator="containsText" text="workforce">
      <formula>NOT(ISERROR(SEARCH(("workforce"),(E24))))</formula>
    </cfRule>
  </conditionalFormatting>
  <conditionalFormatting sqref="E24:E26">
    <cfRule type="containsText" dxfId="2310" priority="173" operator="containsText" text="leadership &amp; governance">
      <formula>NOT(ISERROR(SEARCH(("leadership &amp; governance"),(E24))))</formula>
    </cfRule>
  </conditionalFormatting>
  <conditionalFormatting sqref="E24:E26">
    <cfRule type="containsText" dxfId="2309" priority="174" operator="containsText" text="service delivery mechansims">
      <formula>NOT(ISERROR(SEARCH(("service delivery mechansims"),(E24))))</formula>
    </cfRule>
  </conditionalFormatting>
  <conditionalFormatting sqref="E24:E26">
    <cfRule type="containsText" dxfId="2308" priority="175" operator="containsText" text="financing">
      <formula>NOT(ISERROR(SEARCH(("financing"),(E24))))</formula>
    </cfRule>
  </conditionalFormatting>
  <conditionalFormatting sqref="E24:E26">
    <cfRule type="containsText" dxfId="2307" priority="176" operator="containsText" text="information systems">
      <formula>NOT(ISERROR(SEARCH(("information systems"),(E24))))</formula>
    </cfRule>
  </conditionalFormatting>
  <conditionalFormatting sqref="E24:E26">
    <cfRule type="containsText" dxfId="2306" priority="177" operator="containsText" text="knowledge">
      <formula>NOT(ISERROR(SEARCH(("knowledge"),(E24))))</formula>
    </cfRule>
  </conditionalFormatting>
  <conditionalFormatting sqref="E24:E26">
    <cfRule type="containsText" dxfId="2305" priority="178" operator="containsText" text="coordination">
      <formula>NOT(ISERROR(SEARCH(("coordination"),(E24))))</formula>
    </cfRule>
  </conditionalFormatting>
  <conditionalFormatting sqref="E24:E26">
    <cfRule type="containsText" dxfId="2304" priority="169" operator="containsText" text="social norms">
      <formula>NOT(ISERROR(SEARCH("social norms",E24)))</formula>
    </cfRule>
  </conditionalFormatting>
  <conditionalFormatting sqref="C5:D5">
    <cfRule type="containsText" dxfId="2303" priority="119" operator="containsText" text="Completely">
      <formula>NOT(ISERROR(SEARCH("Completely",C5)))</formula>
    </cfRule>
  </conditionalFormatting>
  <conditionalFormatting sqref="C5:D5">
    <cfRule type="containsText" dxfId="2302" priority="118" operator="containsText" text="Mostly">
      <formula>NOT(ISERROR(SEARCH("Mostly",C5)))</formula>
    </cfRule>
  </conditionalFormatting>
  <conditionalFormatting sqref="C5:D5">
    <cfRule type="containsText" dxfId="2301" priority="117" operator="containsText" text="Partially">
      <formula>NOT(ISERROR(SEARCH("Partially",C5)))</formula>
    </cfRule>
  </conditionalFormatting>
  <conditionalFormatting sqref="C5:D5">
    <cfRule type="containsText" dxfId="2300" priority="116" operator="containsText" text="Not at All">
      <formula>NOT(ISERROR(SEARCH("Not at All",C5)))</formula>
    </cfRule>
  </conditionalFormatting>
  <conditionalFormatting sqref="C5:D5">
    <cfRule type="containsText" dxfId="2299" priority="115" operator="containsText" text="Don't Know">
      <formula>NOT(ISERROR(SEARCH("Don't Know",C5)))</formula>
    </cfRule>
  </conditionalFormatting>
  <conditionalFormatting sqref="C5:D5">
    <cfRule type="containsText" dxfId="2298" priority="114" operator="containsText" text="Yes">
      <formula>NOT(ISERROR(SEARCH("Yes",C5)))</formula>
    </cfRule>
  </conditionalFormatting>
  <conditionalFormatting sqref="C5:D5">
    <cfRule type="endsWith" dxfId="2297" priority="113" operator="endsWith" text="No">
      <formula>RIGHT(C5,LEN("No"))="No"</formula>
    </cfRule>
  </conditionalFormatting>
  <conditionalFormatting sqref="F3">
    <cfRule type="containsText" dxfId="2296" priority="97" operator="containsText" text="UTILIZATION">
      <formula>NOT(ISERROR(SEARCH(("UTILIZATION"),(F3))))</formula>
    </cfRule>
  </conditionalFormatting>
  <conditionalFormatting sqref="F3">
    <cfRule type="containsText" dxfId="2295" priority="98" operator="containsText" text="service delivery">
      <formula>NOT(ISERROR(SEARCH(("service delivery"),(F3))))</formula>
    </cfRule>
  </conditionalFormatting>
  <conditionalFormatting sqref="F3">
    <cfRule type="containsText" dxfId="2294" priority="99" operator="containsText" text="workforce">
      <formula>NOT(ISERROR(SEARCH(("workforce"),(F3))))</formula>
    </cfRule>
  </conditionalFormatting>
  <conditionalFormatting sqref="F3">
    <cfRule type="containsText" dxfId="2293" priority="100" operator="containsText" text="leadership &amp; governance">
      <formula>NOT(ISERROR(SEARCH(("leadership &amp; governance"),(F3))))</formula>
    </cfRule>
  </conditionalFormatting>
  <conditionalFormatting sqref="F3">
    <cfRule type="containsText" dxfId="2292" priority="101" operator="containsText" text="service delivery mechansims">
      <formula>NOT(ISERROR(SEARCH(("service delivery mechansims"),(F3))))</formula>
    </cfRule>
  </conditionalFormatting>
  <conditionalFormatting sqref="F3">
    <cfRule type="containsText" dxfId="2291" priority="102" operator="containsText" text="financing">
      <formula>NOT(ISERROR(SEARCH(("financing"),(F3))))</formula>
    </cfRule>
  </conditionalFormatting>
  <conditionalFormatting sqref="F3">
    <cfRule type="containsText" dxfId="2290" priority="103" operator="containsText" text="information systems">
      <formula>NOT(ISERROR(SEARCH(("information systems"),(F3))))</formula>
    </cfRule>
  </conditionalFormatting>
  <conditionalFormatting sqref="F3">
    <cfRule type="containsText" dxfId="2289" priority="104" operator="containsText" text="knowledge">
      <formula>NOT(ISERROR(SEARCH(("knowledge"),(F3))))</formula>
    </cfRule>
  </conditionalFormatting>
  <conditionalFormatting sqref="F3">
    <cfRule type="containsText" dxfId="2288" priority="105" operator="containsText" text="coordination">
      <formula>NOT(ISERROR(SEARCH(("coordination"),(F3))))</formula>
    </cfRule>
  </conditionalFormatting>
  <conditionalFormatting sqref="F3">
    <cfRule type="containsText" dxfId="2287" priority="96" operator="containsText" text="social norms">
      <formula>NOT(ISERROR(SEARCH("social norms",F3)))</formula>
    </cfRule>
  </conditionalFormatting>
  <conditionalFormatting sqref="F3">
    <cfRule type="containsText" dxfId="2286" priority="91" operator="containsText" text="no">
      <formula>NOT(ISERROR(SEARCH("no",F3)))</formula>
    </cfRule>
    <cfRule type="containsText" dxfId="2285" priority="92" operator="containsText" text="yes">
      <formula>NOT(ISERROR(SEARCH("yes",F3)))</formula>
    </cfRule>
    <cfRule type="containsText" dxfId="2284" priority="93" operator="containsText" text="not at all">
      <formula>NOT(ISERROR(SEARCH("not at all",F3)))</formula>
    </cfRule>
    <cfRule type="containsText" dxfId="2283" priority="94" operator="containsText" text="partly">
      <formula>NOT(ISERROR(SEARCH("partly",F3)))</formula>
    </cfRule>
    <cfRule type="containsText" dxfId="2282" priority="95" operator="containsText" text="completely">
      <formula>NOT(ISERROR(SEARCH("completely",F3)))</formula>
    </cfRule>
  </conditionalFormatting>
  <conditionalFormatting sqref="C55">
    <cfRule type="containsText" dxfId="2281" priority="42" operator="containsText" text="no">
      <formula>NOT(ISERROR(SEARCH("no",C55)))</formula>
    </cfRule>
    <cfRule type="containsText" dxfId="2280" priority="43" operator="containsText" text="yes">
      <formula>NOT(ISERROR(SEARCH("yes",C55)))</formula>
    </cfRule>
    <cfRule type="containsText" dxfId="2279" priority="44" operator="containsText" text="not at all">
      <formula>NOT(ISERROR(SEARCH("not at all",C55)))</formula>
    </cfRule>
    <cfRule type="containsText" dxfId="2278" priority="45" operator="containsText" text="partly">
      <formula>NOT(ISERROR(SEARCH("partly",C55)))</formula>
    </cfRule>
    <cfRule type="containsText" dxfId="2277" priority="46" operator="containsText" text="completely">
      <formula>NOT(ISERROR(SEARCH("completely",C55)))</formula>
    </cfRule>
  </conditionalFormatting>
  <conditionalFormatting sqref="C55">
    <cfRule type="containsText" dxfId="2276" priority="40" operator="containsText" text="slightly">
      <formula>NOT(ISERROR(SEARCH("slightly",C55)))</formula>
    </cfRule>
    <cfRule type="containsText" dxfId="2275" priority="41" operator="containsText" text="Mostly">
      <formula>NOT(ISERROR(SEARCH("Mostly",C55)))</formula>
    </cfRule>
  </conditionalFormatting>
  <conditionalFormatting sqref="C55">
    <cfRule type="containsText" dxfId="2274" priority="33" operator="containsText" text="Don't Know">
      <formula>NOT(ISERROR(SEARCH("Don't Know",C55)))</formula>
    </cfRule>
    <cfRule type="containsText" dxfId="2273" priority="34" operator="containsText" text="Not at All">
      <formula>NOT(ISERROR(SEARCH("Not at All",C55)))</formula>
    </cfRule>
    <cfRule type="endsWith" dxfId="2272" priority="35" operator="endsWith" text="No">
      <formula>RIGHT(C55,LEN("No"))="No"</formula>
    </cfRule>
    <cfRule type="beginsWith" dxfId="2271" priority="36" operator="beginsWith" text="Yes">
      <formula>LEFT(C55,LEN("Yes"))="Yes"</formula>
    </cfRule>
    <cfRule type="containsText" dxfId="2270" priority="37" operator="containsText" text="Partially">
      <formula>NOT(ISERROR(SEARCH("Partially",C55)))</formula>
    </cfRule>
    <cfRule type="containsText" dxfId="2269" priority="38" operator="containsText" text="Mostly">
      <formula>NOT(ISERROR(SEARCH("Mostly",C55)))</formula>
    </cfRule>
    <cfRule type="containsText" dxfId="2268" priority="39" operator="containsText" text="Completely">
      <formula>NOT(ISERROR(SEARCH("Completely",C55)))</formula>
    </cfRule>
  </conditionalFormatting>
  <conditionalFormatting sqref="C24:D29">
    <cfRule type="containsText" dxfId="2267" priority="32" operator="containsText" text="Completely">
      <formula>NOT(ISERROR(SEARCH("Completely",C24)))</formula>
    </cfRule>
  </conditionalFormatting>
  <conditionalFormatting sqref="C24:D29">
    <cfRule type="containsText" dxfId="2266" priority="31" operator="containsText" text="Mostly">
      <formula>NOT(ISERROR(SEARCH("Mostly",C24)))</formula>
    </cfRule>
  </conditionalFormatting>
  <conditionalFormatting sqref="C24:D29">
    <cfRule type="containsText" dxfId="2265" priority="30" operator="containsText" text="Partially">
      <formula>NOT(ISERROR(SEARCH("Partially",C24)))</formula>
    </cfRule>
  </conditionalFormatting>
  <conditionalFormatting sqref="C24:D29">
    <cfRule type="containsText" dxfId="2264" priority="29" operator="containsText" text="Not at All">
      <formula>NOT(ISERROR(SEARCH("Not at All",C24)))</formula>
    </cfRule>
  </conditionalFormatting>
  <conditionalFormatting sqref="C24:D29">
    <cfRule type="containsText" dxfId="2263" priority="28" operator="containsText" text="Don't Know">
      <formula>NOT(ISERROR(SEARCH("Don't Know",C24)))</formula>
    </cfRule>
  </conditionalFormatting>
  <conditionalFormatting sqref="C24:D29">
    <cfRule type="containsText" dxfId="2262" priority="27" operator="containsText" text="Yes">
      <formula>NOT(ISERROR(SEARCH("Yes",C24)))</formula>
    </cfRule>
  </conditionalFormatting>
  <conditionalFormatting sqref="C24:D29">
    <cfRule type="endsWith" dxfId="2261" priority="26" operator="endsWith" text="No">
      <formula>RIGHT(C24,LEN("No"))="No"</formula>
    </cfRule>
  </conditionalFormatting>
  <conditionalFormatting sqref="C43:D48">
    <cfRule type="containsText" dxfId="2260" priority="18" operator="containsText" text="Completely">
      <formula>NOT(ISERROR(SEARCH("Completely",C43)))</formula>
    </cfRule>
  </conditionalFormatting>
  <conditionalFormatting sqref="C43:D48">
    <cfRule type="containsText" dxfId="2259" priority="17" operator="containsText" text="Mostly">
      <formula>NOT(ISERROR(SEARCH("Mostly",C43)))</formula>
    </cfRule>
  </conditionalFormatting>
  <conditionalFormatting sqref="C43:D48">
    <cfRule type="containsText" dxfId="2258" priority="16" operator="containsText" text="Partially">
      <formula>NOT(ISERROR(SEARCH("Partially",C43)))</formula>
    </cfRule>
  </conditionalFormatting>
  <conditionalFormatting sqref="C43:D48">
    <cfRule type="containsText" dxfId="2257" priority="15" operator="containsText" text="Not at All">
      <formula>NOT(ISERROR(SEARCH("Not at All",C43)))</formula>
    </cfRule>
  </conditionalFormatting>
  <conditionalFormatting sqref="C43:D48">
    <cfRule type="containsText" dxfId="2256" priority="14" operator="containsText" text="Don't Know">
      <formula>NOT(ISERROR(SEARCH("Don't Know",C43)))</formula>
    </cfRule>
  </conditionalFormatting>
  <conditionalFormatting sqref="C43:D48">
    <cfRule type="containsText" dxfId="2255" priority="13" operator="containsText" text="Yes">
      <formula>NOT(ISERROR(SEARCH("Yes",C43)))</formula>
    </cfRule>
  </conditionalFormatting>
  <conditionalFormatting sqref="C43:D48">
    <cfRule type="endsWith" dxfId="2254" priority="12" operator="endsWith" text="No">
      <formula>RIGHT(C43,LEN("No"))="No"</formula>
    </cfRule>
  </conditionalFormatting>
  <conditionalFormatting sqref="C50:D52">
    <cfRule type="containsText" dxfId="2253" priority="11" operator="containsText" text="Completely">
      <formula>NOT(ISERROR(SEARCH("Completely",C50)))</formula>
    </cfRule>
  </conditionalFormatting>
  <conditionalFormatting sqref="C50:D52">
    <cfRule type="containsText" dxfId="2252" priority="10" operator="containsText" text="Mostly">
      <formula>NOT(ISERROR(SEARCH("Mostly",C50)))</formula>
    </cfRule>
  </conditionalFormatting>
  <conditionalFormatting sqref="C50:D52">
    <cfRule type="containsText" dxfId="2251" priority="9" operator="containsText" text="Partially">
      <formula>NOT(ISERROR(SEARCH("Partially",C50)))</formula>
    </cfRule>
  </conditionalFormatting>
  <conditionalFormatting sqref="C50:D52">
    <cfRule type="containsText" dxfId="2250" priority="8" operator="containsText" text="Not at All">
      <formula>NOT(ISERROR(SEARCH("Not at All",C50)))</formula>
    </cfRule>
  </conditionalFormatting>
  <conditionalFormatting sqref="C50:D52">
    <cfRule type="containsText" dxfId="2249" priority="7" operator="containsText" text="Don't Know">
      <formula>NOT(ISERROR(SEARCH("Don't Know",C50)))</formula>
    </cfRule>
  </conditionalFormatting>
  <conditionalFormatting sqref="C50:D52">
    <cfRule type="containsText" dxfId="2248" priority="6" operator="containsText" text="Yes">
      <formula>NOT(ISERROR(SEARCH("Yes",C50)))</formula>
    </cfRule>
  </conditionalFormatting>
  <conditionalFormatting sqref="C50:D52">
    <cfRule type="endsWith" dxfId="2247" priority="5" operator="endsWith" text="No">
      <formula>RIGHT(C50,LEN("No"))="No"</formula>
    </cfRule>
  </conditionalFormatting>
  <conditionalFormatting sqref="C1:D2 C39:D1048576 AE40:AF40 C4:D37">
    <cfRule type="containsText" dxfId="2246" priority="3" operator="containsText" text="mostly">
      <formula>NOT(ISERROR(SEARCH("mostly",C1)))</formula>
    </cfRule>
    <cfRule type="containsText" dxfId="2245" priority="4" operator="containsText" text="slightly">
      <formula>NOT(ISERROR(SEARCH("slightly",C1)))</formula>
    </cfRule>
  </conditionalFormatting>
  <conditionalFormatting sqref="C3:D3">
    <cfRule type="containsText" dxfId="2244" priority="1" operator="containsText" text="mostly">
      <formula>NOT(ISERROR(SEARCH("mostly",C3)))</formula>
    </cfRule>
    <cfRule type="containsText" dxfId="2243" priority="2" operator="containsText" text="slightly">
      <formula>NOT(ISERROR(SEARCH("slightly",C3)))</formula>
    </cfRule>
  </conditionalFormatting>
  <dataValidations count="6">
    <dataValidation type="list" allowBlank="1" showErrorMessage="1" sqref="E304:G332" xr:uid="{00000000-0002-0000-0B00-000000000000}">
      <formula1>KEYALT</formula1>
    </dataValidation>
    <dataValidation type="list" allowBlank="1" showErrorMessage="1" sqref="F43:F48 E24:E26 F3 F5:F9 F14:G22 F27:F29 F31:F41" xr:uid="{00000000-0002-0000-0B00-000002000000}">
      <formula1>#REF!</formula1>
    </dataValidation>
    <dataValidation type="list" allowBlank="1" showInputMessage="1" showErrorMessage="1" sqref="C31:D31 C5:D5 C12:C22" xr:uid="{00000000-0002-0000-0B00-000006000000}">
      <formula1>"Yes, No"</formula1>
    </dataValidation>
    <dataValidation type="list" allowBlank="1" sqref="F58:H61 F50:F52" xr:uid="{00000000-0002-0000-0B00-000001000000}">
      <formula1>#REF!</formula1>
    </dataValidation>
    <dataValidation type="list" allowBlank="1" showInputMessage="1" showErrorMessage="1" sqref="F31:F41" xr:uid="{00000000-0002-0000-0B00-000003000000}">
      <formula1>$J$6:$J$8</formula1>
    </dataValidation>
    <dataValidation type="list" allowBlank="1" showInputMessage="1" showErrorMessage="1" sqref="C39:D41 D12:D22 C24:D29 C43:D48 C50:D52 AE40:AF40 C33:D37 C6:D9" xr:uid="{474A11EE-F95B-B845-9A43-589D67E6DE6E}">
      <formula1>"Completely, Mostly, Slightly, Not at All, Don't Know"</formula1>
    </dataValidation>
  </dataValidations>
  <pageMargins left="0.7" right="0.7" top="0.75" bottom="0.75" header="0.3" footer="0.3"/>
  <pageSetup scale="7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G87"/>
  <sheetViews>
    <sheetView topLeftCell="A51" workbookViewId="0">
      <selection activeCell="G12" sqref="G12:G17"/>
    </sheetView>
  </sheetViews>
  <sheetFormatPr defaultColWidth="8.81640625" defaultRowHeight="12.5"/>
  <cols>
    <col min="1" max="1" width="25.54296875" bestFit="1" customWidth="1"/>
    <col min="2" max="2" width="10.1796875" customWidth="1"/>
    <col min="3" max="3" width="11.453125" bestFit="1" customWidth="1"/>
    <col min="5" max="6" width="10.453125" bestFit="1" customWidth="1"/>
    <col min="7" max="7" width="43.54296875" customWidth="1"/>
  </cols>
  <sheetData>
    <row r="3" spans="1:7" ht="13">
      <c r="A3" s="1"/>
      <c r="B3" s="204" t="s">
        <v>208</v>
      </c>
    </row>
    <row r="4" spans="1:7">
      <c r="A4" s="202" t="s">
        <v>63</v>
      </c>
      <c r="B4" s="203">
        <v>3</v>
      </c>
    </row>
    <row r="5" spans="1:7">
      <c r="A5" s="202" t="s">
        <v>54</v>
      </c>
      <c r="B5" s="203">
        <v>2</v>
      </c>
    </row>
    <row r="6" spans="1:7">
      <c r="A6" s="202" t="s">
        <v>55</v>
      </c>
      <c r="B6" s="203">
        <v>1</v>
      </c>
    </row>
    <row r="7" spans="1:7">
      <c r="A7" s="202" t="s">
        <v>209</v>
      </c>
      <c r="B7" s="203">
        <v>0</v>
      </c>
    </row>
    <row r="8" spans="1:7">
      <c r="A8" s="202" t="s">
        <v>210</v>
      </c>
      <c r="B8" s="203">
        <v>0</v>
      </c>
    </row>
    <row r="9" spans="1:7">
      <c r="A9" s="202" t="s">
        <v>64</v>
      </c>
      <c r="B9" s="203">
        <v>3</v>
      </c>
    </row>
    <row r="10" spans="1:7">
      <c r="A10" s="202" t="s">
        <v>70</v>
      </c>
      <c r="B10" s="203">
        <v>0</v>
      </c>
    </row>
    <row r="12" spans="1:7" ht="13">
      <c r="A12" s="205" t="s">
        <v>25</v>
      </c>
      <c r="B12" s="205"/>
      <c r="E12" s="205" t="s">
        <v>211</v>
      </c>
      <c r="F12">
        <v>48</v>
      </c>
      <c r="G12" s="514" t="s">
        <v>212</v>
      </c>
    </row>
    <row r="13" spans="1:7">
      <c r="G13" s="514"/>
    </row>
    <row r="14" spans="1:7" ht="13">
      <c r="A14" s="1"/>
      <c r="B14" s="204" t="s">
        <v>213</v>
      </c>
      <c r="C14" s="204" t="s">
        <v>208</v>
      </c>
      <c r="D14" s="204" t="s">
        <v>214</v>
      </c>
      <c r="G14" s="514"/>
    </row>
    <row r="15" spans="1:7">
      <c r="A15" s="202" t="s">
        <v>63</v>
      </c>
      <c r="B15" s="203">
        <f>COUNTIF('6. Other Forms of Care'!$C$5:$D$9,A15)+COUNTIF('6. Other Forms of Care'!$C$12:$C$22,A15)</f>
        <v>0</v>
      </c>
      <c r="C15" s="203">
        <v>3</v>
      </c>
      <c r="D15" s="1">
        <f>B15*C15</f>
        <v>0</v>
      </c>
      <c r="G15" s="514"/>
    </row>
    <row r="16" spans="1:7">
      <c r="A16" s="202" t="s">
        <v>54</v>
      </c>
      <c r="B16" s="203">
        <f>COUNTIF('6. Other Forms of Care'!$C$5:$D$9,A16)+COUNTIF('6. Other Forms of Care'!$C$12:$C$22,A16)</f>
        <v>0</v>
      </c>
      <c r="C16" s="203">
        <v>2</v>
      </c>
      <c r="D16" s="1">
        <f t="shared" ref="D16:D21" si="0">B16*C16</f>
        <v>0</v>
      </c>
      <c r="G16" s="514"/>
    </row>
    <row r="17" spans="1:7">
      <c r="A17" s="202" t="s">
        <v>55</v>
      </c>
      <c r="B17" s="203">
        <f>COUNTIF('6. Other Forms of Care'!$C$5:$D$9,A17)+COUNTIF('6. Other Forms of Care'!$C$12:$C$22,A17)</f>
        <v>0</v>
      </c>
      <c r="C17" s="203">
        <v>1</v>
      </c>
      <c r="D17" s="1">
        <f t="shared" si="0"/>
        <v>0</v>
      </c>
      <c r="G17" s="514"/>
    </row>
    <row r="18" spans="1:7">
      <c r="A18" s="202" t="s">
        <v>209</v>
      </c>
      <c r="B18" s="203">
        <f>COUNTIF('6. Other Forms of Care'!$C$5:$D$9,A18)+COUNTIF('6. Other Forms of Care'!$C$12:$C$22,A18)</f>
        <v>0</v>
      </c>
      <c r="C18" s="203">
        <v>0</v>
      </c>
      <c r="D18" s="1">
        <f t="shared" si="0"/>
        <v>0</v>
      </c>
    </row>
    <row r="19" spans="1:7">
      <c r="A19" s="202" t="s">
        <v>210</v>
      </c>
      <c r="B19" s="203">
        <f>COUNTIF('6. Other Forms of Care'!$C$5:$D$9,A19)+COUNTIF('6. Other Forms of Care'!$C$12:$C$22,A19)</f>
        <v>0</v>
      </c>
      <c r="C19" s="203">
        <v>0</v>
      </c>
      <c r="D19" s="1">
        <f t="shared" si="0"/>
        <v>0</v>
      </c>
    </row>
    <row r="20" spans="1:7">
      <c r="A20" s="202" t="s">
        <v>64</v>
      </c>
      <c r="B20" s="203">
        <f>COUNTIF('6. Other Forms of Care'!$C$5:$D$9,A20)+COUNTIF('6. Other Forms of Care'!$C$12:$C$22,A20)</f>
        <v>0</v>
      </c>
      <c r="C20" s="203">
        <v>3</v>
      </c>
      <c r="D20" s="1">
        <f t="shared" si="0"/>
        <v>0</v>
      </c>
    </row>
    <row r="21" spans="1:7">
      <c r="A21" s="202" t="s">
        <v>70</v>
      </c>
      <c r="B21" s="203">
        <f>COUNTIF('6. Other Forms of Care'!$C$5:$D$9,A21)+COUNTIF('6. Other Forms of Care'!$C$12:$C$22,A21)</f>
        <v>0</v>
      </c>
      <c r="C21" s="203">
        <v>0</v>
      </c>
      <c r="D21" s="1">
        <f t="shared" si="0"/>
        <v>0</v>
      </c>
    </row>
    <row r="22" spans="1:7" ht="13" thickBot="1"/>
    <row r="23" spans="1:7" ht="13.5" thickBot="1">
      <c r="C23" s="205" t="s">
        <v>215</v>
      </c>
      <c r="D23" s="206">
        <f>SUM(D15:D21)</f>
        <v>0</v>
      </c>
    </row>
    <row r="25" spans="1:7" ht="13">
      <c r="A25" s="205" t="s">
        <v>109</v>
      </c>
      <c r="E25" s="205" t="s">
        <v>211</v>
      </c>
      <c r="F25">
        <v>51</v>
      </c>
    </row>
    <row r="27" spans="1:7" ht="13">
      <c r="A27" s="1"/>
      <c r="B27" s="204" t="s">
        <v>213</v>
      </c>
      <c r="C27" s="204" t="s">
        <v>208</v>
      </c>
      <c r="D27" s="204" t="s">
        <v>214</v>
      </c>
    </row>
    <row r="28" spans="1:7">
      <c r="A28" s="202" t="s">
        <v>63</v>
      </c>
      <c r="B28" s="203">
        <f>COUNTIF('6. Other Forms of Care'!$D$12:$D$22,'6. Data Other forms'!A28)+COUNTIF('6. Other Forms of Care'!$C$24:$D$29,A28)</f>
        <v>0</v>
      </c>
      <c r="C28" s="203">
        <v>3</v>
      </c>
      <c r="D28" s="1">
        <f>B28*C28</f>
        <v>0</v>
      </c>
    </row>
    <row r="29" spans="1:7">
      <c r="A29" s="202" t="s">
        <v>54</v>
      </c>
      <c r="B29" s="203">
        <f>COUNTIF('6. Other Forms of Care'!$D$12:$D$22,'6. Data Other forms'!A29)+COUNTIF('6. Other Forms of Care'!$C$24:$D$29,A29)</f>
        <v>0</v>
      </c>
      <c r="C29" s="203">
        <v>2</v>
      </c>
      <c r="D29" s="1">
        <f t="shared" ref="D29:D34" si="1">B29*C29</f>
        <v>0</v>
      </c>
    </row>
    <row r="30" spans="1:7">
      <c r="A30" s="202" t="s">
        <v>55</v>
      </c>
      <c r="B30" s="203">
        <f>COUNTIF('6. Other Forms of Care'!$D$12:$D$22,'6. Data Other forms'!A30)+COUNTIF('6. Other Forms of Care'!$C$24:$D$29,A30)</f>
        <v>0</v>
      </c>
      <c r="C30" s="203">
        <v>1</v>
      </c>
      <c r="D30" s="1">
        <f t="shared" si="1"/>
        <v>0</v>
      </c>
    </row>
    <row r="31" spans="1:7">
      <c r="A31" s="202" t="s">
        <v>209</v>
      </c>
      <c r="B31" s="203">
        <f>COUNTIF('6. Other Forms of Care'!$D$12:$D$22,'6. Data Other forms'!A31)+COUNTIF('6. Other Forms of Care'!$C$24:$D$29,A31)</f>
        <v>0</v>
      </c>
      <c r="C31" s="203">
        <v>0</v>
      </c>
      <c r="D31" s="1">
        <f t="shared" si="1"/>
        <v>0</v>
      </c>
    </row>
    <row r="32" spans="1:7">
      <c r="A32" s="202" t="s">
        <v>210</v>
      </c>
      <c r="B32" s="203">
        <f>COUNTIF('6. Other Forms of Care'!$D$12:$D$22,'6. Data Other forms'!A32)+COUNTIF('6. Other Forms of Care'!$C$24:$D$29,A32)</f>
        <v>0</v>
      </c>
      <c r="C32" s="203">
        <v>0</v>
      </c>
      <c r="D32" s="1">
        <f t="shared" si="1"/>
        <v>0</v>
      </c>
    </row>
    <row r="33" spans="1:6">
      <c r="A33" s="202" t="s">
        <v>64</v>
      </c>
      <c r="B33" s="203">
        <f>COUNTIF('6. Other Forms of Care'!$D$12:$D$22,'6. Data Other forms'!A33)+COUNTIF('6. Other Forms of Care'!$C$24:$D$29,A33)</f>
        <v>0</v>
      </c>
      <c r="C33" s="203">
        <v>3</v>
      </c>
      <c r="D33" s="1">
        <f t="shared" si="1"/>
        <v>0</v>
      </c>
    </row>
    <row r="34" spans="1:6">
      <c r="A34" s="202" t="s">
        <v>70</v>
      </c>
      <c r="B34" s="203">
        <f>COUNTIF('6. Other Forms of Care'!$D$12:$D$22,'6. Data Other forms'!A34)+COUNTIF('6. Other Forms of Care'!$C$24:$D$29,A34)</f>
        <v>0</v>
      </c>
      <c r="C34" s="203">
        <v>0</v>
      </c>
      <c r="D34" s="1">
        <f t="shared" si="1"/>
        <v>0</v>
      </c>
    </row>
    <row r="35" spans="1:6" ht="13" thickBot="1"/>
    <row r="36" spans="1:6" ht="13.5" thickBot="1">
      <c r="C36" s="205" t="s">
        <v>215</v>
      </c>
      <c r="D36" s="206">
        <f>SUM(D28:D34)</f>
        <v>0</v>
      </c>
    </row>
    <row r="38" spans="1:6" ht="13">
      <c r="A38" s="205" t="s">
        <v>129</v>
      </c>
      <c r="E38" s="205" t="s">
        <v>211</v>
      </c>
      <c r="F38">
        <v>27</v>
      </c>
    </row>
    <row r="40" spans="1:6" ht="13">
      <c r="A40" s="1"/>
      <c r="B40" s="204" t="s">
        <v>213</v>
      </c>
      <c r="C40" s="204" t="s">
        <v>208</v>
      </c>
      <c r="D40" s="204" t="s">
        <v>214</v>
      </c>
    </row>
    <row r="41" spans="1:6">
      <c r="A41" s="202" t="s">
        <v>63</v>
      </c>
      <c r="B41" s="203">
        <f>COUNTIF('6. Other Forms of Care'!$C$31:$D$41,A41)</f>
        <v>0</v>
      </c>
      <c r="C41" s="203">
        <v>3</v>
      </c>
      <c r="D41" s="1">
        <f>B41*C41</f>
        <v>0</v>
      </c>
    </row>
    <row r="42" spans="1:6">
      <c r="A42" s="202" t="s">
        <v>54</v>
      </c>
      <c r="B42" s="203">
        <f>COUNTIF('6. Other Forms of Care'!$C$31:$D$41,A42)</f>
        <v>0</v>
      </c>
      <c r="C42" s="203">
        <v>2</v>
      </c>
      <c r="D42" s="1">
        <f t="shared" ref="D42:D47" si="2">B42*C42</f>
        <v>0</v>
      </c>
    </row>
    <row r="43" spans="1:6">
      <c r="A43" s="202" t="s">
        <v>55</v>
      </c>
      <c r="B43" s="203">
        <f>COUNTIF('6. Other Forms of Care'!$C$31:$D$41,A43)</f>
        <v>0</v>
      </c>
      <c r="C43" s="203">
        <v>1</v>
      </c>
      <c r="D43" s="1">
        <f t="shared" si="2"/>
        <v>0</v>
      </c>
    </row>
    <row r="44" spans="1:6">
      <c r="A44" s="202" t="s">
        <v>209</v>
      </c>
      <c r="B44" s="203">
        <f>COUNTIF('6. Other Forms of Care'!$C$31:$D$41,A44)</f>
        <v>0</v>
      </c>
      <c r="C44" s="203">
        <v>0</v>
      </c>
      <c r="D44" s="1">
        <f t="shared" si="2"/>
        <v>0</v>
      </c>
    </row>
    <row r="45" spans="1:6">
      <c r="A45" s="202" t="s">
        <v>210</v>
      </c>
      <c r="B45" s="203">
        <f>COUNTIF('6. Other Forms of Care'!$C$31:$D$41,A45)</f>
        <v>0</v>
      </c>
      <c r="C45" s="203">
        <v>0</v>
      </c>
      <c r="D45" s="1">
        <f t="shared" si="2"/>
        <v>0</v>
      </c>
    </row>
    <row r="46" spans="1:6">
      <c r="A46" s="202" t="s">
        <v>64</v>
      </c>
      <c r="B46" s="203">
        <f>COUNTIF('6. Other Forms of Care'!$C$31:$D$41,A46)</f>
        <v>0</v>
      </c>
      <c r="C46" s="203">
        <v>3</v>
      </c>
      <c r="D46" s="1">
        <f t="shared" si="2"/>
        <v>0</v>
      </c>
    </row>
    <row r="47" spans="1:6">
      <c r="A47" s="202" t="s">
        <v>70</v>
      </c>
      <c r="B47" s="203">
        <f>COUNTIF('6. Other Forms of Care'!$C$31:$D$41,A47)</f>
        <v>0</v>
      </c>
      <c r="C47" s="203">
        <v>0</v>
      </c>
      <c r="D47" s="1">
        <f t="shared" si="2"/>
        <v>0</v>
      </c>
    </row>
    <row r="48" spans="1:6" ht="13" thickBot="1"/>
    <row r="49" spans="1:6" ht="13.5" thickBot="1">
      <c r="C49" s="205" t="s">
        <v>215</v>
      </c>
      <c r="D49" s="206">
        <f>SUM(D41:D47)</f>
        <v>0</v>
      </c>
    </row>
    <row r="51" spans="1:6" ht="13">
      <c r="A51" s="205" t="s">
        <v>272</v>
      </c>
      <c r="E51" s="205" t="s">
        <v>211</v>
      </c>
      <c r="F51">
        <v>18</v>
      </c>
    </row>
    <row r="53" spans="1:6" ht="13">
      <c r="A53" s="1"/>
      <c r="B53" s="204" t="s">
        <v>213</v>
      </c>
      <c r="C53" s="204" t="s">
        <v>208</v>
      </c>
      <c r="D53" s="204" t="s">
        <v>214</v>
      </c>
    </row>
    <row r="54" spans="1:6">
      <c r="A54" s="202" t="s">
        <v>63</v>
      </c>
      <c r="B54" s="203">
        <f>COUNTIF('6. Other Forms of Care'!$C$43:$D$48,A54)</f>
        <v>0</v>
      </c>
      <c r="C54" s="203">
        <v>3</v>
      </c>
      <c r="D54" s="1">
        <f>B54*C54</f>
        <v>0</v>
      </c>
    </row>
    <row r="55" spans="1:6">
      <c r="A55" s="202" t="s">
        <v>54</v>
      </c>
      <c r="B55" s="203">
        <f>COUNTIF('6. Other Forms of Care'!$C$43:$D$48,A55)</f>
        <v>0</v>
      </c>
      <c r="C55" s="203">
        <v>2</v>
      </c>
      <c r="D55" s="1">
        <f t="shared" ref="D55:D60" si="3">B55*C55</f>
        <v>0</v>
      </c>
    </row>
    <row r="56" spans="1:6">
      <c r="A56" s="202" t="s">
        <v>55</v>
      </c>
      <c r="B56" s="203">
        <f>COUNTIF('6. Other Forms of Care'!$C$43:$D$48,A56)</f>
        <v>0</v>
      </c>
      <c r="C56" s="203">
        <v>1</v>
      </c>
      <c r="D56" s="1">
        <f t="shared" si="3"/>
        <v>0</v>
      </c>
    </row>
    <row r="57" spans="1:6">
      <c r="A57" s="202" t="s">
        <v>209</v>
      </c>
      <c r="B57" s="203">
        <f>COUNTIF('6. Other Forms of Care'!$C$43:$D$48,A57)</f>
        <v>0</v>
      </c>
      <c r="C57" s="203">
        <v>0</v>
      </c>
      <c r="D57" s="1">
        <f t="shared" si="3"/>
        <v>0</v>
      </c>
    </row>
    <row r="58" spans="1:6">
      <c r="A58" s="202" t="s">
        <v>210</v>
      </c>
      <c r="B58" s="203">
        <f>COUNTIF('6. Other Forms of Care'!$C$43:$D$48,A58)</f>
        <v>0</v>
      </c>
      <c r="C58" s="203">
        <v>0</v>
      </c>
      <c r="D58" s="1">
        <f t="shared" si="3"/>
        <v>0</v>
      </c>
    </row>
    <row r="59" spans="1:6">
      <c r="A59" s="202" t="s">
        <v>64</v>
      </c>
      <c r="B59" s="203">
        <f>COUNTIF('6. Other Forms of Care'!$C$43:$D$48,A59)</f>
        <v>0</v>
      </c>
      <c r="C59" s="203">
        <v>3</v>
      </c>
      <c r="D59" s="1">
        <f t="shared" si="3"/>
        <v>0</v>
      </c>
    </row>
    <row r="60" spans="1:6">
      <c r="A60" s="202" t="s">
        <v>70</v>
      </c>
      <c r="B60" s="203">
        <f>COUNTIF('6. Other Forms of Care'!$C$43:$D$48,A60)</f>
        <v>0</v>
      </c>
      <c r="C60" s="203">
        <v>0</v>
      </c>
      <c r="D60" s="1">
        <f t="shared" si="3"/>
        <v>0</v>
      </c>
    </row>
    <row r="61" spans="1:6" ht="13" thickBot="1"/>
    <row r="62" spans="1:6" ht="13.5" thickBot="1">
      <c r="C62" s="205" t="s">
        <v>215</v>
      </c>
      <c r="D62" s="206">
        <f>SUM(D54:D60)</f>
        <v>0</v>
      </c>
    </row>
    <row r="64" spans="1:6" ht="13">
      <c r="A64" s="205" t="s">
        <v>65</v>
      </c>
      <c r="E64" s="205" t="s">
        <v>211</v>
      </c>
      <c r="F64">
        <v>9</v>
      </c>
    </row>
    <row r="66" spans="1:4" ht="13">
      <c r="A66" s="1"/>
      <c r="B66" s="204" t="s">
        <v>213</v>
      </c>
      <c r="C66" s="204" t="s">
        <v>208</v>
      </c>
      <c r="D66" s="204" t="s">
        <v>214</v>
      </c>
    </row>
    <row r="67" spans="1:4">
      <c r="A67" s="202" t="s">
        <v>63</v>
      </c>
      <c r="B67" s="203">
        <f>COUNTIF('6. Other Forms of Care'!$C$50:$D$52,A67)</f>
        <v>0</v>
      </c>
      <c r="C67" s="203">
        <v>3</v>
      </c>
      <c r="D67" s="1">
        <f>B67*C67</f>
        <v>0</v>
      </c>
    </row>
    <row r="68" spans="1:4">
      <c r="A68" s="202" t="s">
        <v>54</v>
      </c>
      <c r="B68" s="203">
        <f>COUNTIF('6. Other Forms of Care'!$C$50:$D$52,A68)</f>
        <v>0</v>
      </c>
      <c r="C68" s="203">
        <v>2</v>
      </c>
      <c r="D68" s="1">
        <f t="shared" ref="D68:D73" si="4">B68*C68</f>
        <v>0</v>
      </c>
    </row>
    <row r="69" spans="1:4">
      <c r="A69" s="202" t="s">
        <v>55</v>
      </c>
      <c r="B69" s="203">
        <f>COUNTIF('6. Other Forms of Care'!$C$50:$D$52,A69)</f>
        <v>0</v>
      </c>
      <c r="C69" s="203">
        <v>1</v>
      </c>
      <c r="D69" s="1">
        <f t="shared" si="4"/>
        <v>0</v>
      </c>
    </row>
    <row r="70" spans="1:4">
      <c r="A70" s="202" t="s">
        <v>209</v>
      </c>
      <c r="B70" s="203">
        <f>COUNTIF('6. Other Forms of Care'!$C$50:$D$52,A70)</f>
        <v>0</v>
      </c>
      <c r="C70" s="203">
        <v>0</v>
      </c>
      <c r="D70" s="1">
        <f t="shared" si="4"/>
        <v>0</v>
      </c>
    </row>
    <row r="71" spans="1:4">
      <c r="A71" s="202" t="s">
        <v>210</v>
      </c>
      <c r="B71" s="203">
        <f>COUNTIF('6. Other Forms of Care'!$C$50:$D$52,A71)</f>
        <v>0</v>
      </c>
      <c r="C71" s="203">
        <v>0</v>
      </c>
      <c r="D71" s="1">
        <f t="shared" si="4"/>
        <v>0</v>
      </c>
    </row>
    <row r="72" spans="1:4">
      <c r="A72" s="202" t="s">
        <v>64</v>
      </c>
      <c r="B72" s="203">
        <f>COUNTIF('6. Other Forms of Care'!$C$50:$D$52,A72)</f>
        <v>0</v>
      </c>
      <c r="C72" s="203">
        <v>3</v>
      </c>
      <c r="D72" s="1">
        <f t="shared" si="4"/>
        <v>0</v>
      </c>
    </row>
    <row r="73" spans="1:4">
      <c r="A73" s="202" t="s">
        <v>70</v>
      </c>
      <c r="B73" s="203">
        <f>COUNTIF('6. Other Forms of Care'!$C$50:$D$52,A73)</f>
        <v>0</v>
      </c>
      <c r="C73" s="203">
        <v>0</v>
      </c>
      <c r="D73" s="1">
        <f t="shared" si="4"/>
        <v>0</v>
      </c>
    </row>
    <row r="74" spans="1:4" ht="13" thickBot="1"/>
    <row r="75" spans="1:4" ht="13.5" thickBot="1">
      <c r="C75" s="205" t="s">
        <v>215</v>
      </c>
      <c r="D75" s="206">
        <f>SUM(D67:D73)</f>
        <v>0</v>
      </c>
    </row>
    <row r="80" spans="1:4">
      <c r="A80" s="394" t="s">
        <v>216</v>
      </c>
    </row>
    <row r="82" spans="1:6" ht="13">
      <c r="E82" s="204" t="s">
        <v>208</v>
      </c>
      <c r="F82" s="204" t="s">
        <v>217</v>
      </c>
    </row>
    <row r="83" spans="1:6" ht="13">
      <c r="A83" s="513" t="s">
        <v>218</v>
      </c>
      <c r="B83" s="513"/>
      <c r="C83" s="513"/>
      <c r="D83" s="513"/>
      <c r="E83" s="1">
        <f>$D$23</f>
        <v>0</v>
      </c>
      <c r="F83" s="207">
        <f>E83/$F$12</f>
        <v>0</v>
      </c>
    </row>
    <row r="84" spans="1:6" ht="13">
      <c r="A84" s="513" t="s">
        <v>109</v>
      </c>
      <c r="B84" s="513"/>
      <c r="C84" s="513"/>
      <c r="D84" s="513"/>
      <c r="E84" s="1">
        <f>$D$36</f>
        <v>0</v>
      </c>
      <c r="F84" s="207">
        <f>E84/$F$25</f>
        <v>0</v>
      </c>
    </row>
    <row r="85" spans="1:6" ht="13">
      <c r="A85" s="513" t="s">
        <v>129</v>
      </c>
      <c r="B85" s="513"/>
      <c r="C85" s="513"/>
      <c r="D85" s="513"/>
      <c r="E85" s="1">
        <f>$D$49</f>
        <v>0</v>
      </c>
      <c r="F85" s="207">
        <f>E85/$F$38</f>
        <v>0</v>
      </c>
    </row>
    <row r="86" spans="1:6" ht="13">
      <c r="A86" s="513" t="s">
        <v>272</v>
      </c>
      <c r="B86" s="513"/>
      <c r="C86" s="513"/>
      <c r="D86" s="513"/>
      <c r="E86" s="1">
        <f>$D$62</f>
        <v>0</v>
      </c>
      <c r="F86" s="207">
        <f>E86/$F$51</f>
        <v>0</v>
      </c>
    </row>
    <row r="87" spans="1:6" ht="13">
      <c r="A87" s="513" t="s">
        <v>65</v>
      </c>
      <c r="B87" s="513"/>
      <c r="C87" s="513"/>
      <c r="D87" s="513"/>
      <c r="E87" s="1">
        <f>$D$75</f>
        <v>0</v>
      </c>
      <c r="F87" s="207">
        <f>E87/$F$64</f>
        <v>0</v>
      </c>
    </row>
  </sheetData>
  <mergeCells count="6">
    <mergeCell ref="A87:D87"/>
    <mergeCell ref="G12:G17"/>
    <mergeCell ref="A83:D83"/>
    <mergeCell ref="A84:D84"/>
    <mergeCell ref="A85:D85"/>
    <mergeCell ref="A86:D86"/>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9"/>
  </sheetPr>
  <dimension ref="A1:AS1002"/>
  <sheetViews>
    <sheetView topLeftCell="B1" zoomScaleNormal="100" zoomScalePageLayoutView="81" workbookViewId="0">
      <pane ySplit="1" topLeftCell="A2" activePane="bottomLeft" state="frozen"/>
      <selection activeCell="C19" sqref="C19"/>
      <selection pane="bottomLeft" activeCell="C24" sqref="C24"/>
    </sheetView>
  </sheetViews>
  <sheetFormatPr defaultColWidth="30.54296875" defaultRowHeight="15" customHeight="1"/>
  <cols>
    <col min="1" max="1" width="5.54296875" style="66" customWidth="1"/>
    <col min="2" max="2" width="83.453125" style="35" customWidth="1"/>
    <col min="3" max="3" width="23.1796875" style="77" customWidth="1"/>
    <col min="4" max="4" width="23.1796875" style="29" customWidth="1"/>
    <col min="5" max="5" width="35.81640625" style="77" customWidth="1"/>
    <col min="6" max="7" width="29" style="77" hidden="1" customWidth="1"/>
    <col min="8" max="8" width="0" style="83" hidden="1" customWidth="1"/>
    <col min="9" max="10" width="30.54296875" style="77" hidden="1" customWidth="1"/>
    <col min="11" max="11" width="8.1796875" style="77" hidden="1" customWidth="1"/>
    <col min="12" max="12" width="30.54296875" style="77" hidden="1" customWidth="1"/>
    <col min="13" max="16" width="19.54296875" style="77" hidden="1" customWidth="1"/>
    <col min="17" max="17" width="94" style="141" customWidth="1"/>
    <col min="18" max="18" width="64.54296875" style="141" hidden="1" customWidth="1"/>
    <col min="19" max="19" width="0" style="77" hidden="1" customWidth="1"/>
    <col min="20" max="16384" width="30.54296875" style="77"/>
  </cols>
  <sheetData>
    <row r="1" spans="1:45" ht="35.15" customHeight="1">
      <c r="A1" s="554" t="s">
        <v>618</v>
      </c>
      <c r="B1" s="554"/>
      <c r="C1" s="554" t="s">
        <v>20</v>
      </c>
      <c r="D1" s="554"/>
      <c r="E1" s="412" t="s">
        <v>21</v>
      </c>
      <c r="F1" s="405"/>
      <c r="G1" s="405"/>
      <c r="H1" s="405"/>
      <c r="I1" s="406"/>
      <c r="J1" s="406"/>
      <c r="K1" s="406"/>
      <c r="L1" s="406"/>
      <c r="M1" s="406"/>
      <c r="N1" s="406"/>
      <c r="O1" s="406"/>
      <c r="P1" s="406"/>
      <c r="Q1" s="412" t="s">
        <v>377</v>
      </c>
      <c r="R1" s="374" t="s">
        <v>23</v>
      </c>
    </row>
    <row r="2" spans="1:45" ht="25" customHeight="1">
      <c r="A2" s="555" t="s">
        <v>619</v>
      </c>
      <c r="B2" s="555"/>
      <c r="C2" s="555"/>
      <c r="D2" s="555"/>
      <c r="E2" s="555"/>
      <c r="F2" s="431"/>
      <c r="G2" s="431"/>
      <c r="H2" s="432"/>
      <c r="I2" s="433"/>
      <c r="J2" s="433"/>
      <c r="K2" s="433"/>
      <c r="L2" s="433"/>
      <c r="M2" s="433"/>
      <c r="N2" s="433"/>
      <c r="O2" s="433"/>
      <c r="P2" s="433"/>
      <c r="Q2" s="431"/>
      <c r="R2" s="374"/>
    </row>
    <row r="3" spans="1:45" s="5" customFormat="1" ht="31">
      <c r="A3" s="271">
        <v>1</v>
      </c>
      <c r="B3" s="257" t="s">
        <v>620</v>
      </c>
      <c r="C3" s="512" t="s">
        <v>38</v>
      </c>
      <c r="D3" s="512"/>
      <c r="E3" s="295"/>
      <c r="F3" s="295"/>
      <c r="G3" s="295"/>
      <c r="H3" s="296"/>
      <c r="I3" s="297"/>
      <c r="J3" s="297"/>
      <c r="K3" s="297"/>
      <c r="L3" s="297"/>
      <c r="M3" s="297"/>
      <c r="N3" s="297"/>
      <c r="O3" s="297"/>
      <c r="P3" s="297"/>
      <c r="Q3" s="13" t="s">
        <v>621</v>
      </c>
      <c r="R3" s="79"/>
      <c r="S3" s="373"/>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row>
    <row r="4" spans="1:45" s="5" customFormat="1" ht="55" customHeight="1">
      <c r="A4" s="556">
        <v>2</v>
      </c>
      <c r="B4" s="299" t="s">
        <v>622</v>
      </c>
      <c r="C4" s="263" t="s">
        <v>301</v>
      </c>
      <c r="D4" s="269" t="s">
        <v>302</v>
      </c>
      <c r="E4" s="295"/>
      <c r="F4" s="295"/>
      <c r="G4" s="295"/>
      <c r="H4" s="296"/>
      <c r="I4" s="297"/>
      <c r="J4" s="297"/>
      <c r="K4" s="297"/>
      <c r="L4" s="297"/>
      <c r="M4" s="297"/>
      <c r="N4" s="297"/>
      <c r="O4" s="297"/>
      <c r="P4" s="297"/>
      <c r="Q4" s="607" t="s">
        <v>623</v>
      </c>
      <c r="R4" s="79"/>
      <c r="S4" s="373"/>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row>
    <row r="5" spans="1:45" s="5" customFormat="1" ht="18">
      <c r="A5" s="556"/>
      <c r="B5" s="368" t="s">
        <v>305</v>
      </c>
      <c r="C5" s="60"/>
      <c r="D5" s="60"/>
      <c r="E5" s="295"/>
      <c r="F5" s="295"/>
      <c r="G5" s="295"/>
      <c r="H5" s="296"/>
      <c r="I5" s="297"/>
      <c r="J5" s="297"/>
      <c r="K5" s="297"/>
      <c r="L5" s="297"/>
      <c r="M5" s="297"/>
      <c r="N5" s="297"/>
      <c r="O5" s="297"/>
      <c r="P5" s="297"/>
      <c r="Q5" s="607"/>
      <c r="R5" s="79"/>
      <c r="S5" s="373"/>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row>
    <row r="6" spans="1:45" s="5" customFormat="1" ht="18">
      <c r="A6" s="556"/>
      <c r="B6" s="368" t="s">
        <v>305</v>
      </c>
      <c r="C6" s="60"/>
      <c r="D6" s="60"/>
      <c r="E6" s="295"/>
      <c r="F6" s="295"/>
      <c r="G6" s="295"/>
      <c r="H6" s="296"/>
      <c r="I6" s="297"/>
      <c r="J6" s="297"/>
      <c r="K6" s="297"/>
      <c r="L6" s="297"/>
      <c r="M6" s="297"/>
      <c r="N6" s="297"/>
      <c r="O6" s="297"/>
      <c r="P6" s="297"/>
      <c r="Q6" s="607"/>
      <c r="R6" s="79"/>
      <c r="S6" s="373"/>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row>
    <row r="7" spans="1:45" s="5" customFormat="1" ht="18">
      <c r="A7" s="556"/>
      <c r="B7" s="368" t="s">
        <v>305</v>
      </c>
      <c r="C7" s="60"/>
      <c r="D7" s="60"/>
      <c r="E7" s="295"/>
      <c r="F7" s="295"/>
      <c r="G7" s="295"/>
      <c r="H7" s="296"/>
      <c r="I7" s="297"/>
      <c r="J7" s="297"/>
      <c r="K7" s="297"/>
      <c r="L7" s="297"/>
      <c r="M7" s="297"/>
      <c r="N7" s="297"/>
      <c r="O7" s="297"/>
      <c r="P7" s="297"/>
      <c r="Q7" s="607"/>
      <c r="R7" s="79"/>
      <c r="S7" s="373"/>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row>
    <row r="8" spans="1:45" s="5" customFormat="1" ht="18">
      <c r="A8" s="556"/>
      <c r="B8" s="368" t="s">
        <v>305</v>
      </c>
      <c r="C8" s="60"/>
      <c r="D8" s="60"/>
      <c r="E8" s="295"/>
      <c r="F8" s="295"/>
      <c r="G8" s="295"/>
      <c r="H8" s="296"/>
      <c r="I8" s="297"/>
      <c r="J8" s="297"/>
      <c r="K8" s="297"/>
      <c r="L8" s="297"/>
      <c r="M8" s="297"/>
      <c r="N8" s="297"/>
      <c r="O8" s="297"/>
      <c r="P8" s="297"/>
      <c r="Q8" s="607"/>
      <c r="R8" s="79"/>
      <c r="S8" s="373"/>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row>
    <row r="9" spans="1:45" s="5" customFormat="1" ht="18">
      <c r="A9" s="556"/>
      <c r="B9" s="368" t="s">
        <v>305</v>
      </c>
      <c r="C9" s="60"/>
      <c r="D9" s="60"/>
      <c r="E9" s="295"/>
      <c r="F9" s="295"/>
      <c r="G9" s="295"/>
      <c r="H9" s="296"/>
      <c r="I9" s="297"/>
      <c r="J9" s="297"/>
      <c r="K9" s="297"/>
      <c r="L9" s="297"/>
      <c r="M9" s="297"/>
      <c r="N9" s="297"/>
      <c r="O9" s="297"/>
      <c r="P9" s="297"/>
      <c r="Q9" s="607"/>
      <c r="R9" s="79"/>
      <c r="S9" s="373"/>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row>
    <row r="10" spans="1:45" s="5" customFormat="1" ht="18">
      <c r="A10" s="556"/>
      <c r="B10" s="368" t="s">
        <v>305</v>
      </c>
      <c r="C10" s="60"/>
      <c r="D10" s="60"/>
      <c r="E10" s="295"/>
      <c r="F10" s="295"/>
      <c r="G10" s="295"/>
      <c r="H10" s="296"/>
      <c r="I10" s="297"/>
      <c r="J10" s="297"/>
      <c r="K10" s="297"/>
      <c r="L10" s="297"/>
      <c r="M10" s="297"/>
      <c r="N10" s="297"/>
      <c r="O10" s="297"/>
      <c r="P10" s="297"/>
      <c r="Q10" s="607"/>
      <c r="R10" s="79"/>
      <c r="S10" s="373"/>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row>
    <row r="11" spans="1:45" s="5" customFormat="1" ht="18">
      <c r="A11" s="556"/>
      <c r="B11" s="368" t="s">
        <v>305</v>
      </c>
      <c r="C11" s="60"/>
      <c r="D11" s="60"/>
      <c r="E11" s="295"/>
      <c r="F11" s="295"/>
      <c r="G11" s="295"/>
      <c r="H11" s="296"/>
      <c r="I11" s="297"/>
      <c r="J11" s="297"/>
      <c r="K11" s="297"/>
      <c r="L11" s="297"/>
      <c r="M11" s="297"/>
      <c r="N11" s="297"/>
      <c r="O11" s="297"/>
      <c r="P11" s="297"/>
      <c r="Q11" s="607"/>
      <c r="R11" s="79"/>
      <c r="S11" s="373"/>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row>
    <row r="12" spans="1:45" ht="25" customHeight="1">
      <c r="A12" s="521" t="s">
        <v>25</v>
      </c>
      <c r="B12" s="521"/>
      <c r="C12" s="521"/>
      <c r="D12" s="521"/>
      <c r="E12" s="521"/>
      <c r="F12" s="521"/>
      <c r="G12" s="521"/>
      <c r="H12" s="521"/>
      <c r="I12" s="521"/>
      <c r="J12" s="521"/>
      <c r="K12" s="521"/>
      <c r="L12" s="521"/>
      <c r="M12" s="521"/>
      <c r="N12" s="521"/>
      <c r="O12" s="521"/>
      <c r="P12" s="521"/>
      <c r="Q12" s="521"/>
      <c r="R12" s="294"/>
    </row>
    <row r="13" spans="1:45" ht="31">
      <c r="A13" s="282">
        <v>3</v>
      </c>
      <c r="B13" s="299" t="s">
        <v>624</v>
      </c>
      <c r="C13" s="507"/>
      <c r="D13" s="507"/>
      <c r="E13" s="27"/>
      <c r="F13" s="47" t="s">
        <v>51</v>
      </c>
      <c r="G13" s="27"/>
      <c r="H13" s="375"/>
      <c r="I13" s="5"/>
      <c r="J13" s="5"/>
      <c r="K13" s="5"/>
      <c r="L13" s="5" t="s">
        <v>52</v>
      </c>
      <c r="M13" s="5" t="s">
        <v>53</v>
      </c>
      <c r="N13" s="5" t="s">
        <v>54</v>
      </c>
      <c r="O13" s="5" t="s">
        <v>55</v>
      </c>
      <c r="P13" s="5" t="s">
        <v>56</v>
      </c>
      <c r="R13" s="176"/>
      <c r="X13" s="77">
        <f>COUNTIF(C13,"N/A")</f>
        <v>0</v>
      </c>
    </row>
    <row r="14" spans="1:45" ht="31">
      <c r="A14" s="282">
        <v>4</v>
      </c>
      <c r="B14" s="299" t="s">
        <v>625</v>
      </c>
      <c r="C14" s="507"/>
      <c r="D14" s="507"/>
      <c r="E14" s="27"/>
      <c r="F14" s="47" t="s">
        <v>51</v>
      </c>
      <c r="G14" s="27"/>
      <c r="H14" s="375"/>
      <c r="I14" s="5"/>
      <c r="J14" s="5"/>
      <c r="K14" s="5"/>
      <c r="L14" s="86" t="s">
        <v>60</v>
      </c>
      <c r="M14" s="5">
        <f>SUMPRODUCT((C1:C205={"Completely","Yes"})*(F1:F205="LEADERSHIP &amp; GOVERNANCE"))</f>
        <v>0</v>
      </c>
      <c r="N14" s="5">
        <f>SUMPRODUCT((C1:C205={"Mostly"})*(F1:F205="LEADERSHIP &amp; GOVERNANCE"))</f>
        <v>0</v>
      </c>
      <c r="O14" s="5">
        <f>SUMPRODUCT((C1:C205={"Slightly"})*(F1:F205="LEADERSHIP &amp; GOVERNANCE"))</f>
        <v>0</v>
      </c>
      <c r="P14" s="5">
        <f>SUMPRODUCT((C1:C205={"Not at all","No"})*(F1:F205="LEADERSHIP &amp; GOVERNANCE"))</f>
        <v>0</v>
      </c>
      <c r="R14" s="176"/>
      <c r="X14" s="77">
        <f t="shared" ref="X14:X23" si="0">COUNTIF(C14,"N/A")</f>
        <v>0</v>
      </c>
    </row>
    <row r="15" spans="1:45" ht="31">
      <c r="A15" s="282">
        <v>4.0999999999999996</v>
      </c>
      <c r="B15" s="233" t="s">
        <v>227</v>
      </c>
      <c r="C15" s="507"/>
      <c r="D15" s="507"/>
      <c r="E15" s="27"/>
      <c r="F15" s="47" t="s">
        <v>51</v>
      </c>
      <c r="G15" s="27"/>
      <c r="H15" s="375"/>
      <c r="I15" s="5"/>
      <c r="J15" s="5"/>
      <c r="K15" s="5"/>
      <c r="L15" s="141" t="s">
        <v>65</v>
      </c>
      <c r="M15" s="5">
        <f>SUMPRODUCT((C1:C205={"Completely","Yes"})*(F1:F205="FINANCING"))</f>
        <v>0</v>
      </c>
      <c r="N15" s="5">
        <f>SUMPRODUCT((C1:C205={"Mostly"})*(F1:F205="FINANCING"))</f>
        <v>0</v>
      </c>
      <c r="O15" s="5">
        <f>SUMPRODUCT((C1:C205={"Slightly"})*(F1:F205="FINANCING"))</f>
        <v>0</v>
      </c>
      <c r="P15" s="5">
        <f>SUMPRODUCT((C1:C205={"No","Not at all"})*(F1:F205="FINANCING"))</f>
        <v>0</v>
      </c>
      <c r="R15" s="176"/>
      <c r="X15" s="77">
        <f t="shared" si="0"/>
        <v>0</v>
      </c>
    </row>
    <row r="16" spans="1:45" ht="31">
      <c r="A16" s="282">
        <v>4.2</v>
      </c>
      <c r="B16" s="233" t="s">
        <v>626</v>
      </c>
      <c r="C16" s="507"/>
      <c r="D16" s="507"/>
      <c r="E16" s="27"/>
      <c r="F16" s="47"/>
      <c r="G16" s="27"/>
      <c r="H16" s="375"/>
      <c r="I16" s="5"/>
      <c r="J16" s="5"/>
      <c r="K16" s="5"/>
      <c r="L16" s="141"/>
      <c r="M16" s="5"/>
      <c r="N16" s="5"/>
      <c r="O16" s="5"/>
      <c r="P16" s="5"/>
      <c r="R16" s="176"/>
    </row>
    <row r="17" spans="1:24" ht="31">
      <c r="A17" s="282">
        <v>4.3</v>
      </c>
      <c r="B17" s="234" t="s">
        <v>627</v>
      </c>
      <c r="C17" s="507"/>
      <c r="D17" s="507"/>
      <c r="E17" s="27"/>
      <c r="F17" s="47" t="s">
        <v>51</v>
      </c>
      <c r="G17" s="27"/>
      <c r="H17" s="178"/>
      <c r="I17" s="5"/>
      <c r="J17" s="5"/>
      <c r="K17" s="5"/>
      <c r="L17" s="141" t="s">
        <v>71</v>
      </c>
      <c r="M17" s="5">
        <f>SUMPRODUCT((C1:C205={"Completely","Yes"})*(F1:F205="WORKFORCE"))</f>
        <v>0</v>
      </c>
      <c r="N17" s="5">
        <f>SUMPRODUCT((C1:C205={"Mostly"})*(F1:F205="WORKFORCE"))</f>
        <v>0</v>
      </c>
      <c r="O17" s="5">
        <f>SUMPRODUCT((C12:C206={"Slightly"})*(F12:F206="WORKFORCE"))</f>
        <v>0</v>
      </c>
      <c r="P17" s="5">
        <f>SUMPRODUCT((C1:C205={"No","Not at all"})*(F1:F205="WORKFORCE"))</f>
        <v>0</v>
      </c>
      <c r="R17" s="176"/>
      <c r="X17" s="77">
        <f t="shared" si="0"/>
        <v>0</v>
      </c>
    </row>
    <row r="18" spans="1:24" ht="31">
      <c r="A18" s="282">
        <v>4.4000000000000004</v>
      </c>
      <c r="B18" s="235" t="s">
        <v>628</v>
      </c>
      <c r="C18" s="507"/>
      <c r="D18" s="507"/>
      <c r="E18" s="27"/>
      <c r="F18" s="47" t="s">
        <v>51</v>
      </c>
      <c r="G18" s="27"/>
      <c r="H18" s="178"/>
      <c r="I18" s="5"/>
      <c r="J18" s="5"/>
      <c r="K18" s="5"/>
      <c r="L18" s="86" t="s">
        <v>80</v>
      </c>
      <c r="M18" s="5">
        <f>SUMPRODUCT((C1:C205={"Completely","Yes"})*(F1:F205="INFORMATION SYSTEMS"))</f>
        <v>0</v>
      </c>
      <c r="N18" s="5">
        <f>SUMPRODUCT((C1:C205={"Mostly"})*(F1:F205="INFORMATION SYSTEMS"))</f>
        <v>0</v>
      </c>
      <c r="O18" s="5">
        <f>SUMPRODUCT((C1:C205={"Slightly"})*(F1:F205="INFORMATION SYSTEMS"))</f>
        <v>0</v>
      </c>
      <c r="P18" s="5">
        <f>SUMPRODUCT((C1:C205={"No","Not at all"})*(F1:F205="INFORMATION SYSTEMS"))</f>
        <v>0</v>
      </c>
      <c r="R18" s="176"/>
      <c r="X18" s="77">
        <f t="shared" si="0"/>
        <v>0</v>
      </c>
    </row>
    <row r="19" spans="1:24" ht="31">
      <c r="A19" s="282">
        <v>4.5</v>
      </c>
      <c r="B19" s="233" t="s">
        <v>230</v>
      </c>
      <c r="C19" s="507"/>
      <c r="D19" s="507"/>
      <c r="E19" s="27"/>
      <c r="F19" s="47" t="s">
        <v>51</v>
      </c>
      <c r="G19" s="27"/>
      <c r="H19" s="178"/>
      <c r="I19" s="5" t="s">
        <v>63</v>
      </c>
      <c r="J19" s="5" t="s">
        <v>64</v>
      </c>
      <c r="K19" s="5"/>
      <c r="L19" s="141" t="s">
        <v>84</v>
      </c>
      <c r="M19" s="5">
        <f>SUMPRODUCT((C1:C205={"Completely","Yes"})*(F1:F205="SERVICE DELIVERY MECHANISM"))+SUMPRODUCT((D1:D205={"Completely","Yes"})*(G1:G205="SERVICE DELIVERY MECHANISM"))</f>
        <v>0</v>
      </c>
      <c r="N19" s="5">
        <f>SUMPRODUCT((C1:C205={"Mostly"})*(F1:F205="SERVICE DELIVERY MECHANISM"))+SUMPRODUCT((D1:D205={"Mostly"})*(G1:G205="SERVICE DELIVERY MECHANISM"))</f>
        <v>0</v>
      </c>
      <c r="O19" s="5">
        <f>SUMPRODUCT((C1:C205={"Slightly"})*(F1:F205="SERVICE DELIVERY MECHANISM"))+SUMPRODUCT((D1:D205={"Slightly"})*(G1:G205="SERVICE DELIVERY MECHANISM"))</f>
        <v>0</v>
      </c>
      <c r="P19" s="5">
        <f>SUMPRODUCT((C1:C205={"No","Not at all"})*(F1:F205="SERVICE DELIVERY MECHANISM"))+SUMPRODUCT((D1:D205={"No","Not at all"})*(G1:G205="SERVICE DELIVERY MECHANISM"))</f>
        <v>0</v>
      </c>
      <c r="R19" s="176"/>
      <c r="X19" s="77">
        <f t="shared" si="0"/>
        <v>0</v>
      </c>
    </row>
    <row r="20" spans="1:24" ht="39" customHeight="1">
      <c r="A20" s="282">
        <v>5</v>
      </c>
      <c r="B20" s="299" t="s">
        <v>629</v>
      </c>
      <c r="C20" s="507"/>
      <c r="D20" s="507"/>
      <c r="E20" s="27"/>
      <c r="F20" s="47"/>
      <c r="G20" s="27"/>
      <c r="H20" s="375"/>
      <c r="I20" s="5"/>
      <c r="J20" s="5"/>
      <c r="K20" s="5"/>
      <c r="L20" s="86"/>
      <c r="M20" s="5"/>
      <c r="N20" s="5"/>
      <c r="O20" s="5"/>
      <c r="P20" s="5"/>
      <c r="Q20" s="141" t="s">
        <v>630</v>
      </c>
      <c r="R20" s="176" t="s">
        <v>391</v>
      </c>
      <c r="X20" s="77">
        <f t="shared" si="0"/>
        <v>0</v>
      </c>
    </row>
    <row r="21" spans="1:24" ht="39" customHeight="1">
      <c r="A21" s="282">
        <v>6</v>
      </c>
      <c r="B21" s="299" t="s">
        <v>631</v>
      </c>
      <c r="C21" s="507"/>
      <c r="D21" s="507"/>
      <c r="E21" s="27"/>
      <c r="F21" s="47" t="s">
        <v>51</v>
      </c>
      <c r="G21" s="27"/>
      <c r="H21" s="375"/>
      <c r="I21" s="5" t="s">
        <v>55</v>
      </c>
      <c r="J21" s="5"/>
      <c r="K21" s="5"/>
      <c r="L21" s="5"/>
      <c r="M21" s="5"/>
      <c r="N21" s="5"/>
      <c r="O21" s="5"/>
      <c r="P21" s="5"/>
      <c r="R21" s="176" t="s">
        <v>395</v>
      </c>
      <c r="X21" s="77">
        <f t="shared" si="0"/>
        <v>0</v>
      </c>
    </row>
    <row r="22" spans="1:24" ht="39" customHeight="1">
      <c r="A22" s="282">
        <v>7</v>
      </c>
      <c r="B22" s="299" t="s">
        <v>632</v>
      </c>
      <c r="C22" s="507"/>
      <c r="D22" s="507"/>
      <c r="E22" s="27"/>
      <c r="F22" s="47" t="s">
        <v>51</v>
      </c>
      <c r="G22" s="27"/>
      <c r="H22" s="375"/>
      <c r="I22" s="5" t="s">
        <v>83</v>
      </c>
      <c r="J22" s="5"/>
      <c r="K22" s="5"/>
      <c r="L22" s="5"/>
      <c r="M22" s="5"/>
      <c r="N22" s="5"/>
      <c r="O22" s="5"/>
      <c r="P22" s="5"/>
      <c r="R22" s="176" t="s">
        <v>397</v>
      </c>
    </row>
    <row r="23" spans="1:24" ht="46.5">
      <c r="A23" s="282">
        <v>8</v>
      </c>
      <c r="B23" s="299" t="s">
        <v>633</v>
      </c>
      <c r="C23" s="507"/>
      <c r="D23" s="507"/>
      <c r="E23" s="27"/>
      <c r="F23" s="47" t="s">
        <v>51</v>
      </c>
      <c r="G23" s="27"/>
      <c r="H23" s="376"/>
      <c r="I23" s="5"/>
      <c r="J23" s="5"/>
      <c r="K23" s="5"/>
      <c r="L23" s="5"/>
      <c r="M23" s="5"/>
      <c r="N23" s="5"/>
      <c r="O23" s="5"/>
      <c r="P23" s="5"/>
      <c r="R23" s="176" t="s">
        <v>397</v>
      </c>
      <c r="X23" s="77">
        <f t="shared" si="0"/>
        <v>0</v>
      </c>
    </row>
    <row r="24" spans="1:24" ht="31">
      <c r="A24" s="605"/>
      <c r="B24" s="489" t="s">
        <v>634</v>
      </c>
      <c r="C24" s="438" t="s">
        <v>635</v>
      </c>
      <c r="D24" s="30" t="s">
        <v>636</v>
      </c>
      <c r="E24" s="361"/>
      <c r="F24" s="361"/>
      <c r="G24" s="361"/>
      <c r="H24" s="376"/>
      <c r="I24" s="5"/>
      <c r="J24" s="5"/>
      <c r="K24" s="5"/>
      <c r="L24" s="5"/>
      <c r="M24" s="5"/>
      <c r="N24" s="5"/>
      <c r="O24" s="5"/>
      <c r="P24" s="5"/>
      <c r="R24" s="176"/>
      <c r="X24" s="77">
        <f>COUNTIF(C33,"N/A")</f>
        <v>0</v>
      </c>
    </row>
    <row r="25" spans="1:24" ht="73" customHeight="1">
      <c r="A25" s="605"/>
      <c r="B25" s="489"/>
      <c r="C25" s="302" t="s">
        <v>402</v>
      </c>
      <c r="D25" s="302" t="s">
        <v>403</v>
      </c>
      <c r="E25" s="361"/>
      <c r="F25" s="361"/>
      <c r="G25" s="361"/>
      <c r="H25" s="376"/>
      <c r="I25" s="5"/>
      <c r="J25" s="5"/>
      <c r="K25" s="5"/>
      <c r="L25" s="5"/>
      <c r="M25" s="5"/>
      <c r="N25" s="5"/>
      <c r="O25" s="5"/>
      <c r="P25" s="5"/>
      <c r="R25" s="176"/>
    </row>
    <row r="26" spans="1:24" ht="62">
      <c r="A26" s="281">
        <v>9.1</v>
      </c>
      <c r="B26" s="217" t="s">
        <v>323</v>
      </c>
      <c r="C26" s="27"/>
      <c r="D26" s="27"/>
      <c r="E26" s="356"/>
      <c r="F26" s="361"/>
      <c r="G26" s="361"/>
      <c r="H26" s="376"/>
      <c r="I26" s="5"/>
      <c r="J26" s="5"/>
      <c r="K26" s="5"/>
      <c r="L26" s="5"/>
      <c r="M26" s="5"/>
      <c r="N26" s="5"/>
      <c r="O26" s="5"/>
      <c r="P26" s="5"/>
      <c r="Q26" s="141" t="s">
        <v>637</v>
      </c>
      <c r="R26" s="176" t="s">
        <v>325</v>
      </c>
    </row>
    <row r="27" spans="1:24" ht="31">
      <c r="A27" s="281">
        <v>9.1999999999999993</v>
      </c>
      <c r="B27" s="330" t="s">
        <v>638</v>
      </c>
      <c r="C27" s="27"/>
      <c r="D27" s="27"/>
      <c r="E27" s="27"/>
      <c r="F27" s="47" t="s">
        <v>51</v>
      </c>
      <c r="G27" s="47" t="s">
        <v>86</v>
      </c>
      <c r="H27" s="376"/>
      <c r="I27" s="5"/>
      <c r="J27" s="5"/>
      <c r="K27" s="5"/>
      <c r="L27" s="5"/>
      <c r="M27" s="5"/>
      <c r="N27" s="5"/>
      <c r="O27" s="5"/>
      <c r="P27" s="5"/>
      <c r="R27" s="176"/>
    </row>
    <row r="28" spans="1:24" ht="31">
      <c r="A28" s="281">
        <v>9.3000000000000007</v>
      </c>
      <c r="B28" s="330" t="s">
        <v>639</v>
      </c>
      <c r="C28" s="27"/>
      <c r="D28" s="27"/>
      <c r="E28" s="27"/>
      <c r="F28" s="47" t="s">
        <v>51</v>
      </c>
      <c r="G28" s="47" t="s">
        <v>86</v>
      </c>
      <c r="H28" s="376"/>
      <c r="I28" s="5"/>
      <c r="J28" s="5"/>
      <c r="K28" s="5"/>
      <c r="L28" s="5"/>
      <c r="M28" s="5"/>
      <c r="N28" s="5"/>
      <c r="O28" s="5"/>
      <c r="P28" s="5"/>
      <c r="R28" s="176"/>
    </row>
    <row r="29" spans="1:24" ht="31">
      <c r="A29" s="281">
        <v>9.4</v>
      </c>
      <c r="B29" s="330" t="s">
        <v>640</v>
      </c>
      <c r="C29" s="27"/>
      <c r="D29" s="27"/>
      <c r="E29" s="27"/>
      <c r="F29" s="47" t="s">
        <v>51</v>
      </c>
      <c r="G29" s="47" t="s">
        <v>86</v>
      </c>
      <c r="H29" s="376"/>
      <c r="I29" s="5"/>
      <c r="J29" s="5"/>
      <c r="K29" s="5"/>
      <c r="L29" s="5"/>
      <c r="M29" s="5"/>
      <c r="N29" s="5"/>
      <c r="O29" s="5"/>
      <c r="P29" s="5"/>
      <c r="R29" s="176"/>
    </row>
    <row r="30" spans="1:24" ht="46.5">
      <c r="A30" s="281">
        <v>9.5</v>
      </c>
      <c r="B30" s="216" t="s">
        <v>641</v>
      </c>
      <c r="C30" s="27"/>
      <c r="D30" s="27"/>
      <c r="E30" s="356"/>
      <c r="F30" s="47"/>
      <c r="G30" s="47"/>
      <c r="H30" s="178"/>
      <c r="I30" s="5"/>
      <c r="J30" s="5"/>
      <c r="K30" s="5"/>
      <c r="L30" s="5"/>
      <c r="M30" s="5"/>
      <c r="N30" s="5"/>
      <c r="O30" s="5"/>
      <c r="P30" s="5"/>
      <c r="Q30" s="141" t="s">
        <v>642</v>
      </c>
      <c r="R30" s="176" t="s">
        <v>421</v>
      </c>
    </row>
    <row r="31" spans="1:24" ht="31">
      <c r="A31" s="281">
        <v>9.6</v>
      </c>
      <c r="B31" s="216" t="s">
        <v>643</v>
      </c>
      <c r="C31" s="27"/>
      <c r="D31" s="27"/>
      <c r="E31" s="27"/>
      <c r="F31" s="47" t="s">
        <v>51</v>
      </c>
      <c r="G31" s="47" t="s">
        <v>86</v>
      </c>
      <c r="H31" s="178"/>
      <c r="I31" s="5"/>
      <c r="J31" s="5"/>
      <c r="K31" s="5"/>
      <c r="L31" s="5"/>
      <c r="M31" s="5"/>
      <c r="N31" s="5"/>
      <c r="O31" s="5"/>
      <c r="P31" s="5"/>
      <c r="R31" s="176"/>
    </row>
    <row r="32" spans="1:24" ht="31">
      <c r="A32" s="281">
        <v>9.6999999999999993</v>
      </c>
      <c r="B32" s="216" t="s">
        <v>644</v>
      </c>
      <c r="C32" s="27"/>
      <c r="D32" s="27"/>
      <c r="E32" s="27"/>
      <c r="F32" s="47" t="s">
        <v>51</v>
      </c>
      <c r="G32" s="47" t="s">
        <v>86</v>
      </c>
      <c r="H32" s="178"/>
      <c r="I32" s="5"/>
      <c r="J32" s="5"/>
      <c r="K32" s="5"/>
      <c r="L32" s="5"/>
      <c r="M32" s="5"/>
      <c r="N32" s="5"/>
      <c r="O32" s="5"/>
      <c r="P32" s="5"/>
      <c r="Q32" s="393" t="s">
        <v>645</v>
      </c>
      <c r="R32" s="176"/>
    </row>
    <row r="33" spans="1:24" s="2" customFormat="1" ht="25" customHeight="1">
      <c r="A33" s="601" t="s">
        <v>109</v>
      </c>
      <c r="B33" s="601"/>
      <c r="C33" s="601"/>
      <c r="D33" s="601"/>
      <c r="E33" s="601"/>
      <c r="F33" s="601"/>
      <c r="G33" s="601"/>
      <c r="H33" s="601"/>
      <c r="I33" s="601"/>
      <c r="J33" s="601"/>
      <c r="K33" s="601"/>
      <c r="L33" s="601"/>
      <c r="M33" s="601"/>
      <c r="N33" s="601"/>
      <c r="O33" s="601"/>
      <c r="P33" s="601"/>
      <c r="Q33" s="601"/>
      <c r="R33" s="7"/>
    </row>
    <row r="34" spans="1:24" ht="62">
      <c r="A34" s="281">
        <v>10</v>
      </c>
      <c r="B34" s="299" t="s">
        <v>646</v>
      </c>
      <c r="C34" s="507"/>
      <c r="D34" s="507"/>
      <c r="E34" s="27"/>
      <c r="F34" s="47"/>
      <c r="G34" s="47"/>
      <c r="H34" s="178"/>
      <c r="I34" s="5"/>
      <c r="J34" s="5"/>
      <c r="K34" s="5"/>
      <c r="L34" s="5"/>
      <c r="M34" s="5"/>
      <c r="N34" s="5"/>
      <c r="O34" s="5"/>
      <c r="P34" s="5"/>
      <c r="Q34" s="141" t="s">
        <v>647</v>
      </c>
      <c r="R34" s="176" t="s">
        <v>426</v>
      </c>
    </row>
    <row r="35" spans="1:24" ht="31">
      <c r="A35" s="281">
        <v>11</v>
      </c>
      <c r="B35" s="299" t="s">
        <v>648</v>
      </c>
      <c r="C35" s="507"/>
      <c r="D35" s="507"/>
      <c r="E35" s="27"/>
      <c r="F35" s="47" t="s">
        <v>86</v>
      </c>
      <c r="G35" s="27"/>
      <c r="H35" s="178"/>
      <c r="I35" s="5"/>
      <c r="J35" s="5"/>
      <c r="K35" s="5"/>
      <c r="L35" s="5"/>
      <c r="M35" s="5"/>
      <c r="N35" s="5"/>
      <c r="O35" s="5"/>
      <c r="P35" s="5"/>
      <c r="R35" s="176"/>
    </row>
    <row r="36" spans="1:24" ht="31">
      <c r="A36" s="281">
        <v>11.1</v>
      </c>
      <c r="B36" s="216" t="s">
        <v>649</v>
      </c>
      <c r="C36" s="507"/>
      <c r="D36" s="507"/>
      <c r="E36" s="27"/>
      <c r="F36" s="47" t="s">
        <v>86</v>
      </c>
      <c r="G36" s="27"/>
      <c r="H36" s="375"/>
      <c r="I36" s="5"/>
      <c r="J36" s="5"/>
      <c r="K36" s="5"/>
      <c r="L36" s="5"/>
      <c r="M36" s="5"/>
      <c r="N36" s="5"/>
      <c r="O36" s="5"/>
      <c r="P36" s="5"/>
      <c r="R36" s="176"/>
      <c r="X36" s="77" t="e">
        <f>COUNTIF(#REF!,"N/A")</f>
        <v>#REF!</v>
      </c>
    </row>
    <row r="37" spans="1:24" ht="31">
      <c r="A37" s="281">
        <v>11.2</v>
      </c>
      <c r="B37" s="216" t="s">
        <v>253</v>
      </c>
      <c r="C37" s="507"/>
      <c r="D37" s="507"/>
      <c r="E37" s="27"/>
      <c r="F37" s="47" t="s">
        <v>86</v>
      </c>
      <c r="G37" s="27"/>
      <c r="H37" s="375"/>
      <c r="I37" s="5"/>
      <c r="J37" s="5"/>
      <c r="K37" s="5"/>
      <c r="L37" s="5"/>
      <c r="M37" s="5"/>
      <c r="N37" s="5"/>
      <c r="O37" s="5"/>
      <c r="P37" s="5"/>
      <c r="R37" s="176"/>
    </row>
    <row r="38" spans="1:24" ht="31">
      <c r="A38" s="281">
        <v>12</v>
      </c>
      <c r="B38" s="299" t="s">
        <v>650</v>
      </c>
      <c r="C38" s="507"/>
      <c r="D38" s="507"/>
      <c r="E38" s="27"/>
      <c r="F38" s="47" t="s">
        <v>86</v>
      </c>
      <c r="G38" s="27"/>
      <c r="H38" s="376"/>
      <c r="I38" s="5"/>
      <c r="J38" s="5"/>
      <c r="K38" s="5"/>
      <c r="L38" s="5"/>
      <c r="M38" s="5"/>
      <c r="N38" s="5"/>
      <c r="O38" s="5"/>
      <c r="P38" s="5"/>
      <c r="R38" s="176"/>
      <c r="X38" s="77">
        <f>COUNTIF(C35,"N/A")</f>
        <v>0</v>
      </c>
    </row>
    <row r="39" spans="1:24" ht="31">
      <c r="A39" s="281">
        <v>13</v>
      </c>
      <c r="B39" s="299" t="s">
        <v>651</v>
      </c>
      <c r="C39" s="507"/>
      <c r="D39" s="507"/>
      <c r="E39" s="27"/>
      <c r="F39" s="47" t="s">
        <v>86</v>
      </c>
      <c r="G39" s="27"/>
      <c r="H39" s="376"/>
      <c r="I39" s="5"/>
      <c r="J39" s="5"/>
      <c r="K39" s="5"/>
      <c r="L39" s="5"/>
      <c r="M39" s="5"/>
      <c r="N39" s="5"/>
      <c r="O39" s="5"/>
      <c r="P39" s="5"/>
      <c r="R39" s="176"/>
      <c r="X39" s="77">
        <f>COUNTIF(C36,"N/A")</f>
        <v>0</v>
      </c>
    </row>
    <row r="40" spans="1:24" ht="31">
      <c r="A40" s="281">
        <v>14</v>
      </c>
      <c r="B40" s="299" t="s">
        <v>652</v>
      </c>
      <c r="C40" s="507"/>
      <c r="D40" s="507"/>
      <c r="E40" s="27"/>
      <c r="F40" s="47" t="s">
        <v>86</v>
      </c>
      <c r="G40" s="27"/>
      <c r="H40" s="376"/>
      <c r="I40" s="5"/>
      <c r="J40" s="5"/>
      <c r="K40" s="5"/>
      <c r="L40" s="5"/>
      <c r="M40" s="5"/>
      <c r="N40" s="5"/>
      <c r="O40" s="5"/>
      <c r="P40" s="5"/>
      <c r="R40" s="176"/>
      <c r="X40" s="77">
        <f>COUNTIF(C37,"N/A")</f>
        <v>0</v>
      </c>
    </row>
    <row r="41" spans="1:24" ht="31">
      <c r="A41" s="281">
        <v>15</v>
      </c>
      <c r="B41" s="299" t="s">
        <v>653</v>
      </c>
      <c r="C41" s="507"/>
      <c r="D41" s="507"/>
      <c r="E41" s="27"/>
      <c r="F41" s="47" t="s">
        <v>86</v>
      </c>
      <c r="G41" s="27"/>
      <c r="H41" s="376"/>
      <c r="I41" s="5"/>
      <c r="J41" s="5"/>
      <c r="K41" s="5"/>
      <c r="L41" s="5"/>
      <c r="M41" s="5"/>
      <c r="N41" s="5"/>
      <c r="O41" s="5"/>
      <c r="P41" s="5"/>
      <c r="R41" s="176"/>
      <c r="X41" s="77">
        <f>COUNTIF(C38,"N/A")</f>
        <v>0</v>
      </c>
    </row>
    <row r="42" spans="1:24" s="2" customFormat="1" ht="25" customHeight="1">
      <c r="A42" s="591" t="s">
        <v>129</v>
      </c>
      <c r="B42" s="591"/>
      <c r="C42" s="591"/>
      <c r="D42" s="591"/>
      <c r="E42" s="591"/>
      <c r="F42" s="591"/>
      <c r="G42" s="591"/>
      <c r="H42" s="591"/>
      <c r="I42" s="591"/>
      <c r="J42" s="591"/>
      <c r="K42" s="591"/>
      <c r="L42" s="591"/>
      <c r="M42" s="591"/>
      <c r="N42" s="591"/>
      <c r="O42" s="591"/>
      <c r="P42" s="591"/>
      <c r="Q42" s="591"/>
      <c r="R42" s="7"/>
    </row>
    <row r="43" spans="1:24" ht="31">
      <c r="A43" s="282">
        <v>16</v>
      </c>
      <c r="B43" s="299" t="s">
        <v>654</v>
      </c>
      <c r="C43" s="507"/>
      <c r="D43" s="507"/>
      <c r="E43" s="27"/>
      <c r="F43" s="47" t="s">
        <v>131</v>
      </c>
      <c r="G43" s="27"/>
      <c r="H43" s="375"/>
      <c r="I43" s="5"/>
      <c r="J43" s="5"/>
      <c r="K43" s="5"/>
      <c r="L43" s="5"/>
      <c r="M43" s="5"/>
      <c r="N43" s="5"/>
      <c r="O43" s="5"/>
      <c r="P43" s="5"/>
      <c r="R43" s="176"/>
    </row>
    <row r="44" spans="1:24" ht="31">
      <c r="A44" s="300"/>
      <c r="B44" s="299" t="s">
        <v>258</v>
      </c>
      <c r="C44" s="507"/>
      <c r="D44" s="507"/>
      <c r="E44" s="27"/>
      <c r="F44" s="47" t="s">
        <v>131</v>
      </c>
      <c r="G44" s="27"/>
      <c r="H44" s="376"/>
      <c r="I44" s="5"/>
      <c r="J44" s="5"/>
      <c r="K44" s="5"/>
      <c r="L44" s="5"/>
      <c r="M44" s="5"/>
      <c r="N44" s="5"/>
      <c r="O44" s="5"/>
      <c r="P44" s="5"/>
      <c r="R44" s="176"/>
    </row>
    <row r="45" spans="1:24" ht="15.5">
      <c r="A45" s="300">
        <v>17.100000000000001</v>
      </c>
      <c r="B45" s="233" t="s">
        <v>259</v>
      </c>
      <c r="C45" s="507"/>
      <c r="D45" s="507"/>
      <c r="E45" s="27"/>
      <c r="F45" s="47" t="s">
        <v>131</v>
      </c>
      <c r="G45" s="27"/>
      <c r="H45" s="375"/>
      <c r="I45" s="5"/>
      <c r="J45" s="5"/>
      <c r="K45" s="5"/>
      <c r="L45" s="5"/>
      <c r="M45" s="5"/>
      <c r="N45" s="5"/>
      <c r="O45" s="5"/>
      <c r="P45" s="5"/>
      <c r="R45" s="176"/>
      <c r="X45" s="77">
        <f>COUNTIF(C42,"N/A")</f>
        <v>0</v>
      </c>
    </row>
    <row r="46" spans="1:24" ht="31">
      <c r="A46" s="300">
        <v>17.2</v>
      </c>
      <c r="B46" s="233" t="s">
        <v>261</v>
      </c>
      <c r="C46" s="507"/>
      <c r="D46" s="507"/>
      <c r="E46" s="27"/>
      <c r="F46" s="47" t="s">
        <v>131</v>
      </c>
      <c r="G46" s="27"/>
      <c r="H46" s="375"/>
      <c r="I46" s="5"/>
      <c r="J46" s="5"/>
      <c r="K46" s="5"/>
      <c r="L46" s="5"/>
      <c r="M46" s="5"/>
      <c r="N46" s="5"/>
      <c r="O46" s="5"/>
      <c r="P46" s="5"/>
      <c r="R46" s="176"/>
      <c r="X46" s="77">
        <f>COUNTIF(C43,"N/A")</f>
        <v>0</v>
      </c>
    </row>
    <row r="47" spans="1:24" ht="31">
      <c r="A47" s="300">
        <v>18</v>
      </c>
      <c r="B47" s="299" t="s">
        <v>655</v>
      </c>
      <c r="C47" s="507"/>
      <c r="D47" s="507"/>
      <c r="E47" s="27"/>
      <c r="F47" s="47" t="s">
        <v>131</v>
      </c>
      <c r="G47" s="27"/>
      <c r="H47" s="375"/>
      <c r="I47" s="5"/>
      <c r="J47" s="5"/>
      <c r="K47" s="5"/>
      <c r="L47" s="5"/>
      <c r="M47" s="5"/>
      <c r="N47" s="5"/>
      <c r="O47" s="5"/>
      <c r="P47" s="5"/>
      <c r="R47" s="176"/>
    </row>
    <row r="48" spans="1:24" ht="15.5">
      <c r="A48" s="300">
        <v>18.100000000000001</v>
      </c>
      <c r="B48" s="233" t="s">
        <v>263</v>
      </c>
      <c r="C48" s="507"/>
      <c r="D48" s="507"/>
      <c r="E48" s="27"/>
      <c r="F48" s="47"/>
      <c r="G48" s="27"/>
      <c r="H48" s="375"/>
      <c r="I48" s="5"/>
      <c r="J48" s="5"/>
      <c r="K48" s="5"/>
      <c r="L48" s="5"/>
      <c r="M48" s="5"/>
      <c r="N48" s="5"/>
      <c r="O48" s="5"/>
      <c r="P48" s="5"/>
      <c r="R48" s="176"/>
    </row>
    <row r="49" spans="1:24" ht="15.5">
      <c r="A49" s="300">
        <v>18.2</v>
      </c>
      <c r="B49" s="233" t="s">
        <v>264</v>
      </c>
      <c r="C49" s="507"/>
      <c r="D49" s="507"/>
      <c r="E49" s="27"/>
      <c r="F49" s="47" t="s">
        <v>131</v>
      </c>
      <c r="G49" s="27"/>
      <c r="H49" s="375"/>
      <c r="I49" s="5"/>
      <c r="J49" s="5"/>
      <c r="K49" s="5"/>
      <c r="L49" s="5"/>
      <c r="M49" s="5"/>
      <c r="N49" s="5"/>
      <c r="O49" s="5"/>
      <c r="P49" s="5"/>
      <c r="R49" s="176"/>
    </row>
    <row r="50" spans="1:24" ht="31">
      <c r="A50" s="300"/>
      <c r="B50" s="299" t="s">
        <v>656</v>
      </c>
      <c r="C50" s="507"/>
      <c r="D50" s="507"/>
      <c r="E50" s="27"/>
      <c r="F50" s="47" t="s">
        <v>131</v>
      </c>
      <c r="G50" s="27"/>
      <c r="H50" s="375"/>
      <c r="I50" s="5"/>
      <c r="J50" s="5"/>
      <c r="K50" s="5"/>
      <c r="L50" s="5"/>
      <c r="M50" s="5"/>
      <c r="N50" s="5"/>
      <c r="O50" s="5"/>
      <c r="P50" s="5"/>
      <c r="R50" s="176"/>
    </row>
    <row r="51" spans="1:24" ht="15.5">
      <c r="A51" s="300">
        <v>19.100000000000001</v>
      </c>
      <c r="B51" s="233" t="s">
        <v>267</v>
      </c>
      <c r="C51" s="507"/>
      <c r="D51" s="507"/>
      <c r="E51" s="27"/>
      <c r="F51" s="47" t="s">
        <v>131</v>
      </c>
      <c r="G51" s="27"/>
      <c r="H51" s="375"/>
      <c r="I51" s="5"/>
      <c r="J51" s="5"/>
      <c r="K51" s="5"/>
      <c r="L51" s="5"/>
      <c r="M51" s="5"/>
      <c r="N51" s="5"/>
      <c r="O51" s="5"/>
      <c r="P51" s="5"/>
      <c r="R51" s="176"/>
      <c r="X51" s="77">
        <f>COUNTIF(C49,"N/A")</f>
        <v>0</v>
      </c>
    </row>
    <row r="52" spans="1:24" ht="15.5">
      <c r="A52" s="300">
        <v>19.2</v>
      </c>
      <c r="B52" s="233" t="s">
        <v>268</v>
      </c>
      <c r="C52" s="507"/>
      <c r="D52" s="507"/>
      <c r="E52" s="27"/>
      <c r="F52" s="47" t="s">
        <v>131</v>
      </c>
      <c r="G52" s="27"/>
      <c r="H52" s="375"/>
      <c r="I52" s="5"/>
      <c r="J52" s="5"/>
      <c r="K52" s="5"/>
      <c r="L52" s="5"/>
      <c r="M52" s="5"/>
      <c r="N52" s="5"/>
      <c r="O52" s="5"/>
      <c r="P52" s="5"/>
      <c r="R52" s="176"/>
      <c r="X52" s="77">
        <f>COUNTIF(C50,"N/A")</f>
        <v>0</v>
      </c>
    </row>
    <row r="53" spans="1:24" ht="15.5">
      <c r="A53" s="300">
        <v>19.3</v>
      </c>
      <c r="B53" s="233" t="s">
        <v>269</v>
      </c>
      <c r="C53" s="507"/>
      <c r="D53" s="507"/>
      <c r="E53" s="27"/>
      <c r="F53" s="47" t="s">
        <v>131</v>
      </c>
      <c r="G53" s="27"/>
      <c r="H53" s="375"/>
      <c r="I53" s="5"/>
      <c r="J53" s="5"/>
      <c r="K53" s="5"/>
      <c r="L53" s="5"/>
      <c r="M53" s="5"/>
      <c r="N53" s="5"/>
      <c r="O53" s="5"/>
      <c r="P53" s="5"/>
      <c r="R53" s="176"/>
      <c r="X53" s="77" t="e">
        <f>COUNTIF(#REF!,"N/A")</f>
        <v>#REF!</v>
      </c>
    </row>
    <row r="54" spans="1:24" ht="15.5">
      <c r="A54" s="300">
        <v>19.399999999999999</v>
      </c>
      <c r="B54" s="233" t="s">
        <v>270</v>
      </c>
      <c r="C54" s="507"/>
      <c r="D54" s="507"/>
      <c r="E54" s="27"/>
      <c r="F54" s="47" t="s">
        <v>131</v>
      </c>
      <c r="G54" s="27"/>
      <c r="H54" s="375"/>
      <c r="I54" s="5"/>
      <c r="J54" s="5"/>
      <c r="K54" s="5"/>
      <c r="L54" s="5"/>
      <c r="M54" s="5"/>
      <c r="N54" s="5"/>
      <c r="O54" s="5"/>
      <c r="P54" s="5"/>
      <c r="R54" s="176"/>
      <c r="X54" s="77" t="e">
        <f>COUNTIF(#REF!,"N/A")</f>
        <v>#REF!</v>
      </c>
    </row>
    <row r="55" spans="1:24" ht="15.5">
      <c r="A55" s="300">
        <v>19.5</v>
      </c>
      <c r="B55" s="233" t="s">
        <v>189</v>
      </c>
      <c r="C55" s="507"/>
      <c r="D55" s="507"/>
      <c r="E55" s="27"/>
      <c r="F55" s="47" t="s">
        <v>131</v>
      </c>
      <c r="G55" s="27"/>
      <c r="H55" s="375"/>
      <c r="I55" s="5"/>
      <c r="J55" s="5"/>
      <c r="K55" s="5"/>
      <c r="L55" s="5"/>
      <c r="M55" s="5"/>
      <c r="N55" s="5"/>
      <c r="O55" s="5"/>
      <c r="P55" s="5"/>
      <c r="R55" s="176"/>
      <c r="X55" s="77">
        <f t="shared" ref="X55:X56" si="1">COUNTIF(C51,"N/A")</f>
        <v>0</v>
      </c>
    </row>
    <row r="56" spans="1:24" ht="46.5">
      <c r="A56" s="300">
        <v>20</v>
      </c>
      <c r="B56" s="299" t="s">
        <v>456</v>
      </c>
      <c r="C56" s="507"/>
      <c r="D56" s="507"/>
      <c r="E56" s="27"/>
      <c r="F56" s="47" t="s">
        <v>131</v>
      </c>
      <c r="G56" s="27"/>
      <c r="H56" s="375"/>
      <c r="I56" s="5"/>
      <c r="J56" s="5"/>
      <c r="K56" s="5"/>
      <c r="L56" s="5"/>
      <c r="M56" s="5"/>
      <c r="N56" s="5"/>
      <c r="O56" s="5"/>
      <c r="P56" s="5"/>
      <c r="R56" s="176"/>
      <c r="X56" s="77">
        <f t="shared" si="1"/>
        <v>0</v>
      </c>
    </row>
    <row r="57" spans="1:24" ht="38.15" customHeight="1">
      <c r="A57" s="300">
        <v>21</v>
      </c>
      <c r="B57" s="299" t="s">
        <v>657</v>
      </c>
      <c r="C57" s="507"/>
      <c r="D57" s="507"/>
      <c r="E57" s="27"/>
      <c r="F57" s="47"/>
      <c r="G57" s="27"/>
      <c r="H57" s="375"/>
      <c r="I57" s="5"/>
      <c r="J57" s="5"/>
      <c r="K57" s="5"/>
      <c r="L57" s="5"/>
      <c r="M57" s="5"/>
      <c r="N57" s="5"/>
      <c r="O57" s="5"/>
      <c r="P57" s="5"/>
      <c r="Q57" s="141" t="s">
        <v>611</v>
      </c>
      <c r="R57" s="176" t="s">
        <v>458</v>
      </c>
    </row>
    <row r="58" spans="1:24" ht="38.15" customHeight="1">
      <c r="A58" s="300">
        <v>22</v>
      </c>
      <c r="B58" s="299" t="s">
        <v>658</v>
      </c>
      <c r="C58" s="507"/>
      <c r="D58" s="507"/>
      <c r="E58" s="27"/>
      <c r="F58" s="47"/>
      <c r="G58" s="27"/>
      <c r="H58" s="375"/>
      <c r="I58" s="5"/>
      <c r="J58" s="5"/>
      <c r="K58" s="5"/>
      <c r="L58" s="5"/>
      <c r="M58" s="5"/>
      <c r="N58" s="5"/>
      <c r="O58" s="5"/>
      <c r="P58" s="5"/>
      <c r="Q58" s="141" t="s">
        <v>659</v>
      </c>
      <c r="R58" s="176" t="s">
        <v>458</v>
      </c>
    </row>
    <row r="59" spans="1:24" ht="38.15" customHeight="1">
      <c r="A59" s="300">
        <v>23</v>
      </c>
      <c r="B59" s="299" t="s">
        <v>660</v>
      </c>
      <c r="C59" s="507"/>
      <c r="D59" s="507"/>
      <c r="E59" s="27"/>
      <c r="F59" s="47"/>
      <c r="G59" s="27"/>
      <c r="H59" s="375"/>
      <c r="I59" s="5"/>
      <c r="J59" s="5"/>
      <c r="K59" s="5"/>
      <c r="L59" s="5"/>
      <c r="M59" s="5"/>
      <c r="N59" s="5"/>
      <c r="O59" s="5"/>
      <c r="P59" s="5"/>
      <c r="R59" s="176"/>
    </row>
    <row r="60" spans="1:24" ht="25" customHeight="1">
      <c r="A60" s="606" t="s">
        <v>272</v>
      </c>
      <c r="B60" s="606"/>
      <c r="C60" s="606"/>
      <c r="D60" s="606"/>
      <c r="E60" s="606"/>
      <c r="F60" s="606"/>
      <c r="G60" s="606"/>
      <c r="H60" s="606"/>
      <c r="I60" s="606"/>
      <c r="J60" s="606"/>
      <c r="K60" s="606"/>
      <c r="L60" s="606"/>
      <c r="M60" s="606"/>
      <c r="N60" s="606"/>
      <c r="O60" s="606"/>
      <c r="P60" s="606"/>
      <c r="Q60" s="606"/>
      <c r="R60" s="176"/>
      <c r="X60" s="77">
        <f>COUNTIF(C53,"N/A")</f>
        <v>0</v>
      </c>
    </row>
    <row r="61" spans="1:24" ht="62">
      <c r="A61" s="281">
        <v>24</v>
      </c>
      <c r="B61" s="299" t="s">
        <v>661</v>
      </c>
      <c r="C61" s="507"/>
      <c r="D61" s="507"/>
      <c r="E61" s="27"/>
      <c r="F61" s="47" t="s">
        <v>274</v>
      </c>
      <c r="G61" s="27"/>
      <c r="H61" s="375"/>
      <c r="I61" s="5"/>
      <c r="J61" s="5"/>
      <c r="K61" s="5"/>
      <c r="L61" s="5"/>
      <c r="M61" s="5"/>
      <c r="N61" s="5"/>
      <c r="O61" s="5"/>
      <c r="P61" s="5"/>
      <c r="R61" s="176"/>
      <c r="X61" s="77">
        <f>COUNTIF(C54,"N/A")</f>
        <v>0</v>
      </c>
    </row>
    <row r="62" spans="1:24" ht="15.5">
      <c r="A62" s="281">
        <v>24.1</v>
      </c>
      <c r="B62" s="216" t="s">
        <v>275</v>
      </c>
      <c r="C62" s="507"/>
      <c r="D62" s="507"/>
      <c r="E62" s="27"/>
      <c r="F62" s="47"/>
      <c r="G62" s="27"/>
      <c r="H62" s="375"/>
      <c r="I62" s="5"/>
      <c r="J62" s="5"/>
      <c r="K62" s="5"/>
      <c r="L62" s="5"/>
      <c r="M62" s="5"/>
      <c r="N62" s="5"/>
      <c r="O62" s="5"/>
      <c r="P62" s="5"/>
      <c r="R62" s="176"/>
    </row>
    <row r="63" spans="1:24" ht="15.5">
      <c r="A63" s="281">
        <v>24.2</v>
      </c>
      <c r="B63" s="216" t="s">
        <v>276</v>
      </c>
      <c r="C63" s="507"/>
      <c r="D63" s="507"/>
      <c r="E63" s="27"/>
      <c r="F63" s="47"/>
      <c r="G63" s="27"/>
      <c r="H63" s="375"/>
      <c r="I63" s="5"/>
      <c r="J63" s="5"/>
      <c r="K63" s="5"/>
      <c r="L63" s="5"/>
      <c r="M63" s="5"/>
      <c r="N63" s="5"/>
      <c r="O63" s="5"/>
      <c r="P63" s="5"/>
      <c r="R63" s="176"/>
    </row>
    <row r="64" spans="1:24" ht="15.5">
      <c r="A64" s="281">
        <v>24.3</v>
      </c>
      <c r="B64" s="216" t="s">
        <v>277</v>
      </c>
      <c r="C64" s="507"/>
      <c r="D64" s="507"/>
      <c r="E64" s="27"/>
      <c r="F64" s="47"/>
      <c r="G64" s="27"/>
      <c r="H64" s="375"/>
      <c r="I64" s="5"/>
      <c r="J64" s="5"/>
      <c r="K64" s="5"/>
      <c r="L64" s="5"/>
      <c r="M64" s="5"/>
      <c r="N64" s="5"/>
      <c r="O64" s="5"/>
      <c r="P64" s="5"/>
      <c r="R64" s="176"/>
    </row>
    <row r="65" spans="1:24" ht="15.5">
      <c r="A65" s="281">
        <v>24.5</v>
      </c>
      <c r="B65" s="216" t="s">
        <v>278</v>
      </c>
      <c r="C65" s="507"/>
      <c r="D65" s="507"/>
      <c r="E65" s="27"/>
      <c r="F65" s="47"/>
      <c r="G65" s="27"/>
      <c r="H65" s="375"/>
      <c r="I65" s="5"/>
      <c r="J65" s="5"/>
      <c r="K65" s="5"/>
      <c r="L65" s="5"/>
      <c r="M65" s="5"/>
      <c r="N65" s="5"/>
      <c r="O65" s="5"/>
      <c r="P65" s="5"/>
      <c r="R65" s="176"/>
    </row>
    <row r="66" spans="1:24" ht="31">
      <c r="A66" s="281">
        <v>25</v>
      </c>
      <c r="B66" s="254" t="s">
        <v>464</v>
      </c>
      <c r="C66" s="507"/>
      <c r="D66" s="507"/>
      <c r="E66" s="27"/>
      <c r="F66" s="47" t="s">
        <v>274</v>
      </c>
      <c r="G66" s="27"/>
      <c r="H66" s="375"/>
      <c r="I66" s="5"/>
      <c r="J66" s="5"/>
      <c r="K66" s="5"/>
      <c r="L66" s="5"/>
      <c r="M66" s="5"/>
      <c r="N66" s="5"/>
      <c r="O66" s="5"/>
      <c r="P66" s="5"/>
      <c r="R66" s="176" t="s">
        <v>465</v>
      </c>
      <c r="X66" s="77">
        <f>COUNTIF(C55,"N/A")</f>
        <v>0</v>
      </c>
    </row>
    <row r="67" spans="1:24" ht="25" customHeight="1">
      <c r="A67" s="592" t="s">
        <v>65</v>
      </c>
      <c r="B67" s="592"/>
      <c r="C67" s="592"/>
      <c r="D67" s="592"/>
      <c r="E67" s="592"/>
      <c r="F67" s="592"/>
      <c r="G67" s="592"/>
      <c r="H67" s="592"/>
      <c r="I67" s="592"/>
      <c r="J67" s="592"/>
      <c r="K67" s="592"/>
      <c r="L67" s="592"/>
      <c r="M67" s="592"/>
      <c r="N67" s="592"/>
      <c r="O67" s="592"/>
      <c r="P67" s="592"/>
      <c r="Q67" s="592"/>
      <c r="R67" s="176"/>
    </row>
    <row r="68" spans="1:24" ht="31">
      <c r="A68" s="281">
        <v>26</v>
      </c>
      <c r="B68" s="254" t="s">
        <v>466</v>
      </c>
      <c r="C68" s="507"/>
      <c r="D68" s="507"/>
      <c r="E68" s="27"/>
      <c r="F68" s="26" t="s">
        <v>281</v>
      </c>
      <c r="G68" s="27"/>
      <c r="H68" s="375"/>
      <c r="I68" s="5"/>
      <c r="J68" s="5"/>
      <c r="K68" s="5"/>
      <c r="L68" s="5"/>
      <c r="M68" s="5"/>
      <c r="N68" s="5"/>
      <c r="O68" s="5"/>
      <c r="P68" s="5"/>
      <c r="R68" s="176" t="s">
        <v>467</v>
      </c>
    </row>
    <row r="69" spans="1:24" ht="31">
      <c r="A69" s="281"/>
      <c r="B69" s="254" t="s">
        <v>468</v>
      </c>
      <c r="C69" s="507"/>
      <c r="D69" s="507"/>
      <c r="E69" s="27"/>
      <c r="F69" s="26" t="s">
        <v>281</v>
      </c>
      <c r="G69" s="27"/>
      <c r="H69" s="375"/>
      <c r="I69" s="5"/>
      <c r="J69" s="5"/>
      <c r="K69" s="5"/>
      <c r="L69" s="5"/>
      <c r="M69" s="5"/>
      <c r="N69" s="5"/>
      <c r="O69" s="5"/>
      <c r="P69" s="5"/>
      <c r="R69" s="176"/>
    </row>
    <row r="70" spans="1:24" ht="15.5">
      <c r="A70" s="281">
        <v>27.1</v>
      </c>
      <c r="B70" s="216" t="s">
        <v>286</v>
      </c>
      <c r="C70" s="507"/>
      <c r="D70" s="507"/>
      <c r="E70" s="27"/>
      <c r="F70" s="26" t="s">
        <v>281</v>
      </c>
      <c r="G70" s="27"/>
      <c r="H70" s="375"/>
      <c r="I70" s="5"/>
      <c r="J70" s="5"/>
      <c r="K70" s="5"/>
      <c r="L70" s="5"/>
      <c r="M70" s="5"/>
      <c r="N70" s="5"/>
      <c r="O70" s="5"/>
      <c r="P70" s="5"/>
      <c r="R70" s="176"/>
    </row>
    <row r="71" spans="1:24" ht="15.5">
      <c r="A71" s="281">
        <v>27.2</v>
      </c>
      <c r="B71" s="216" t="s">
        <v>369</v>
      </c>
      <c r="C71" s="507"/>
      <c r="D71" s="507"/>
      <c r="E71" s="27"/>
      <c r="F71" s="26" t="s">
        <v>281</v>
      </c>
      <c r="G71" s="27"/>
      <c r="H71" s="375"/>
      <c r="I71" s="5"/>
      <c r="J71" s="5"/>
      <c r="K71" s="5"/>
      <c r="L71" s="5"/>
      <c r="M71" s="5"/>
      <c r="N71" s="5"/>
      <c r="O71" s="5"/>
      <c r="P71" s="5"/>
      <c r="R71" s="176"/>
    </row>
    <row r="72" spans="1:24" ht="35.15" customHeight="1">
      <c r="A72" s="281">
        <v>28</v>
      </c>
      <c r="B72" s="254" t="s">
        <v>469</v>
      </c>
      <c r="C72" s="507"/>
      <c r="D72" s="507"/>
      <c r="E72" s="27"/>
      <c r="F72" s="26" t="s">
        <v>281</v>
      </c>
      <c r="G72" s="27"/>
      <c r="H72" s="375"/>
      <c r="I72" s="5"/>
      <c r="J72" s="5"/>
      <c r="K72" s="5"/>
      <c r="L72" s="5"/>
      <c r="M72" s="5"/>
      <c r="N72" s="5"/>
      <c r="O72" s="5"/>
      <c r="P72" s="5"/>
      <c r="R72" s="176"/>
      <c r="X72" s="77">
        <f>COUNTIF(C56,"N/A")</f>
        <v>0</v>
      </c>
    </row>
    <row r="73" spans="1:24" ht="22" customHeight="1">
      <c r="A73" s="281">
        <v>29</v>
      </c>
      <c r="B73" s="254" t="s">
        <v>470</v>
      </c>
      <c r="C73" s="507"/>
      <c r="D73" s="507"/>
      <c r="E73" s="47"/>
      <c r="F73" s="26" t="s">
        <v>281</v>
      </c>
      <c r="G73" s="47"/>
      <c r="H73" s="375"/>
      <c r="I73" s="5"/>
      <c r="J73" s="5"/>
      <c r="K73" s="5"/>
      <c r="L73" s="5"/>
      <c r="M73" s="5"/>
      <c r="N73" s="5"/>
      <c r="O73" s="5"/>
      <c r="P73" s="5"/>
      <c r="R73" s="176"/>
      <c r="X73" s="77">
        <f>COUNTIF(C67,"N/A")</f>
        <v>0</v>
      </c>
    </row>
    <row r="74" spans="1:24" ht="31">
      <c r="A74" s="281">
        <v>30</v>
      </c>
      <c r="B74" s="260" t="s">
        <v>471</v>
      </c>
      <c r="C74" s="507"/>
      <c r="D74" s="507"/>
      <c r="E74" s="47"/>
      <c r="F74" s="26" t="s">
        <v>281</v>
      </c>
      <c r="G74" s="47"/>
      <c r="H74" s="375"/>
      <c r="I74" s="5"/>
      <c r="J74" s="5"/>
      <c r="K74" s="5"/>
      <c r="L74" s="5"/>
      <c r="M74" s="5"/>
      <c r="N74" s="5"/>
      <c r="O74" s="5"/>
      <c r="P74" s="5"/>
      <c r="R74" s="176"/>
      <c r="X74" s="77">
        <f>COUNTIF(C68,"N/A")</f>
        <v>0</v>
      </c>
    </row>
    <row r="75" spans="1:24" ht="31">
      <c r="A75" s="281">
        <v>31</v>
      </c>
      <c r="B75" s="260" t="s">
        <v>472</v>
      </c>
      <c r="C75" s="507"/>
      <c r="D75" s="507"/>
      <c r="E75" s="47"/>
      <c r="F75" s="26" t="s">
        <v>281</v>
      </c>
      <c r="G75" s="47"/>
      <c r="H75" s="375"/>
      <c r="I75" s="5"/>
      <c r="J75" s="5"/>
      <c r="K75" s="5"/>
      <c r="L75" s="5"/>
      <c r="M75" s="5"/>
      <c r="N75" s="5"/>
      <c r="O75" s="5"/>
      <c r="P75" s="5"/>
      <c r="R75" s="176"/>
      <c r="X75" s="77">
        <f>COUNTIF(C69,"N/A")</f>
        <v>0</v>
      </c>
    </row>
    <row r="76" spans="1:24" ht="12.75" customHeight="1" thickBot="1">
      <c r="A76" s="65"/>
      <c r="B76" s="23"/>
      <c r="C76"/>
      <c r="D76" s="221"/>
      <c r="E76" s="76"/>
      <c r="F76" s="76"/>
      <c r="G76" s="76"/>
      <c r="Q76" s="76"/>
      <c r="R76" s="76"/>
      <c r="X76" s="77">
        <f>COUNTIF(C70,"N/A")</f>
        <v>0</v>
      </c>
    </row>
    <row r="77" spans="1:24" ht="25" customHeight="1" thickBot="1">
      <c r="A77" s="483" t="s">
        <v>201</v>
      </c>
      <c r="B77" s="581"/>
      <c r="C77" s="581"/>
      <c r="D77" s="581"/>
      <c r="E77" s="581"/>
      <c r="F77" s="581"/>
      <c r="G77" s="581"/>
      <c r="H77" s="581"/>
      <c r="I77" s="581"/>
      <c r="J77" s="581"/>
      <c r="K77" s="581"/>
      <c r="L77" s="581"/>
      <c r="M77" s="581"/>
      <c r="N77" s="581"/>
      <c r="O77" s="581"/>
      <c r="P77" s="581"/>
      <c r="Q77" s="581"/>
      <c r="R77" s="76"/>
      <c r="X77" s="77">
        <f>COUNTIF(C71,"N/A")</f>
        <v>0</v>
      </c>
    </row>
    <row r="78" spans="1:24" ht="46.5">
      <c r="A78" s="291" t="s">
        <v>202</v>
      </c>
      <c r="B78" s="254" t="s">
        <v>662</v>
      </c>
      <c r="C78" s="582" t="s">
        <v>204</v>
      </c>
      <c r="D78" s="582"/>
      <c r="E78" s="582"/>
      <c r="F78" s="582"/>
      <c r="G78" s="582"/>
      <c r="H78" s="582"/>
      <c r="I78" s="582"/>
      <c r="J78" s="582"/>
      <c r="K78" s="582"/>
      <c r="L78" s="582"/>
      <c r="M78" s="582"/>
      <c r="N78" s="582"/>
      <c r="O78" s="582"/>
      <c r="P78" s="582"/>
      <c r="Q78" s="582"/>
      <c r="R78" s="76"/>
      <c r="X78" s="77">
        <f t="shared" ref="X78" si="2">COUNTIF(C72,"N/A")</f>
        <v>0</v>
      </c>
    </row>
    <row r="79" spans="1:24" ht="15.5">
      <c r="A79" s="292" t="s">
        <v>205</v>
      </c>
      <c r="B79" s="489" t="s">
        <v>206</v>
      </c>
      <c r="C79" s="489"/>
      <c r="D79" s="489"/>
      <c r="E79" s="489"/>
      <c r="F79" s="489"/>
      <c r="G79" s="489"/>
      <c r="H79" s="489"/>
      <c r="I79" s="489"/>
      <c r="J79" s="489"/>
      <c r="K79" s="489"/>
      <c r="L79" s="489"/>
      <c r="M79" s="489"/>
      <c r="N79" s="489"/>
      <c r="O79" s="489"/>
      <c r="P79" s="489"/>
      <c r="Q79" s="489"/>
      <c r="R79" s="76"/>
    </row>
    <row r="80" spans="1:24" ht="15.5">
      <c r="A80" s="122">
        <v>1</v>
      </c>
      <c r="B80" s="562" t="s">
        <v>207</v>
      </c>
      <c r="C80" s="563"/>
      <c r="D80" s="563"/>
      <c r="E80" s="564"/>
      <c r="F80" s="266"/>
      <c r="G80" s="266"/>
      <c r="H80" s="266"/>
      <c r="I80" s="266"/>
      <c r="J80" s="266"/>
      <c r="K80" s="266"/>
      <c r="L80" s="266"/>
      <c r="M80" s="266"/>
      <c r="N80" s="266"/>
      <c r="O80" s="266"/>
      <c r="P80" s="266"/>
      <c r="Q80" s="262"/>
      <c r="R80" s="76"/>
    </row>
    <row r="81" spans="1:24" s="83" customFormat="1" ht="15.5">
      <c r="A81" s="122">
        <v>2</v>
      </c>
      <c r="B81" s="588" t="s">
        <v>207</v>
      </c>
      <c r="C81" s="589"/>
      <c r="D81" s="589"/>
      <c r="E81" s="590"/>
      <c r="F81" s="266"/>
      <c r="G81" s="266"/>
      <c r="H81" s="266"/>
      <c r="I81" s="266"/>
      <c r="J81" s="266"/>
      <c r="K81" s="266"/>
      <c r="L81" s="266"/>
      <c r="M81" s="266"/>
      <c r="N81" s="266"/>
      <c r="O81" s="266"/>
      <c r="P81" s="266"/>
      <c r="Q81" s="262"/>
      <c r="R81" s="76"/>
      <c r="S81" s="77"/>
      <c r="T81" s="77"/>
      <c r="U81" s="77"/>
      <c r="V81" s="77"/>
      <c r="W81" s="77"/>
      <c r="X81" s="77"/>
    </row>
    <row r="82" spans="1:24" s="83" customFormat="1" ht="12.75" customHeight="1">
      <c r="A82" s="122">
        <v>3</v>
      </c>
      <c r="B82" s="588" t="s">
        <v>207</v>
      </c>
      <c r="C82" s="589"/>
      <c r="D82" s="589"/>
      <c r="E82" s="590"/>
      <c r="F82" s="266"/>
      <c r="G82" s="266"/>
      <c r="H82" s="266"/>
      <c r="I82" s="266"/>
      <c r="J82" s="266"/>
      <c r="K82" s="266"/>
      <c r="L82" s="266"/>
      <c r="M82" s="266"/>
      <c r="N82" s="266"/>
      <c r="O82" s="266"/>
      <c r="P82" s="266"/>
      <c r="Q82" s="262"/>
      <c r="R82" s="76"/>
      <c r="S82" s="77"/>
      <c r="T82" s="77"/>
      <c r="U82" s="77"/>
      <c r="V82" s="77"/>
      <c r="W82" s="77"/>
      <c r="X82" s="77"/>
    </row>
    <row r="83" spans="1:24" s="83" customFormat="1" ht="12.75" customHeight="1">
      <c r="A83" s="122">
        <v>4</v>
      </c>
      <c r="B83" s="588" t="s">
        <v>207</v>
      </c>
      <c r="C83" s="589"/>
      <c r="D83" s="589"/>
      <c r="E83" s="590"/>
      <c r="F83" s="266"/>
      <c r="G83" s="266"/>
      <c r="H83" s="266"/>
      <c r="I83" s="266"/>
      <c r="J83" s="266"/>
      <c r="K83" s="266"/>
      <c r="L83" s="266"/>
      <c r="M83" s="266"/>
      <c r="N83" s="266"/>
      <c r="O83" s="266"/>
      <c r="P83" s="266"/>
      <c r="Q83" s="262"/>
      <c r="R83" s="76"/>
      <c r="S83" s="77"/>
      <c r="T83" s="77"/>
      <c r="U83" s="77"/>
      <c r="V83" s="77"/>
      <c r="W83" s="77"/>
      <c r="X83" s="77"/>
    </row>
    <row r="84" spans="1:24" s="83" customFormat="1" ht="12.75" customHeight="1">
      <c r="A84" s="122">
        <v>5</v>
      </c>
      <c r="B84" s="588" t="s">
        <v>207</v>
      </c>
      <c r="C84" s="589"/>
      <c r="D84" s="589"/>
      <c r="E84" s="590"/>
      <c r="F84" s="266"/>
      <c r="G84" s="266"/>
      <c r="H84" s="266"/>
      <c r="I84" s="266"/>
      <c r="J84" s="266"/>
      <c r="K84" s="266"/>
      <c r="L84" s="266"/>
      <c r="M84" s="266"/>
      <c r="N84" s="266"/>
      <c r="O84" s="266"/>
      <c r="P84" s="266"/>
      <c r="Q84" s="262"/>
      <c r="R84" s="76"/>
      <c r="S84" s="77"/>
      <c r="T84" s="77"/>
      <c r="U84" s="77"/>
      <c r="V84" s="77"/>
      <c r="W84" s="77"/>
      <c r="X84" s="77"/>
    </row>
    <row r="85" spans="1:24" s="83" customFormat="1" ht="12.75" customHeight="1">
      <c r="A85" s="65"/>
      <c r="B85" s="23"/>
      <c r="C85" s="76"/>
      <c r="D85" s="28"/>
      <c r="E85" s="76"/>
      <c r="F85" s="76"/>
      <c r="G85" s="76"/>
      <c r="I85" s="77"/>
      <c r="J85" s="77"/>
      <c r="K85" s="77"/>
      <c r="L85" s="77"/>
      <c r="M85" s="77"/>
      <c r="N85" s="77"/>
      <c r="O85" s="77"/>
      <c r="P85" s="77"/>
      <c r="Q85" s="76"/>
      <c r="R85" s="76"/>
      <c r="S85" s="77"/>
      <c r="T85" s="77"/>
      <c r="U85" s="77"/>
      <c r="V85" s="77"/>
      <c r="W85" s="77"/>
      <c r="X85" s="77"/>
    </row>
    <row r="86" spans="1:24" s="83" customFormat="1" ht="12.75" customHeight="1">
      <c r="A86" s="65"/>
      <c r="B86" s="23"/>
      <c r="C86" s="76"/>
      <c r="D86" s="28"/>
      <c r="E86" s="76"/>
      <c r="F86" s="76"/>
      <c r="G86" s="76"/>
      <c r="I86" s="77"/>
      <c r="J86" s="77"/>
      <c r="K86" s="77"/>
      <c r="L86" s="77"/>
      <c r="M86" s="77"/>
      <c r="N86" s="77"/>
      <c r="O86" s="77"/>
      <c r="P86" s="77"/>
      <c r="Q86" s="76"/>
      <c r="R86" s="76"/>
      <c r="S86" s="77"/>
      <c r="T86" s="77"/>
      <c r="U86" s="77"/>
      <c r="V86" s="77"/>
      <c r="W86" s="77"/>
      <c r="X86" s="77"/>
    </row>
    <row r="87" spans="1:24" s="83" customFormat="1" ht="12.75" customHeight="1">
      <c r="A87" s="65"/>
      <c r="B87" s="23"/>
      <c r="C87" s="76"/>
      <c r="D87" s="28"/>
      <c r="E87" s="76"/>
      <c r="F87" s="76"/>
      <c r="G87" s="76"/>
      <c r="I87" s="77"/>
      <c r="J87" s="77"/>
      <c r="K87" s="77"/>
      <c r="L87" s="77"/>
      <c r="M87" s="77"/>
      <c r="N87" s="77"/>
      <c r="O87" s="77"/>
      <c r="P87" s="77"/>
      <c r="Q87" s="76"/>
      <c r="R87" s="76"/>
      <c r="S87" s="77"/>
      <c r="T87" s="77"/>
      <c r="U87" s="77"/>
      <c r="V87" s="77"/>
      <c r="W87" s="77"/>
      <c r="X87" s="77"/>
    </row>
    <row r="88" spans="1:24" s="83" customFormat="1" ht="12.75" customHeight="1">
      <c r="A88" s="65"/>
      <c r="B88" s="23"/>
      <c r="C88" s="76"/>
      <c r="D88" s="28"/>
      <c r="E88" s="76"/>
      <c r="F88" s="76"/>
      <c r="G88" s="76"/>
      <c r="I88" s="77"/>
      <c r="J88" s="77"/>
      <c r="K88" s="77"/>
      <c r="L88" s="77"/>
      <c r="M88" s="77"/>
      <c r="N88" s="77"/>
      <c r="O88" s="77"/>
      <c r="P88" s="77"/>
      <c r="Q88" s="76"/>
      <c r="R88" s="76"/>
      <c r="S88" s="77"/>
      <c r="T88" s="77"/>
      <c r="U88" s="77"/>
      <c r="V88" s="77"/>
      <c r="W88" s="77"/>
      <c r="X88" s="77"/>
    </row>
    <row r="89" spans="1:24" s="83" customFormat="1" ht="12.75" customHeight="1">
      <c r="A89" s="65"/>
      <c r="B89" s="23"/>
      <c r="C89" s="76"/>
      <c r="D89" s="28"/>
      <c r="E89" s="76"/>
      <c r="F89" s="76"/>
      <c r="G89" s="76"/>
      <c r="I89" s="77"/>
      <c r="J89" s="77"/>
      <c r="K89" s="77"/>
      <c r="L89" s="77"/>
      <c r="M89" s="77"/>
      <c r="N89" s="77"/>
      <c r="O89" s="77"/>
      <c r="P89" s="77"/>
      <c r="Q89" s="76"/>
      <c r="R89" s="76"/>
      <c r="S89" s="77"/>
      <c r="T89" s="77"/>
      <c r="U89" s="77"/>
      <c r="V89" s="77"/>
      <c r="W89" s="77"/>
      <c r="X89" s="77"/>
    </row>
    <row r="90" spans="1:24" s="83" customFormat="1" ht="12.75" customHeight="1">
      <c r="A90" s="65"/>
      <c r="B90" s="23"/>
      <c r="C90" s="76"/>
      <c r="D90" s="28"/>
      <c r="E90" s="76"/>
      <c r="F90" s="76"/>
      <c r="G90" s="76"/>
      <c r="I90" s="77"/>
      <c r="J90" s="77"/>
      <c r="K90" s="77"/>
      <c r="L90" s="77"/>
      <c r="M90" s="77"/>
      <c r="N90" s="77"/>
      <c r="O90" s="77"/>
      <c r="P90" s="77"/>
      <c r="Q90" s="76"/>
      <c r="R90" s="76"/>
      <c r="S90" s="77"/>
      <c r="T90" s="77"/>
      <c r="U90" s="77"/>
      <c r="V90" s="77"/>
      <c r="W90" s="77"/>
      <c r="X90" s="77"/>
    </row>
    <row r="91" spans="1:24" s="83" customFormat="1" ht="12.75" customHeight="1">
      <c r="A91" s="65"/>
      <c r="B91" s="23"/>
      <c r="C91" s="76"/>
      <c r="D91" s="28"/>
      <c r="E91" s="76"/>
      <c r="F91" s="76"/>
      <c r="G91" s="76"/>
      <c r="I91" s="77"/>
      <c r="J91" s="77"/>
      <c r="K91" s="77"/>
      <c r="L91" s="77"/>
      <c r="M91" s="77"/>
      <c r="N91" s="77"/>
      <c r="O91" s="77"/>
      <c r="P91" s="77"/>
      <c r="Q91" s="76"/>
      <c r="R91" s="76"/>
      <c r="S91" s="77"/>
      <c r="T91" s="77"/>
      <c r="U91" s="77"/>
      <c r="V91" s="77"/>
      <c r="W91" s="77"/>
      <c r="X91" s="77"/>
    </row>
    <row r="92" spans="1:24" s="83" customFormat="1" ht="12.75" customHeight="1">
      <c r="A92" s="65"/>
      <c r="B92" s="23"/>
      <c r="C92" s="76"/>
      <c r="D92" s="28"/>
      <c r="E92" s="76"/>
      <c r="F92" s="76"/>
      <c r="G92" s="76"/>
      <c r="I92" s="77"/>
      <c r="J92" s="77"/>
      <c r="K92" s="77"/>
      <c r="L92" s="77"/>
      <c r="M92" s="77"/>
      <c r="N92" s="77"/>
      <c r="O92" s="77"/>
      <c r="P92" s="77"/>
      <c r="Q92" s="76"/>
      <c r="R92" s="76"/>
      <c r="S92" s="77"/>
      <c r="T92" s="77"/>
      <c r="U92" s="77"/>
      <c r="V92" s="77"/>
      <c r="W92" s="77"/>
      <c r="X92" s="77"/>
    </row>
    <row r="93" spans="1:24" s="83" customFormat="1" ht="12.75" customHeight="1">
      <c r="A93" s="65"/>
      <c r="B93" s="23"/>
      <c r="C93" s="76"/>
      <c r="D93" s="28"/>
      <c r="E93" s="76"/>
      <c r="F93" s="76"/>
      <c r="G93" s="76"/>
      <c r="I93" s="77"/>
      <c r="J93" s="77"/>
      <c r="K93" s="77"/>
      <c r="L93" s="77"/>
      <c r="M93" s="77"/>
      <c r="N93" s="77"/>
      <c r="O93" s="77"/>
      <c r="P93" s="77"/>
      <c r="Q93" s="76"/>
      <c r="R93" s="76"/>
      <c r="S93" s="77"/>
      <c r="T93" s="77"/>
      <c r="U93" s="77"/>
      <c r="V93" s="77"/>
      <c r="W93" s="77"/>
      <c r="X93" s="77"/>
    </row>
    <row r="94" spans="1:24" s="83" customFormat="1" ht="12.75" customHeight="1">
      <c r="A94" s="65"/>
      <c r="B94" s="23"/>
      <c r="C94" s="76"/>
      <c r="D94" s="28"/>
      <c r="E94" s="76"/>
      <c r="F94" s="76"/>
      <c r="G94" s="76"/>
      <c r="I94" s="77"/>
      <c r="J94" s="77"/>
      <c r="K94" s="77"/>
      <c r="L94" s="77"/>
      <c r="M94" s="77"/>
      <c r="N94" s="77"/>
      <c r="O94" s="77"/>
      <c r="P94" s="77"/>
      <c r="Q94" s="76"/>
      <c r="R94" s="76"/>
      <c r="S94" s="77"/>
      <c r="T94" s="77"/>
      <c r="U94" s="77"/>
      <c r="V94" s="77"/>
      <c r="W94" s="77"/>
      <c r="X94" s="77"/>
    </row>
    <row r="95" spans="1:24" s="83" customFormat="1" ht="12.75" customHeight="1">
      <c r="A95" s="65"/>
      <c r="B95" s="23"/>
      <c r="C95" s="76"/>
      <c r="D95" s="28"/>
      <c r="E95" s="76"/>
      <c r="F95" s="76"/>
      <c r="G95" s="76"/>
      <c r="I95" s="77"/>
      <c r="J95" s="77"/>
      <c r="K95" s="77"/>
      <c r="L95" s="77"/>
      <c r="M95" s="77"/>
      <c r="N95" s="77"/>
      <c r="O95" s="77"/>
      <c r="P95" s="77"/>
      <c r="Q95" s="76"/>
      <c r="R95" s="76"/>
      <c r="S95" s="77"/>
      <c r="T95" s="77"/>
      <c r="U95" s="77"/>
      <c r="V95" s="77"/>
      <c r="W95" s="77"/>
      <c r="X95" s="77"/>
    </row>
    <row r="96" spans="1:24" s="83" customFormat="1" ht="12.75" customHeight="1">
      <c r="A96" s="65"/>
      <c r="B96" s="23"/>
      <c r="C96" s="76"/>
      <c r="D96" s="28"/>
      <c r="E96" s="76"/>
      <c r="F96" s="76"/>
      <c r="G96" s="76"/>
      <c r="I96" s="77"/>
      <c r="J96" s="77"/>
      <c r="K96" s="77"/>
      <c r="L96" s="77"/>
      <c r="M96" s="77"/>
      <c r="N96" s="77"/>
      <c r="O96" s="77"/>
      <c r="P96" s="77"/>
      <c r="Q96" s="76"/>
      <c r="R96" s="76"/>
      <c r="S96" s="77"/>
      <c r="T96" s="77"/>
      <c r="U96" s="77"/>
      <c r="V96" s="77"/>
      <c r="W96" s="77"/>
      <c r="X96" s="77"/>
    </row>
    <row r="97" spans="1:24" s="83" customFormat="1" ht="12.75" customHeight="1">
      <c r="A97" s="65"/>
      <c r="B97" s="23"/>
      <c r="C97" s="76"/>
      <c r="D97" s="28"/>
      <c r="E97" s="76"/>
      <c r="F97" s="76"/>
      <c r="G97" s="76"/>
      <c r="I97" s="77"/>
      <c r="J97" s="77"/>
      <c r="K97" s="77"/>
      <c r="L97" s="77"/>
      <c r="M97" s="77"/>
      <c r="N97" s="77"/>
      <c r="O97" s="77"/>
      <c r="P97" s="77"/>
      <c r="Q97" s="76"/>
      <c r="R97" s="76"/>
      <c r="S97" s="77"/>
      <c r="T97" s="77"/>
      <c r="U97" s="77"/>
      <c r="V97" s="77"/>
      <c r="W97" s="77"/>
      <c r="X97" s="77"/>
    </row>
    <row r="98" spans="1:24" s="83" customFormat="1" ht="12.75" customHeight="1">
      <c r="A98" s="65"/>
      <c r="B98" s="23"/>
      <c r="C98" s="76"/>
      <c r="D98" s="28"/>
      <c r="E98" s="76"/>
      <c r="F98" s="76"/>
      <c r="G98" s="76"/>
      <c r="I98" s="77"/>
      <c r="J98" s="77"/>
      <c r="K98" s="77"/>
      <c r="L98" s="77"/>
      <c r="M98" s="77"/>
      <c r="N98" s="77"/>
      <c r="O98" s="77"/>
      <c r="P98" s="77"/>
      <c r="Q98" s="76"/>
      <c r="R98" s="76"/>
      <c r="S98" s="77"/>
      <c r="T98" s="77"/>
      <c r="U98" s="77"/>
      <c r="V98" s="77"/>
      <c r="W98" s="77"/>
      <c r="X98" s="77"/>
    </row>
    <row r="99" spans="1:24" s="83" customFormat="1" ht="12.75" customHeight="1">
      <c r="A99" s="65"/>
      <c r="B99" s="23"/>
      <c r="C99" s="76"/>
      <c r="D99" s="28"/>
      <c r="E99" s="76"/>
      <c r="F99" s="76"/>
      <c r="G99" s="76"/>
      <c r="I99" s="77"/>
      <c r="J99" s="77"/>
      <c r="K99" s="77"/>
      <c r="L99" s="77"/>
      <c r="M99" s="77"/>
      <c r="N99" s="77"/>
      <c r="O99" s="77"/>
      <c r="P99" s="77"/>
      <c r="Q99" s="76"/>
      <c r="R99" s="76"/>
      <c r="S99" s="77"/>
      <c r="T99" s="77"/>
      <c r="U99" s="77"/>
      <c r="V99" s="77"/>
      <c r="W99" s="77"/>
      <c r="X99" s="77"/>
    </row>
    <row r="100" spans="1:24" s="83" customFormat="1" ht="12.75" customHeight="1">
      <c r="A100" s="65"/>
      <c r="B100" s="23"/>
      <c r="C100" s="76"/>
      <c r="D100" s="28"/>
      <c r="E100" s="76"/>
      <c r="F100" s="76"/>
      <c r="G100" s="76"/>
      <c r="I100" s="77"/>
      <c r="J100" s="77"/>
      <c r="K100" s="77"/>
      <c r="L100" s="77"/>
      <c r="M100" s="77"/>
      <c r="N100" s="77"/>
      <c r="O100" s="77"/>
      <c r="P100" s="77"/>
      <c r="Q100" s="76"/>
      <c r="R100" s="76"/>
      <c r="S100" s="77"/>
      <c r="T100" s="77"/>
      <c r="U100" s="77"/>
      <c r="V100" s="77"/>
      <c r="W100" s="77"/>
      <c r="X100" s="77"/>
    </row>
    <row r="101" spans="1:24" s="83" customFormat="1" ht="12.75" customHeight="1">
      <c r="A101" s="65"/>
      <c r="B101" s="23"/>
      <c r="C101" s="76"/>
      <c r="D101" s="28"/>
      <c r="E101" s="76"/>
      <c r="F101" s="76"/>
      <c r="G101" s="76"/>
      <c r="I101" s="77"/>
      <c r="J101" s="77"/>
      <c r="K101" s="77"/>
      <c r="L101" s="77"/>
      <c r="M101" s="77"/>
      <c r="N101" s="77"/>
      <c r="O101" s="77"/>
      <c r="P101" s="77"/>
      <c r="Q101" s="76"/>
      <c r="R101" s="76"/>
      <c r="S101" s="77"/>
      <c r="T101" s="77"/>
      <c r="U101" s="77"/>
      <c r="V101" s="77"/>
      <c r="W101" s="77"/>
      <c r="X101" s="77"/>
    </row>
    <row r="102" spans="1:24" s="83" customFormat="1" ht="12.75" customHeight="1">
      <c r="A102" s="65"/>
      <c r="B102" s="23"/>
      <c r="C102" s="76"/>
      <c r="D102" s="28"/>
      <c r="E102" s="76"/>
      <c r="F102" s="76"/>
      <c r="G102" s="76"/>
      <c r="I102" s="77"/>
      <c r="J102" s="77"/>
      <c r="K102" s="77"/>
      <c r="L102" s="77"/>
      <c r="M102" s="77"/>
      <c r="N102" s="77"/>
      <c r="O102" s="77"/>
      <c r="P102" s="77"/>
      <c r="Q102" s="76"/>
      <c r="R102" s="76"/>
      <c r="S102" s="77"/>
      <c r="T102" s="77"/>
      <c r="U102" s="77"/>
      <c r="V102" s="77"/>
      <c r="W102" s="77"/>
      <c r="X102" s="77"/>
    </row>
    <row r="103" spans="1:24" s="83" customFormat="1" ht="12.75" customHeight="1">
      <c r="A103" s="65"/>
      <c r="B103" s="23"/>
      <c r="C103" s="76"/>
      <c r="D103" s="28"/>
      <c r="E103" s="76"/>
      <c r="F103" s="76"/>
      <c r="G103" s="76"/>
      <c r="I103" s="77"/>
      <c r="J103" s="77"/>
      <c r="K103" s="77"/>
      <c r="L103" s="77"/>
      <c r="M103" s="77"/>
      <c r="N103" s="77"/>
      <c r="O103" s="77"/>
      <c r="P103" s="77"/>
      <c r="Q103" s="76"/>
      <c r="R103" s="76"/>
      <c r="S103" s="77"/>
      <c r="T103" s="77"/>
      <c r="U103" s="77"/>
      <c r="V103" s="77"/>
      <c r="W103" s="77"/>
      <c r="X103" s="77"/>
    </row>
    <row r="104" spans="1:24" s="83" customFormat="1" ht="12.75" customHeight="1">
      <c r="A104" s="65"/>
      <c r="B104" s="23"/>
      <c r="C104" s="76"/>
      <c r="D104" s="28"/>
      <c r="E104" s="76"/>
      <c r="F104" s="76"/>
      <c r="G104" s="76"/>
      <c r="I104" s="77"/>
      <c r="J104" s="77"/>
      <c r="K104" s="77"/>
      <c r="L104" s="77"/>
      <c r="M104" s="77"/>
      <c r="N104" s="77"/>
      <c r="O104" s="77"/>
      <c r="P104" s="77"/>
      <c r="Q104" s="76"/>
      <c r="R104" s="76"/>
      <c r="S104" s="77"/>
      <c r="T104" s="77"/>
      <c r="U104" s="77"/>
      <c r="V104" s="77"/>
      <c r="W104" s="77"/>
      <c r="X104" s="77"/>
    </row>
    <row r="105" spans="1:24" s="83" customFormat="1" ht="12.75" customHeight="1">
      <c r="A105" s="65"/>
      <c r="B105" s="23"/>
      <c r="C105" s="76"/>
      <c r="D105" s="28"/>
      <c r="E105" s="76"/>
      <c r="F105" s="76"/>
      <c r="G105" s="76"/>
      <c r="I105" s="77"/>
      <c r="J105" s="77"/>
      <c r="K105" s="77"/>
      <c r="L105" s="77"/>
      <c r="M105" s="77"/>
      <c r="N105" s="77"/>
      <c r="O105" s="77"/>
      <c r="P105" s="77"/>
      <c r="Q105" s="76"/>
      <c r="R105" s="76"/>
      <c r="S105" s="77"/>
      <c r="T105" s="77"/>
      <c r="U105" s="77"/>
      <c r="V105" s="77"/>
      <c r="W105" s="77"/>
      <c r="X105" s="77"/>
    </row>
    <row r="106" spans="1:24" s="83" customFormat="1" ht="12.75" customHeight="1">
      <c r="A106" s="65"/>
      <c r="B106" s="23"/>
      <c r="C106" s="76"/>
      <c r="D106" s="28"/>
      <c r="E106" s="76"/>
      <c r="F106" s="76"/>
      <c r="G106" s="76"/>
      <c r="I106" s="77"/>
      <c r="J106" s="77"/>
      <c r="K106" s="77"/>
      <c r="L106" s="77"/>
      <c r="M106" s="77"/>
      <c r="N106" s="77"/>
      <c r="O106" s="77"/>
      <c r="P106" s="77"/>
      <c r="Q106" s="76"/>
      <c r="R106" s="76"/>
      <c r="S106" s="77"/>
      <c r="T106" s="77"/>
      <c r="U106" s="77"/>
      <c r="V106" s="77"/>
      <c r="W106" s="77"/>
      <c r="X106" s="77"/>
    </row>
    <row r="107" spans="1:24" s="83" customFormat="1" ht="12.75" customHeight="1">
      <c r="A107" s="65"/>
      <c r="B107" s="23"/>
      <c r="C107" s="76"/>
      <c r="D107" s="28"/>
      <c r="E107" s="76"/>
      <c r="F107" s="76"/>
      <c r="G107" s="76"/>
      <c r="I107" s="77"/>
      <c r="J107" s="77"/>
      <c r="K107" s="77"/>
      <c r="L107" s="77"/>
      <c r="M107" s="77"/>
      <c r="N107" s="77"/>
      <c r="O107" s="77"/>
      <c r="P107" s="77"/>
      <c r="Q107" s="76"/>
      <c r="R107" s="76"/>
      <c r="S107" s="77"/>
      <c r="T107" s="77"/>
      <c r="U107" s="77"/>
      <c r="V107" s="77"/>
      <c r="W107" s="77"/>
      <c r="X107" s="77"/>
    </row>
    <row r="108" spans="1:24" s="83" customFormat="1" ht="12.75" customHeight="1">
      <c r="A108" s="65"/>
      <c r="B108" s="23"/>
      <c r="C108" s="76"/>
      <c r="D108" s="28"/>
      <c r="E108" s="76"/>
      <c r="F108" s="76"/>
      <c r="G108" s="76"/>
      <c r="I108" s="77"/>
      <c r="J108" s="77"/>
      <c r="K108" s="77"/>
      <c r="L108" s="77"/>
      <c r="M108" s="77"/>
      <c r="N108" s="77"/>
      <c r="O108" s="77"/>
      <c r="P108" s="77"/>
      <c r="Q108" s="76"/>
      <c r="R108" s="76"/>
      <c r="S108" s="77"/>
      <c r="T108" s="77"/>
      <c r="U108" s="77"/>
      <c r="V108" s="77"/>
      <c r="W108" s="77"/>
      <c r="X108" s="77"/>
    </row>
    <row r="109" spans="1:24" s="83" customFormat="1" ht="12.75" customHeight="1">
      <c r="A109" s="65"/>
      <c r="B109" s="23"/>
      <c r="C109" s="76"/>
      <c r="D109" s="28"/>
      <c r="E109" s="76"/>
      <c r="F109" s="76"/>
      <c r="G109" s="76"/>
      <c r="I109" s="77"/>
      <c r="J109" s="77"/>
      <c r="K109" s="77"/>
      <c r="L109" s="77"/>
      <c r="M109" s="77"/>
      <c r="N109" s="77"/>
      <c r="O109" s="77"/>
      <c r="P109" s="77"/>
      <c r="Q109" s="76"/>
      <c r="R109" s="76"/>
      <c r="S109" s="77"/>
      <c r="T109" s="77"/>
      <c r="U109" s="77"/>
      <c r="V109" s="77"/>
      <c r="W109" s="77"/>
      <c r="X109" s="77"/>
    </row>
    <row r="110" spans="1:24" s="83" customFormat="1" ht="12.75" customHeight="1">
      <c r="A110" s="65"/>
      <c r="B110" s="23"/>
      <c r="C110" s="76"/>
      <c r="D110" s="28"/>
      <c r="E110" s="76"/>
      <c r="F110" s="76"/>
      <c r="G110" s="76"/>
      <c r="I110" s="77"/>
      <c r="J110" s="77"/>
      <c r="K110" s="77"/>
      <c r="L110" s="77"/>
      <c r="M110" s="77"/>
      <c r="N110" s="77"/>
      <c r="O110" s="77"/>
      <c r="P110" s="77"/>
      <c r="Q110" s="76"/>
      <c r="R110" s="76"/>
      <c r="S110" s="77"/>
      <c r="T110" s="77"/>
      <c r="U110" s="77"/>
      <c r="V110" s="77"/>
      <c r="W110" s="77"/>
      <c r="X110" s="77"/>
    </row>
    <row r="111" spans="1:24" s="83" customFormat="1" ht="12.75" customHeight="1">
      <c r="A111" s="65"/>
      <c r="B111" s="23"/>
      <c r="C111" s="76"/>
      <c r="D111" s="28"/>
      <c r="E111" s="76"/>
      <c r="F111" s="76"/>
      <c r="G111" s="76"/>
      <c r="I111" s="77"/>
      <c r="J111" s="77"/>
      <c r="K111" s="77"/>
      <c r="L111" s="77"/>
      <c r="M111" s="77"/>
      <c r="N111" s="77"/>
      <c r="O111" s="77"/>
      <c r="P111" s="77"/>
      <c r="Q111" s="76"/>
      <c r="R111" s="76"/>
      <c r="S111" s="77"/>
      <c r="T111" s="77"/>
      <c r="U111" s="77"/>
      <c r="V111" s="77"/>
      <c r="W111" s="77"/>
      <c r="X111" s="77"/>
    </row>
    <row r="112" spans="1:24" s="83" customFormat="1" ht="12.75" customHeight="1">
      <c r="A112" s="65"/>
      <c r="B112" s="23"/>
      <c r="C112" s="76"/>
      <c r="D112" s="28"/>
      <c r="E112" s="76"/>
      <c r="F112" s="76"/>
      <c r="G112" s="76"/>
      <c r="I112" s="77"/>
      <c r="J112" s="77"/>
      <c r="K112" s="77"/>
      <c r="L112" s="77"/>
      <c r="M112" s="77"/>
      <c r="N112" s="77"/>
      <c r="O112" s="77"/>
      <c r="P112" s="77"/>
      <c r="Q112" s="76"/>
      <c r="R112" s="76"/>
      <c r="S112" s="77"/>
      <c r="T112" s="77"/>
      <c r="U112" s="77"/>
      <c r="V112" s="77"/>
      <c r="W112" s="77"/>
      <c r="X112" s="77"/>
    </row>
    <row r="113" spans="1:24" s="83" customFormat="1" ht="12.75" customHeight="1">
      <c r="A113" s="65"/>
      <c r="B113" s="23"/>
      <c r="C113" s="76"/>
      <c r="D113" s="28"/>
      <c r="E113" s="76"/>
      <c r="F113" s="76"/>
      <c r="G113" s="76"/>
      <c r="I113" s="77"/>
      <c r="J113" s="77"/>
      <c r="K113" s="77"/>
      <c r="L113" s="77"/>
      <c r="M113" s="77"/>
      <c r="N113" s="77"/>
      <c r="O113" s="77"/>
      <c r="P113" s="77"/>
      <c r="Q113" s="76"/>
      <c r="R113" s="76"/>
      <c r="S113" s="77"/>
      <c r="T113" s="77"/>
      <c r="U113" s="77"/>
      <c r="V113" s="77"/>
      <c r="W113" s="77"/>
      <c r="X113" s="77"/>
    </row>
    <row r="114" spans="1:24" s="83" customFormat="1" ht="12.75" customHeight="1">
      <c r="A114" s="65"/>
      <c r="B114" s="23"/>
      <c r="C114" s="76"/>
      <c r="D114" s="28"/>
      <c r="E114" s="76"/>
      <c r="F114" s="76"/>
      <c r="G114" s="76"/>
      <c r="I114" s="77"/>
      <c r="J114" s="77"/>
      <c r="K114" s="77"/>
      <c r="L114" s="77"/>
      <c r="M114" s="77"/>
      <c r="N114" s="77"/>
      <c r="O114" s="77"/>
      <c r="P114" s="77"/>
      <c r="Q114" s="76"/>
      <c r="R114" s="76"/>
      <c r="S114" s="77"/>
      <c r="T114" s="77"/>
      <c r="U114" s="77"/>
      <c r="V114" s="77"/>
      <c r="W114" s="77"/>
      <c r="X114" s="77"/>
    </row>
    <row r="115" spans="1:24" s="83" customFormat="1" ht="12.75" customHeight="1">
      <c r="A115" s="65"/>
      <c r="B115" s="23"/>
      <c r="C115" s="76"/>
      <c r="D115" s="28"/>
      <c r="E115" s="76"/>
      <c r="F115" s="76"/>
      <c r="G115" s="76"/>
      <c r="I115" s="77"/>
      <c r="J115" s="77"/>
      <c r="K115" s="77"/>
      <c r="L115" s="77"/>
      <c r="M115" s="77"/>
      <c r="N115" s="77"/>
      <c r="O115" s="77"/>
      <c r="P115" s="77"/>
      <c r="Q115" s="76"/>
      <c r="R115" s="76"/>
      <c r="S115" s="77"/>
      <c r="T115" s="77"/>
      <c r="U115" s="77"/>
      <c r="V115" s="77"/>
      <c r="W115" s="77"/>
      <c r="X115" s="77"/>
    </row>
    <row r="116" spans="1:24" s="83" customFormat="1" ht="12.75" customHeight="1">
      <c r="A116" s="65"/>
      <c r="B116" s="23"/>
      <c r="C116" s="76"/>
      <c r="D116" s="28"/>
      <c r="E116" s="76"/>
      <c r="F116" s="76"/>
      <c r="G116" s="76"/>
      <c r="I116" s="77"/>
      <c r="J116" s="77"/>
      <c r="K116" s="77"/>
      <c r="L116" s="77"/>
      <c r="M116" s="77"/>
      <c r="N116" s="77"/>
      <c r="O116" s="77"/>
      <c r="P116" s="77"/>
      <c r="Q116" s="76"/>
      <c r="R116" s="76"/>
      <c r="S116" s="77"/>
      <c r="T116" s="77"/>
      <c r="U116" s="77"/>
      <c r="V116" s="77"/>
      <c r="W116" s="77"/>
      <c r="X116" s="77"/>
    </row>
    <row r="117" spans="1:24" s="83" customFormat="1" ht="12.75" customHeight="1">
      <c r="A117" s="65"/>
      <c r="B117" s="23"/>
      <c r="C117" s="76"/>
      <c r="D117" s="28"/>
      <c r="E117" s="76"/>
      <c r="F117" s="76"/>
      <c r="G117" s="76"/>
      <c r="I117" s="77"/>
      <c r="J117" s="77"/>
      <c r="K117" s="77"/>
      <c r="L117" s="77"/>
      <c r="M117" s="77"/>
      <c r="N117" s="77"/>
      <c r="O117" s="77"/>
      <c r="P117" s="77"/>
      <c r="Q117" s="76"/>
      <c r="R117" s="76"/>
      <c r="S117" s="77"/>
      <c r="T117" s="77"/>
      <c r="U117" s="77"/>
      <c r="V117" s="77"/>
      <c r="W117" s="77"/>
      <c r="X117" s="77"/>
    </row>
    <row r="118" spans="1:24" s="83" customFormat="1" ht="12.75" customHeight="1">
      <c r="A118" s="65"/>
      <c r="B118" s="23"/>
      <c r="C118" s="76"/>
      <c r="D118" s="28"/>
      <c r="E118" s="76"/>
      <c r="F118" s="76"/>
      <c r="G118" s="76"/>
      <c r="I118" s="77"/>
      <c r="J118" s="77"/>
      <c r="K118" s="77"/>
      <c r="L118" s="77"/>
      <c r="M118" s="77"/>
      <c r="N118" s="77"/>
      <c r="O118" s="77"/>
      <c r="P118" s="77"/>
      <c r="Q118" s="76"/>
      <c r="R118" s="76"/>
      <c r="S118" s="77"/>
      <c r="T118" s="77"/>
      <c r="U118" s="77"/>
      <c r="V118" s="77"/>
      <c r="W118" s="77"/>
      <c r="X118" s="77"/>
    </row>
    <row r="119" spans="1:24" s="83" customFormat="1" ht="12.75" customHeight="1">
      <c r="A119" s="65"/>
      <c r="B119" s="23"/>
      <c r="C119" s="76"/>
      <c r="D119" s="28"/>
      <c r="E119" s="76"/>
      <c r="F119" s="76"/>
      <c r="G119" s="76"/>
      <c r="I119" s="77"/>
      <c r="J119" s="77"/>
      <c r="K119" s="77"/>
      <c r="L119" s="77"/>
      <c r="M119" s="77"/>
      <c r="N119" s="77"/>
      <c r="O119" s="77"/>
      <c r="P119" s="77"/>
      <c r="Q119" s="76"/>
      <c r="R119" s="76"/>
      <c r="S119" s="77"/>
      <c r="T119" s="77"/>
      <c r="U119" s="77"/>
      <c r="V119" s="77"/>
      <c r="W119" s="77"/>
      <c r="X119" s="77"/>
    </row>
    <row r="120" spans="1:24" s="83" customFormat="1" ht="12.75" customHeight="1">
      <c r="A120" s="65"/>
      <c r="B120" s="23"/>
      <c r="C120" s="76"/>
      <c r="D120" s="28"/>
      <c r="E120" s="76"/>
      <c r="F120" s="76"/>
      <c r="G120" s="76"/>
      <c r="I120" s="77"/>
      <c r="J120" s="77"/>
      <c r="K120" s="77"/>
      <c r="L120" s="77"/>
      <c r="M120" s="77"/>
      <c r="N120" s="77"/>
      <c r="O120" s="77"/>
      <c r="P120" s="77"/>
      <c r="Q120" s="76"/>
      <c r="R120" s="76"/>
      <c r="S120" s="77"/>
      <c r="T120" s="77"/>
      <c r="U120" s="77"/>
      <c r="V120" s="77"/>
      <c r="W120" s="77"/>
      <c r="X120" s="77"/>
    </row>
    <row r="121" spans="1:24" s="83" customFormat="1" ht="12.75" customHeight="1">
      <c r="A121" s="65"/>
      <c r="B121" s="23"/>
      <c r="C121" s="76"/>
      <c r="D121" s="28"/>
      <c r="E121" s="76"/>
      <c r="F121" s="76"/>
      <c r="G121" s="76"/>
      <c r="I121" s="77"/>
      <c r="J121" s="77"/>
      <c r="K121" s="77"/>
      <c r="L121" s="77"/>
      <c r="M121" s="77"/>
      <c r="N121" s="77"/>
      <c r="O121" s="77"/>
      <c r="P121" s="77"/>
      <c r="Q121" s="76"/>
      <c r="R121" s="76"/>
      <c r="S121" s="77"/>
      <c r="T121" s="77"/>
      <c r="U121" s="77"/>
      <c r="V121" s="77"/>
      <c r="W121" s="77"/>
      <c r="X121" s="77"/>
    </row>
    <row r="122" spans="1:24" s="83" customFormat="1" ht="12.75" customHeight="1">
      <c r="A122" s="65"/>
      <c r="B122" s="23"/>
      <c r="C122" s="76"/>
      <c r="D122" s="28"/>
      <c r="E122" s="76"/>
      <c r="F122" s="76"/>
      <c r="G122" s="76"/>
      <c r="I122" s="77"/>
      <c r="J122" s="77"/>
      <c r="K122" s="77"/>
      <c r="L122" s="77"/>
      <c r="M122" s="77"/>
      <c r="N122" s="77"/>
      <c r="O122" s="77"/>
      <c r="P122" s="77"/>
      <c r="Q122" s="76"/>
      <c r="R122" s="76"/>
      <c r="S122" s="77"/>
      <c r="T122" s="77"/>
      <c r="U122" s="77"/>
      <c r="V122" s="77"/>
      <c r="W122" s="77"/>
      <c r="X122" s="77"/>
    </row>
    <row r="123" spans="1:24" s="83" customFormat="1" ht="12.75" customHeight="1">
      <c r="A123" s="65"/>
      <c r="B123" s="23"/>
      <c r="C123" s="76"/>
      <c r="D123" s="28"/>
      <c r="E123" s="76"/>
      <c r="F123" s="76"/>
      <c r="G123" s="76"/>
      <c r="I123" s="77"/>
      <c r="J123" s="77"/>
      <c r="K123" s="77"/>
      <c r="L123" s="77"/>
      <c r="M123" s="77"/>
      <c r="N123" s="77"/>
      <c r="O123" s="77"/>
      <c r="P123" s="77"/>
      <c r="Q123" s="76"/>
      <c r="R123" s="76"/>
      <c r="S123" s="77"/>
      <c r="T123" s="77"/>
      <c r="U123" s="77"/>
      <c r="V123" s="77"/>
      <c r="W123" s="77"/>
      <c r="X123" s="77"/>
    </row>
    <row r="124" spans="1:24" s="83" customFormat="1" ht="12.75" customHeight="1">
      <c r="A124" s="65"/>
      <c r="B124" s="23"/>
      <c r="C124" s="76"/>
      <c r="D124" s="28"/>
      <c r="E124" s="76"/>
      <c r="F124" s="76"/>
      <c r="G124" s="76"/>
      <c r="I124" s="77"/>
      <c r="J124" s="77"/>
      <c r="K124" s="77"/>
      <c r="L124" s="77"/>
      <c r="M124" s="77"/>
      <c r="N124" s="77"/>
      <c r="O124" s="77"/>
      <c r="P124" s="77"/>
      <c r="Q124" s="76"/>
      <c r="R124" s="76"/>
      <c r="S124" s="77"/>
      <c r="T124" s="77"/>
      <c r="U124" s="77"/>
      <c r="V124" s="77"/>
      <c r="W124" s="77"/>
      <c r="X124" s="77"/>
    </row>
    <row r="125" spans="1:24" s="83" customFormat="1" ht="12.75" customHeight="1">
      <c r="A125" s="65"/>
      <c r="B125" s="23"/>
      <c r="C125" s="76"/>
      <c r="D125" s="28"/>
      <c r="E125" s="76"/>
      <c r="F125" s="76"/>
      <c r="G125" s="76"/>
      <c r="I125" s="77"/>
      <c r="J125" s="77"/>
      <c r="K125" s="77"/>
      <c r="L125" s="77"/>
      <c r="M125" s="77"/>
      <c r="N125" s="77"/>
      <c r="O125" s="77"/>
      <c r="P125" s="77"/>
      <c r="Q125" s="76"/>
      <c r="R125" s="76"/>
      <c r="S125" s="77"/>
      <c r="T125" s="77"/>
      <c r="U125" s="77"/>
      <c r="V125" s="77"/>
      <c r="W125" s="77"/>
      <c r="X125" s="77"/>
    </row>
    <row r="126" spans="1:24" s="83" customFormat="1" ht="12.75" customHeight="1">
      <c r="A126" s="65"/>
      <c r="B126" s="23"/>
      <c r="C126" s="76"/>
      <c r="D126" s="28"/>
      <c r="E126" s="76"/>
      <c r="F126" s="76"/>
      <c r="G126" s="76"/>
      <c r="I126" s="77"/>
      <c r="J126" s="77"/>
      <c r="K126" s="77"/>
      <c r="L126" s="77"/>
      <c r="M126" s="77"/>
      <c r="N126" s="77"/>
      <c r="O126" s="77"/>
      <c r="P126" s="77"/>
      <c r="Q126" s="76"/>
      <c r="R126" s="76"/>
      <c r="S126" s="77"/>
      <c r="T126" s="77"/>
      <c r="U126" s="77"/>
      <c r="V126" s="77"/>
      <c r="W126" s="77"/>
      <c r="X126" s="77"/>
    </row>
    <row r="127" spans="1:24" s="83" customFormat="1" ht="12.75" customHeight="1">
      <c r="A127" s="65"/>
      <c r="B127" s="23"/>
      <c r="C127" s="76"/>
      <c r="D127" s="28"/>
      <c r="E127" s="76"/>
      <c r="F127" s="76"/>
      <c r="G127" s="76"/>
      <c r="I127" s="77"/>
      <c r="J127" s="77"/>
      <c r="K127" s="77"/>
      <c r="L127" s="77"/>
      <c r="M127" s="77"/>
      <c r="N127" s="77"/>
      <c r="O127" s="77"/>
      <c r="P127" s="77"/>
      <c r="Q127" s="76"/>
      <c r="R127" s="76"/>
      <c r="S127" s="77"/>
      <c r="T127" s="77"/>
      <c r="U127" s="77"/>
      <c r="V127" s="77"/>
      <c r="W127" s="77"/>
      <c r="X127" s="77"/>
    </row>
    <row r="128" spans="1:24" s="83" customFormat="1" ht="12.75" customHeight="1">
      <c r="A128" s="65"/>
      <c r="B128" s="23"/>
      <c r="C128" s="76"/>
      <c r="D128" s="28"/>
      <c r="E128" s="76"/>
      <c r="F128" s="76"/>
      <c r="G128" s="76"/>
      <c r="I128" s="77"/>
      <c r="J128" s="77"/>
      <c r="K128" s="77"/>
      <c r="L128" s="77"/>
      <c r="M128" s="77"/>
      <c r="N128" s="77"/>
      <c r="O128" s="77"/>
      <c r="P128" s="77"/>
      <c r="Q128" s="76"/>
      <c r="R128" s="76"/>
      <c r="S128" s="77"/>
      <c r="T128" s="77"/>
      <c r="U128" s="77"/>
      <c r="V128" s="77"/>
      <c r="W128" s="77"/>
      <c r="X128" s="77"/>
    </row>
    <row r="129" spans="1:24" s="83" customFormat="1" ht="12.75" customHeight="1">
      <c r="A129" s="65"/>
      <c r="B129" s="23"/>
      <c r="C129" s="76"/>
      <c r="D129" s="28"/>
      <c r="E129" s="76"/>
      <c r="F129" s="76"/>
      <c r="G129" s="76"/>
      <c r="I129" s="77"/>
      <c r="J129" s="77"/>
      <c r="K129" s="77"/>
      <c r="L129" s="77"/>
      <c r="M129" s="77"/>
      <c r="N129" s="77"/>
      <c r="O129" s="77"/>
      <c r="P129" s="77"/>
      <c r="Q129" s="76"/>
      <c r="R129" s="76"/>
      <c r="S129" s="77"/>
      <c r="T129" s="77"/>
      <c r="U129" s="77"/>
      <c r="V129" s="77"/>
      <c r="W129" s="77"/>
      <c r="X129" s="77"/>
    </row>
    <row r="130" spans="1:24" s="83" customFormat="1" ht="12.75" customHeight="1">
      <c r="A130" s="65"/>
      <c r="B130" s="23"/>
      <c r="C130" s="76"/>
      <c r="D130" s="28"/>
      <c r="E130" s="76"/>
      <c r="F130" s="76"/>
      <c r="G130" s="76"/>
      <c r="I130" s="77"/>
      <c r="J130" s="77"/>
      <c r="K130" s="77"/>
      <c r="L130" s="77"/>
      <c r="M130" s="77"/>
      <c r="N130" s="77"/>
      <c r="O130" s="77"/>
      <c r="P130" s="77"/>
      <c r="Q130" s="76"/>
      <c r="R130" s="76"/>
      <c r="S130" s="77"/>
      <c r="T130" s="77"/>
      <c r="U130" s="77"/>
      <c r="V130" s="77"/>
      <c r="W130" s="77"/>
      <c r="X130" s="77"/>
    </row>
    <row r="131" spans="1:24" s="83" customFormat="1" ht="12.75" customHeight="1">
      <c r="A131" s="65"/>
      <c r="B131" s="23"/>
      <c r="C131" s="76"/>
      <c r="D131" s="28"/>
      <c r="E131" s="76"/>
      <c r="F131" s="76"/>
      <c r="G131" s="76"/>
      <c r="I131" s="77"/>
      <c r="J131" s="77"/>
      <c r="K131" s="77"/>
      <c r="L131" s="77"/>
      <c r="M131" s="77"/>
      <c r="N131" s="77"/>
      <c r="O131" s="77"/>
      <c r="P131" s="77"/>
      <c r="Q131" s="76"/>
      <c r="R131" s="76"/>
      <c r="S131" s="77"/>
      <c r="T131" s="77"/>
      <c r="U131" s="77"/>
      <c r="V131" s="77"/>
      <c r="W131" s="77"/>
      <c r="X131" s="77"/>
    </row>
    <row r="132" spans="1:24" s="83" customFormat="1" ht="12.75" customHeight="1">
      <c r="A132" s="65"/>
      <c r="B132" s="23"/>
      <c r="C132" s="76"/>
      <c r="D132" s="28"/>
      <c r="E132" s="76"/>
      <c r="F132" s="76"/>
      <c r="G132" s="76"/>
      <c r="I132" s="77"/>
      <c r="J132" s="77"/>
      <c r="K132" s="77"/>
      <c r="L132" s="77"/>
      <c r="M132" s="77"/>
      <c r="N132" s="77"/>
      <c r="O132" s="77"/>
      <c r="P132" s="77"/>
      <c r="Q132" s="76"/>
      <c r="R132" s="76"/>
      <c r="S132" s="77"/>
      <c r="T132" s="77"/>
      <c r="U132" s="77"/>
      <c r="V132" s="77"/>
      <c r="W132" s="77"/>
      <c r="X132" s="77"/>
    </row>
    <row r="133" spans="1:24" s="83" customFormat="1" ht="12.75" customHeight="1">
      <c r="A133" s="65"/>
      <c r="B133" s="23"/>
      <c r="C133" s="76"/>
      <c r="D133" s="28"/>
      <c r="E133" s="76"/>
      <c r="F133" s="76"/>
      <c r="G133" s="76"/>
      <c r="I133" s="77"/>
      <c r="J133" s="77"/>
      <c r="K133" s="77"/>
      <c r="L133" s="77"/>
      <c r="M133" s="77"/>
      <c r="N133" s="77"/>
      <c r="O133" s="77"/>
      <c r="P133" s="77"/>
      <c r="Q133" s="76"/>
      <c r="R133" s="76"/>
      <c r="S133" s="77"/>
      <c r="T133" s="77"/>
      <c r="U133" s="77"/>
      <c r="V133" s="77"/>
      <c r="W133" s="77"/>
      <c r="X133" s="77"/>
    </row>
    <row r="134" spans="1:24" s="83" customFormat="1" ht="12.75" customHeight="1">
      <c r="A134" s="65"/>
      <c r="B134" s="23"/>
      <c r="C134" s="76"/>
      <c r="D134" s="28"/>
      <c r="E134" s="76"/>
      <c r="F134" s="76"/>
      <c r="G134" s="76"/>
      <c r="I134" s="77"/>
      <c r="J134" s="77"/>
      <c r="K134" s="77"/>
      <c r="L134" s="77"/>
      <c r="M134" s="77"/>
      <c r="N134" s="77"/>
      <c r="O134" s="77"/>
      <c r="P134" s="77"/>
      <c r="Q134" s="76"/>
      <c r="R134" s="76"/>
      <c r="S134" s="77"/>
      <c r="T134" s="77"/>
      <c r="U134" s="77"/>
      <c r="V134" s="77"/>
      <c r="W134" s="77"/>
      <c r="X134" s="77"/>
    </row>
    <row r="135" spans="1:24" s="83" customFormat="1" ht="12.75" customHeight="1">
      <c r="A135" s="65"/>
      <c r="B135" s="23"/>
      <c r="C135" s="76"/>
      <c r="D135" s="28"/>
      <c r="E135" s="76"/>
      <c r="F135" s="76"/>
      <c r="G135" s="76"/>
      <c r="I135" s="77"/>
      <c r="J135" s="77"/>
      <c r="K135" s="77"/>
      <c r="L135" s="77"/>
      <c r="M135" s="77"/>
      <c r="N135" s="77"/>
      <c r="O135" s="77"/>
      <c r="P135" s="77"/>
      <c r="Q135" s="76"/>
      <c r="R135" s="76"/>
      <c r="S135" s="77"/>
      <c r="T135" s="77"/>
      <c r="U135" s="77"/>
      <c r="V135" s="77"/>
      <c r="W135" s="77"/>
      <c r="X135" s="77"/>
    </row>
    <row r="136" spans="1:24" s="83" customFormat="1" ht="12.75" customHeight="1">
      <c r="A136" s="65"/>
      <c r="B136" s="23"/>
      <c r="C136" s="76"/>
      <c r="D136" s="28"/>
      <c r="E136" s="76"/>
      <c r="F136" s="76"/>
      <c r="G136" s="76"/>
      <c r="I136" s="77"/>
      <c r="J136" s="77"/>
      <c r="K136" s="77"/>
      <c r="L136" s="77"/>
      <c r="M136" s="77"/>
      <c r="N136" s="77"/>
      <c r="O136" s="77"/>
      <c r="P136" s="77"/>
      <c r="Q136" s="76"/>
      <c r="R136" s="76"/>
      <c r="S136" s="77"/>
      <c r="T136" s="77"/>
      <c r="U136" s="77"/>
      <c r="V136" s="77"/>
      <c r="W136" s="77"/>
      <c r="X136" s="77"/>
    </row>
    <row r="137" spans="1:24" s="83" customFormat="1" ht="12.75" customHeight="1">
      <c r="A137" s="65"/>
      <c r="B137" s="23"/>
      <c r="C137" s="76"/>
      <c r="D137" s="28"/>
      <c r="E137" s="76"/>
      <c r="F137" s="76"/>
      <c r="G137" s="76"/>
      <c r="I137" s="77"/>
      <c r="J137" s="77"/>
      <c r="K137" s="77"/>
      <c r="L137" s="77"/>
      <c r="M137" s="77"/>
      <c r="N137" s="77"/>
      <c r="O137" s="77"/>
      <c r="P137" s="77"/>
      <c r="Q137" s="76"/>
      <c r="R137" s="76"/>
      <c r="S137" s="77"/>
      <c r="T137" s="77"/>
      <c r="U137" s="77"/>
      <c r="V137" s="77"/>
      <c r="W137" s="77"/>
      <c r="X137" s="77"/>
    </row>
    <row r="138" spans="1:24" s="83" customFormat="1" ht="12.75" customHeight="1">
      <c r="A138" s="65"/>
      <c r="B138" s="23"/>
      <c r="C138" s="76"/>
      <c r="D138" s="28"/>
      <c r="E138" s="76"/>
      <c r="F138" s="76"/>
      <c r="G138" s="76"/>
      <c r="I138" s="77"/>
      <c r="J138" s="77"/>
      <c r="K138" s="77"/>
      <c r="L138" s="77"/>
      <c r="M138" s="77"/>
      <c r="N138" s="77"/>
      <c r="O138" s="77"/>
      <c r="P138" s="77"/>
      <c r="Q138" s="76"/>
      <c r="R138" s="76"/>
      <c r="S138" s="77"/>
      <c r="T138" s="77"/>
      <c r="U138" s="77"/>
      <c r="V138" s="77"/>
      <c r="W138" s="77"/>
      <c r="X138" s="77"/>
    </row>
    <row r="139" spans="1:24" s="83" customFormat="1" ht="12.75" customHeight="1">
      <c r="A139" s="65"/>
      <c r="B139" s="23"/>
      <c r="C139" s="76"/>
      <c r="D139" s="28"/>
      <c r="E139" s="76"/>
      <c r="F139" s="76"/>
      <c r="G139" s="76"/>
      <c r="I139" s="77"/>
      <c r="J139" s="77"/>
      <c r="K139" s="77"/>
      <c r="L139" s="77"/>
      <c r="M139" s="77"/>
      <c r="N139" s="77"/>
      <c r="O139" s="77"/>
      <c r="P139" s="77"/>
      <c r="Q139" s="76"/>
      <c r="R139" s="76"/>
      <c r="S139" s="77"/>
      <c r="T139" s="77"/>
      <c r="U139" s="77"/>
      <c r="V139" s="77"/>
      <c r="W139" s="77"/>
      <c r="X139" s="77"/>
    </row>
    <row r="140" spans="1:24" s="83" customFormat="1" ht="12.75" customHeight="1">
      <c r="A140" s="65"/>
      <c r="B140" s="23"/>
      <c r="C140" s="76"/>
      <c r="D140" s="28"/>
      <c r="E140" s="76"/>
      <c r="F140" s="76"/>
      <c r="G140" s="76"/>
      <c r="I140" s="77"/>
      <c r="J140" s="77"/>
      <c r="K140" s="77"/>
      <c r="L140" s="77"/>
      <c r="M140" s="77"/>
      <c r="N140" s="77"/>
      <c r="O140" s="77"/>
      <c r="P140" s="77"/>
      <c r="Q140" s="76"/>
      <c r="R140" s="76"/>
      <c r="S140" s="77"/>
      <c r="T140" s="77"/>
      <c r="U140" s="77"/>
      <c r="V140" s="77"/>
      <c r="W140" s="77"/>
      <c r="X140" s="77"/>
    </row>
    <row r="141" spans="1:24" s="83" customFormat="1" ht="12.75" customHeight="1">
      <c r="A141" s="65"/>
      <c r="B141" s="23"/>
      <c r="C141" s="76"/>
      <c r="D141" s="28"/>
      <c r="E141" s="76"/>
      <c r="F141" s="76"/>
      <c r="G141" s="76"/>
      <c r="I141" s="77"/>
      <c r="J141" s="77"/>
      <c r="K141" s="77"/>
      <c r="L141" s="77"/>
      <c r="M141" s="77"/>
      <c r="N141" s="77"/>
      <c r="O141" s="77"/>
      <c r="P141" s="77"/>
      <c r="Q141" s="76"/>
      <c r="R141" s="76"/>
      <c r="S141" s="77"/>
      <c r="T141" s="77"/>
      <c r="U141" s="77"/>
      <c r="V141" s="77"/>
      <c r="W141" s="77"/>
      <c r="X141" s="77"/>
    </row>
    <row r="142" spans="1:24" s="83" customFormat="1" ht="12.75" customHeight="1">
      <c r="A142" s="65"/>
      <c r="B142" s="23"/>
      <c r="C142" s="76"/>
      <c r="D142" s="28"/>
      <c r="E142" s="76"/>
      <c r="F142" s="76"/>
      <c r="G142" s="76"/>
      <c r="I142" s="77"/>
      <c r="J142" s="77"/>
      <c r="K142" s="77"/>
      <c r="L142" s="77"/>
      <c r="M142" s="77"/>
      <c r="N142" s="77"/>
      <c r="O142" s="77"/>
      <c r="P142" s="77"/>
      <c r="Q142" s="76"/>
      <c r="R142" s="76"/>
      <c r="S142" s="77"/>
      <c r="T142" s="77"/>
      <c r="U142" s="77"/>
      <c r="V142" s="77"/>
      <c r="W142" s="77"/>
      <c r="X142" s="77"/>
    </row>
    <row r="143" spans="1:24" s="83" customFormat="1" ht="12.75" customHeight="1">
      <c r="A143" s="65"/>
      <c r="B143" s="23"/>
      <c r="C143" s="76"/>
      <c r="D143" s="28"/>
      <c r="E143" s="76"/>
      <c r="F143" s="76"/>
      <c r="G143" s="76"/>
      <c r="I143" s="77"/>
      <c r="J143" s="77"/>
      <c r="K143" s="77"/>
      <c r="L143" s="77"/>
      <c r="M143" s="77"/>
      <c r="N143" s="77"/>
      <c r="O143" s="77"/>
      <c r="P143" s="77"/>
      <c r="Q143" s="76"/>
      <c r="R143" s="76"/>
      <c r="S143" s="77"/>
      <c r="T143" s="77"/>
      <c r="U143" s="77"/>
      <c r="V143" s="77"/>
      <c r="W143" s="77"/>
      <c r="X143" s="77"/>
    </row>
    <row r="144" spans="1:24" s="83" customFormat="1" ht="12.75" customHeight="1">
      <c r="A144" s="65"/>
      <c r="B144" s="23"/>
      <c r="C144" s="76"/>
      <c r="D144" s="28"/>
      <c r="E144" s="76"/>
      <c r="F144" s="76"/>
      <c r="G144" s="76"/>
      <c r="I144" s="77"/>
      <c r="J144" s="77"/>
      <c r="K144" s="77"/>
      <c r="L144" s="77"/>
      <c r="M144" s="77"/>
      <c r="N144" s="77"/>
      <c r="O144" s="77"/>
      <c r="P144" s="77"/>
      <c r="Q144" s="76"/>
      <c r="R144" s="76"/>
      <c r="S144" s="77"/>
      <c r="T144" s="77"/>
      <c r="U144" s="77"/>
      <c r="V144" s="77"/>
      <c r="W144" s="77"/>
      <c r="X144" s="77"/>
    </row>
    <row r="145" spans="1:24" s="83" customFormat="1" ht="12.75" customHeight="1">
      <c r="A145" s="65"/>
      <c r="B145" s="23"/>
      <c r="C145" s="76"/>
      <c r="D145" s="28"/>
      <c r="E145" s="76"/>
      <c r="F145" s="76"/>
      <c r="G145" s="76"/>
      <c r="I145" s="77"/>
      <c r="J145" s="77"/>
      <c r="K145" s="77"/>
      <c r="L145" s="77"/>
      <c r="M145" s="77"/>
      <c r="N145" s="77"/>
      <c r="O145" s="77"/>
      <c r="P145" s="77"/>
      <c r="Q145" s="76"/>
      <c r="R145" s="76"/>
      <c r="S145" s="77"/>
      <c r="T145" s="77"/>
      <c r="U145" s="77"/>
      <c r="V145" s="77"/>
      <c r="W145" s="77"/>
      <c r="X145" s="77"/>
    </row>
    <row r="146" spans="1:24" s="83" customFormat="1" ht="12.75" customHeight="1">
      <c r="A146" s="65"/>
      <c r="B146" s="23"/>
      <c r="C146" s="76"/>
      <c r="D146" s="28"/>
      <c r="E146" s="76"/>
      <c r="F146" s="76"/>
      <c r="G146" s="76"/>
      <c r="I146" s="77"/>
      <c r="J146" s="77"/>
      <c r="K146" s="77"/>
      <c r="L146" s="77"/>
      <c r="M146" s="77"/>
      <c r="N146" s="77"/>
      <c r="O146" s="77"/>
      <c r="P146" s="77"/>
      <c r="Q146" s="76"/>
      <c r="R146" s="76"/>
      <c r="S146" s="77"/>
      <c r="T146" s="77"/>
      <c r="U146" s="77"/>
      <c r="V146" s="77"/>
      <c r="W146" s="77"/>
      <c r="X146" s="77"/>
    </row>
    <row r="147" spans="1:24" s="83" customFormat="1" ht="12.75" customHeight="1">
      <c r="A147" s="65"/>
      <c r="B147" s="23"/>
      <c r="C147" s="76"/>
      <c r="D147" s="28"/>
      <c r="E147" s="76"/>
      <c r="F147" s="76"/>
      <c r="G147" s="76"/>
      <c r="I147" s="77"/>
      <c r="J147" s="77"/>
      <c r="K147" s="77"/>
      <c r="L147" s="77"/>
      <c r="M147" s="77"/>
      <c r="N147" s="77"/>
      <c r="O147" s="77"/>
      <c r="P147" s="77"/>
      <c r="Q147" s="76"/>
      <c r="R147" s="76"/>
      <c r="S147" s="77"/>
      <c r="T147" s="77"/>
      <c r="U147" s="77"/>
      <c r="V147" s="77"/>
      <c r="W147" s="77"/>
      <c r="X147" s="77"/>
    </row>
    <row r="148" spans="1:24" s="83" customFormat="1" ht="12.75" customHeight="1">
      <c r="A148" s="65"/>
      <c r="B148" s="23"/>
      <c r="C148" s="76"/>
      <c r="D148" s="28"/>
      <c r="E148" s="76"/>
      <c r="F148" s="76"/>
      <c r="G148" s="76"/>
      <c r="I148" s="77"/>
      <c r="J148" s="77"/>
      <c r="K148" s="77"/>
      <c r="L148" s="77"/>
      <c r="M148" s="77"/>
      <c r="N148" s="77"/>
      <c r="O148" s="77"/>
      <c r="P148" s="77"/>
      <c r="Q148" s="76"/>
      <c r="R148" s="76"/>
      <c r="S148" s="77"/>
      <c r="T148" s="77"/>
      <c r="U148" s="77"/>
      <c r="V148" s="77"/>
      <c r="W148" s="77"/>
      <c r="X148" s="77"/>
    </row>
    <row r="149" spans="1:24" s="83" customFormat="1" ht="12.75" customHeight="1">
      <c r="A149" s="65"/>
      <c r="B149" s="23"/>
      <c r="C149" s="76"/>
      <c r="D149" s="28"/>
      <c r="E149" s="76"/>
      <c r="F149" s="76"/>
      <c r="G149" s="76"/>
      <c r="I149" s="77"/>
      <c r="J149" s="77"/>
      <c r="K149" s="77"/>
      <c r="L149" s="77"/>
      <c r="M149" s="77"/>
      <c r="N149" s="77"/>
      <c r="O149" s="77"/>
      <c r="P149" s="77"/>
      <c r="Q149" s="76"/>
      <c r="R149" s="76"/>
      <c r="S149" s="77"/>
      <c r="T149" s="77"/>
      <c r="U149" s="77"/>
      <c r="V149" s="77"/>
      <c r="W149" s="77"/>
      <c r="X149" s="77"/>
    </row>
    <row r="150" spans="1:24" s="83" customFormat="1" ht="12.75" customHeight="1">
      <c r="A150" s="65"/>
      <c r="B150" s="23"/>
      <c r="C150" s="76"/>
      <c r="D150" s="28"/>
      <c r="E150" s="76"/>
      <c r="F150" s="76"/>
      <c r="G150" s="76"/>
      <c r="I150" s="77"/>
      <c r="J150" s="77"/>
      <c r="K150" s="77"/>
      <c r="L150" s="77"/>
      <c r="M150" s="77"/>
      <c r="N150" s="77"/>
      <c r="O150" s="77"/>
      <c r="P150" s="77"/>
      <c r="Q150" s="76"/>
      <c r="R150" s="76"/>
      <c r="S150" s="77"/>
      <c r="T150" s="77"/>
      <c r="U150" s="77"/>
      <c r="V150" s="77"/>
      <c r="W150" s="77"/>
      <c r="X150" s="77"/>
    </row>
    <row r="151" spans="1:24" s="83" customFormat="1" ht="12.75" customHeight="1">
      <c r="A151" s="65"/>
      <c r="B151" s="23"/>
      <c r="C151" s="76"/>
      <c r="D151" s="28"/>
      <c r="E151" s="76"/>
      <c r="F151" s="76"/>
      <c r="G151" s="76"/>
      <c r="I151" s="77"/>
      <c r="J151" s="77"/>
      <c r="K151" s="77"/>
      <c r="L151" s="77"/>
      <c r="M151" s="77"/>
      <c r="N151" s="77"/>
      <c r="O151" s="77"/>
      <c r="P151" s="77"/>
      <c r="Q151" s="76"/>
      <c r="R151" s="76"/>
      <c r="S151" s="77"/>
      <c r="T151" s="77"/>
      <c r="U151" s="77"/>
      <c r="V151" s="77"/>
      <c r="W151" s="77"/>
      <c r="X151" s="77"/>
    </row>
    <row r="152" spans="1:24" s="83" customFormat="1" ht="12.75" customHeight="1">
      <c r="A152" s="65"/>
      <c r="B152" s="23"/>
      <c r="C152" s="76"/>
      <c r="D152" s="28"/>
      <c r="E152" s="76"/>
      <c r="F152" s="76"/>
      <c r="G152" s="76"/>
      <c r="I152" s="77"/>
      <c r="J152" s="77"/>
      <c r="K152" s="77"/>
      <c r="L152" s="77"/>
      <c r="M152" s="77"/>
      <c r="N152" s="77"/>
      <c r="O152" s="77"/>
      <c r="P152" s="77"/>
      <c r="Q152" s="76"/>
      <c r="R152" s="76"/>
      <c r="S152" s="77"/>
      <c r="T152" s="77"/>
      <c r="U152" s="77"/>
      <c r="V152" s="77"/>
      <c r="W152" s="77"/>
      <c r="X152" s="77"/>
    </row>
    <row r="153" spans="1:24" s="83" customFormat="1" ht="12.75" customHeight="1">
      <c r="A153" s="65"/>
      <c r="B153" s="23"/>
      <c r="C153" s="76"/>
      <c r="D153" s="28"/>
      <c r="E153" s="76"/>
      <c r="F153" s="76"/>
      <c r="G153" s="76"/>
      <c r="I153" s="77"/>
      <c r="J153" s="77"/>
      <c r="K153" s="77"/>
      <c r="L153" s="77"/>
      <c r="M153" s="77"/>
      <c r="N153" s="77"/>
      <c r="O153" s="77"/>
      <c r="P153" s="77"/>
      <c r="Q153" s="76"/>
      <c r="R153" s="76"/>
      <c r="S153" s="77"/>
      <c r="T153" s="77"/>
      <c r="U153" s="77"/>
      <c r="V153" s="77"/>
      <c r="W153" s="77"/>
      <c r="X153" s="77"/>
    </row>
    <row r="154" spans="1:24" s="83" customFormat="1" ht="12.75" customHeight="1">
      <c r="A154" s="65"/>
      <c r="B154" s="23"/>
      <c r="C154" s="76"/>
      <c r="D154" s="28"/>
      <c r="E154" s="76"/>
      <c r="F154" s="76"/>
      <c r="G154" s="76"/>
      <c r="I154" s="77"/>
      <c r="J154" s="77"/>
      <c r="K154" s="77"/>
      <c r="L154" s="77"/>
      <c r="M154" s="77"/>
      <c r="N154" s="77"/>
      <c r="O154" s="77"/>
      <c r="P154" s="77"/>
      <c r="Q154" s="76"/>
      <c r="R154" s="76"/>
      <c r="S154" s="77"/>
      <c r="T154" s="77"/>
      <c r="U154" s="77"/>
      <c r="V154" s="77"/>
      <c r="W154" s="77"/>
      <c r="X154" s="77"/>
    </row>
    <row r="155" spans="1:24" s="83" customFormat="1" ht="12.75" customHeight="1">
      <c r="A155" s="65"/>
      <c r="B155" s="23"/>
      <c r="C155" s="76"/>
      <c r="D155" s="28"/>
      <c r="E155" s="76"/>
      <c r="F155" s="76"/>
      <c r="G155" s="76"/>
      <c r="I155" s="77"/>
      <c r="J155" s="77"/>
      <c r="K155" s="77"/>
      <c r="L155" s="77"/>
      <c r="M155" s="77"/>
      <c r="N155" s="77"/>
      <c r="O155" s="77"/>
      <c r="P155" s="77"/>
      <c r="Q155" s="76"/>
      <c r="R155" s="76"/>
      <c r="S155" s="77"/>
      <c r="T155" s="77"/>
      <c r="U155" s="77"/>
      <c r="V155" s="77"/>
      <c r="W155" s="77"/>
      <c r="X155" s="77"/>
    </row>
    <row r="156" spans="1:24" s="83" customFormat="1" ht="12.75" customHeight="1">
      <c r="A156" s="65"/>
      <c r="B156" s="23"/>
      <c r="C156" s="76"/>
      <c r="D156" s="28"/>
      <c r="E156" s="76"/>
      <c r="F156" s="76"/>
      <c r="G156" s="76"/>
      <c r="I156" s="77"/>
      <c r="J156" s="77"/>
      <c r="K156" s="77"/>
      <c r="L156" s="77"/>
      <c r="M156" s="77"/>
      <c r="N156" s="77"/>
      <c r="O156" s="77"/>
      <c r="P156" s="77"/>
      <c r="Q156" s="76"/>
      <c r="R156" s="76"/>
      <c r="S156" s="77"/>
      <c r="T156" s="77"/>
      <c r="U156" s="77"/>
      <c r="V156" s="77"/>
      <c r="W156" s="77"/>
      <c r="X156" s="77"/>
    </row>
    <row r="157" spans="1:24" s="83" customFormat="1" ht="12.75" customHeight="1">
      <c r="A157" s="65"/>
      <c r="B157" s="23"/>
      <c r="C157" s="76"/>
      <c r="D157" s="28"/>
      <c r="E157" s="76"/>
      <c r="F157" s="76"/>
      <c r="G157" s="76"/>
      <c r="I157" s="77"/>
      <c r="J157" s="77"/>
      <c r="K157" s="77"/>
      <c r="L157" s="77"/>
      <c r="M157" s="77"/>
      <c r="N157" s="77"/>
      <c r="O157" s="77"/>
      <c r="P157" s="77"/>
      <c r="Q157" s="76"/>
      <c r="R157" s="76"/>
      <c r="S157" s="77"/>
      <c r="T157" s="77"/>
      <c r="U157" s="77"/>
      <c r="V157" s="77"/>
      <c r="W157" s="77"/>
      <c r="X157" s="77"/>
    </row>
    <row r="158" spans="1:24" s="83" customFormat="1" ht="12.75" customHeight="1">
      <c r="A158" s="65"/>
      <c r="B158" s="23"/>
      <c r="C158" s="76"/>
      <c r="D158" s="28"/>
      <c r="E158" s="76"/>
      <c r="F158" s="76"/>
      <c r="G158" s="76"/>
      <c r="I158" s="77"/>
      <c r="J158" s="77"/>
      <c r="K158" s="77"/>
      <c r="L158" s="77"/>
      <c r="M158" s="77"/>
      <c r="N158" s="77"/>
      <c r="O158" s="77"/>
      <c r="P158" s="77"/>
      <c r="Q158" s="76"/>
      <c r="R158" s="76"/>
      <c r="S158" s="77"/>
      <c r="T158" s="77"/>
      <c r="U158" s="77"/>
      <c r="V158" s="77"/>
      <c r="W158" s="77"/>
      <c r="X158" s="77"/>
    </row>
    <row r="159" spans="1:24" s="83" customFormat="1" ht="12.75" customHeight="1">
      <c r="A159" s="65"/>
      <c r="B159" s="23"/>
      <c r="C159" s="76"/>
      <c r="D159" s="28"/>
      <c r="E159" s="76"/>
      <c r="F159" s="76"/>
      <c r="G159" s="76"/>
      <c r="I159" s="77"/>
      <c r="J159" s="77"/>
      <c r="K159" s="77"/>
      <c r="L159" s="77"/>
      <c r="M159" s="77"/>
      <c r="N159" s="77"/>
      <c r="O159" s="77"/>
      <c r="P159" s="77"/>
      <c r="Q159" s="76"/>
      <c r="R159" s="76"/>
      <c r="S159" s="77"/>
      <c r="T159" s="77"/>
      <c r="U159" s="77"/>
      <c r="V159" s="77"/>
      <c r="W159" s="77"/>
      <c r="X159" s="77"/>
    </row>
    <row r="160" spans="1:24" s="83" customFormat="1" ht="12.75" customHeight="1">
      <c r="A160" s="65"/>
      <c r="B160" s="23"/>
      <c r="C160" s="76"/>
      <c r="D160" s="28"/>
      <c r="E160" s="76"/>
      <c r="F160" s="76"/>
      <c r="G160" s="76"/>
      <c r="I160" s="77"/>
      <c r="J160" s="77"/>
      <c r="K160" s="77"/>
      <c r="L160" s="77"/>
      <c r="M160" s="77"/>
      <c r="N160" s="77"/>
      <c r="O160" s="77"/>
      <c r="P160" s="77"/>
      <c r="Q160" s="76"/>
      <c r="R160" s="76"/>
      <c r="S160" s="77"/>
      <c r="T160" s="77"/>
      <c r="U160" s="77"/>
      <c r="V160" s="77"/>
      <c r="W160" s="77"/>
      <c r="X160" s="77"/>
    </row>
    <row r="161" spans="1:24" s="83" customFormat="1" ht="12.75" customHeight="1">
      <c r="A161" s="65"/>
      <c r="B161" s="23"/>
      <c r="C161" s="76"/>
      <c r="D161" s="28"/>
      <c r="E161" s="76"/>
      <c r="F161" s="76"/>
      <c r="G161" s="76"/>
      <c r="I161" s="77"/>
      <c r="J161" s="77"/>
      <c r="K161" s="77"/>
      <c r="L161" s="77"/>
      <c r="M161" s="77"/>
      <c r="N161" s="77"/>
      <c r="O161" s="77"/>
      <c r="P161" s="77"/>
      <c r="Q161" s="76"/>
      <c r="R161" s="76"/>
      <c r="S161" s="77"/>
      <c r="T161" s="77"/>
      <c r="U161" s="77"/>
      <c r="V161" s="77"/>
      <c r="W161" s="77"/>
      <c r="X161" s="77"/>
    </row>
    <row r="162" spans="1:24" s="83" customFormat="1" ht="12.75" customHeight="1">
      <c r="A162" s="65"/>
      <c r="B162" s="23"/>
      <c r="C162" s="76"/>
      <c r="D162" s="28"/>
      <c r="E162" s="76"/>
      <c r="F162" s="76"/>
      <c r="G162" s="76"/>
      <c r="I162" s="77"/>
      <c r="J162" s="77"/>
      <c r="K162" s="77"/>
      <c r="L162" s="77"/>
      <c r="M162" s="77"/>
      <c r="N162" s="77"/>
      <c r="O162" s="77"/>
      <c r="P162" s="77"/>
      <c r="Q162" s="76"/>
      <c r="R162" s="76"/>
      <c r="S162" s="77"/>
      <c r="T162" s="77"/>
      <c r="U162" s="77"/>
      <c r="V162" s="77"/>
      <c r="W162" s="77"/>
      <c r="X162" s="77"/>
    </row>
    <row r="163" spans="1:24" s="83" customFormat="1" ht="12.75" customHeight="1">
      <c r="A163" s="65"/>
      <c r="B163" s="23"/>
      <c r="C163" s="76"/>
      <c r="D163" s="28"/>
      <c r="E163" s="76"/>
      <c r="F163" s="76"/>
      <c r="G163" s="76"/>
      <c r="I163" s="77"/>
      <c r="J163" s="77"/>
      <c r="K163" s="77"/>
      <c r="L163" s="77"/>
      <c r="M163" s="77"/>
      <c r="N163" s="77"/>
      <c r="O163" s="77"/>
      <c r="P163" s="77"/>
      <c r="Q163" s="76"/>
      <c r="R163" s="76"/>
      <c r="S163" s="77"/>
      <c r="T163" s="77"/>
      <c r="U163" s="77"/>
      <c r="V163" s="77"/>
      <c r="W163" s="77"/>
      <c r="X163" s="77"/>
    </row>
    <row r="164" spans="1:24" s="83" customFormat="1" ht="12.75" customHeight="1">
      <c r="A164" s="65"/>
      <c r="B164" s="23"/>
      <c r="C164" s="76"/>
      <c r="D164" s="28"/>
      <c r="E164" s="76"/>
      <c r="F164" s="76"/>
      <c r="G164" s="76"/>
      <c r="I164" s="77"/>
      <c r="J164" s="77"/>
      <c r="K164" s="77"/>
      <c r="L164" s="77"/>
      <c r="M164" s="77"/>
      <c r="N164" s="77"/>
      <c r="O164" s="77"/>
      <c r="P164" s="77"/>
      <c r="Q164" s="76"/>
      <c r="R164" s="76"/>
      <c r="S164" s="77"/>
      <c r="T164" s="77"/>
      <c r="U164" s="77"/>
      <c r="V164" s="77"/>
      <c r="W164" s="77"/>
      <c r="X164" s="77"/>
    </row>
    <row r="165" spans="1:24" s="83" customFormat="1" ht="12.75" customHeight="1">
      <c r="A165" s="65"/>
      <c r="B165" s="23"/>
      <c r="C165" s="76"/>
      <c r="D165" s="28"/>
      <c r="E165" s="76"/>
      <c r="F165" s="76"/>
      <c r="G165" s="76"/>
      <c r="I165" s="77"/>
      <c r="J165" s="77"/>
      <c r="K165" s="77"/>
      <c r="L165" s="77"/>
      <c r="M165" s="77"/>
      <c r="N165" s="77"/>
      <c r="O165" s="77"/>
      <c r="P165" s="77"/>
      <c r="Q165" s="76"/>
      <c r="R165" s="76"/>
      <c r="S165" s="77"/>
      <c r="T165" s="77"/>
      <c r="U165" s="77"/>
      <c r="V165" s="77"/>
      <c r="W165" s="77"/>
      <c r="X165" s="77"/>
    </row>
    <row r="166" spans="1:24" s="83" customFormat="1" ht="12.75" customHeight="1">
      <c r="A166" s="65"/>
      <c r="B166" s="23"/>
      <c r="C166" s="76"/>
      <c r="D166" s="28"/>
      <c r="E166" s="76"/>
      <c r="F166" s="76"/>
      <c r="G166" s="76"/>
      <c r="I166" s="77"/>
      <c r="J166" s="77"/>
      <c r="K166" s="77"/>
      <c r="L166" s="77"/>
      <c r="M166" s="77"/>
      <c r="N166" s="77"/>
      <c r="O166" s="77"/>
      <c r="P166" s="77"/>
      <c r="Q166" s="76"/>
      <c r="R166" s="76"/>
      <c r="S166" s="77"/>
      <c r="T166" s="77"/>
      <c r="U166" s="77"/>
      <c r="V166" s="77"/>
      <c r="W166" s="77"/>
      <c r="X166" s="77"/>
    </row>
    <row r="167" spans="1:24" s="83" customFormat="1" ht="12.75" customHeight="1">
      <c r="A167" s="65"/>
      <c r="B167" s="23"/>
      <c r="C167" s="76"/>
      <c r="D167" s="28"/>
      <c r="E167" s="76"/>
      <c r="F167" s="76"/>
      <c r="G167" s="76"/>
      <c r="I167" s="77"/>
      <c r="J167" s="77"/>
      <c r="K167" s="77"/>
      <c r="L167" s="77"/>
      <c r="M167" s="77"/>
      <c r="N167" s="77"/>
      <c r="O167" s="77"/>
      <c r="P167" s="77"/>
      <c r="Q167" s="76"/>
      <c r="R167" s="76"/>
      <c r="S167" s="77"/>
      <c r="T167" s="77"/>
      <c r="U167" s="77"/>
      <c r="V167" s="77"/>
      <c r="W167" s="77"/>
      <c r="X167" s="77"/>
    </row>
    <row r="168" spans="1:24" s="83" customFormat="1" ht="12.75" customHeight="1">
      <c r="A168" s="65"/>
      <c r="B168" s="23"/>
      <c r="C168" s="76"/>
      <c r="D168" s="28"/>
      <c r="E168" s="76"/>
      <c r="F168" s="76"/>
      <c r="G168" s="76"/>
      <c r="I168" s="77"/>
      <c r="J168" s="77"/>
      <c r="K168" s="77"/>
      <c r="L168" s="77"/>
      <c r="M168" s="77"/>
      <c r="N168" s="77"/>
      <c r="O168" s="77"/>
      <c r="P168" s="77"/>
      <c r="Q168" s="76"/>
      <c r="R168" s="76"/>
      <c r="S168" s="77"/>
      <c r="T168" s="77"/>
      <c r="U168" s="77"/>
      <c r="V168" s="77"/>
      <c r="W168" s="77"/>
      <c r="X168" s="77"/>
    </row>
    <row r="169" spans="1:24" s="83" customFormat="1" ht="12.75" customHeight="1">
      <c r="A169" s="65"/>
      <c r="B169" s="23"/>
      <c r="C169" s="76"/>
      <c r="D169" s="28"/>
      <c r="E169" s="76"/>
      <c r="F169" s="76"/>
      <c r="G169" s="76"/>
      <c r="I169" s="77"/>
      <c r="J169" s="77"/>
      <c r="K169" s="77"/>
      <c r="L169" s="77"/>
      <c r="M169" s="77"/>
      <c r="N169" s="77"/>
      <c r="O169" s="77"/>
      <c r="P169" s="77"/>
      <c r="Q169" s="76"/>
      <c r="R169" s="76"/>
      <c r="S169" s="77"/>
      <c r="T169" s="77"/>
      <c r="U169" s="77"/>
      <c r="V169" s="77"/>
      <c r="W169" s="77"/>
      <c r="X169" s="77"/>
    </row>
    <row r="170" spans="1:24" s="83" customFormat="1" ht="12.75" customHeight="1">
      <c r="A170" s="65"/>
      <c r="B170" s="23"/>
      <c r="C170" s="76"/>
      <c r="D170" s="28"/>
      <c r="E170" s="76"/>
      <c r="F170" s="76"/>
      <c r="G170" s="76"/>
      <c r="I170" s="77"/>
      <c r="J170" s="77"/>
      <c r="K170" s="77"/>
      <c r="L170" s="77"/>
      <c r="M170" s="77"/>
      <c r="N170" s="77"/>
      <c r="O170" s="77"/>
      <c r="P170" s="77"/>
      <c r="Q170" s="76"/>
      <c r="R170" s="76"/>
      <c r="S170" s="77"/>
      <c r="T170" s="77"/>
      <c r="U170" s="77"/>
      <c r="V170" s="77"/>
      <c r="W170" s="77"/>
      <c r="X170" s="77"/>
    </row>
    <row r="171" spans="1:24" s="83" customFormat="1" ht="12.75" customHeight="1">
      <c r="A171" s="65"/>
      <c r="B171" s="23"/>
      <c r="C171" s="76"/>
      <c r="D171" s="28"/>
      <c r="E171" s="76"/>
      <c r="F171" s="76"/>
      <c r="G171" s="76"/>
      <c r="I171" s="77"/>
      <c r="J171" s="77"/>
      <c r="K171" s="77"/>
      <c r="L171" s="77"/>
      <c r="M171" s="77"/>
      <c r="N171" s="77"/>
      <c r="O171" s="77"/>
      <c r="P171" s="77"/>
      <c r="Q171" s="76"/>
      <c r="R171" s="76"/>
      <c r="S171" s="77"/>
      <c r="T171" s="77"/>
      <c r="U171" s="77"/>
      <c r="V171" s="77"/>
      <c r="W171" s="77"/>
      <c r="X171" s="77"/>
    </row>
    <row r="172" spans="1:24" s="83" customFormat="1" ht="12.75" customHeight="1">
      <c r="A172" s="65"/>
      <c r="B172" s="23"/>
      <c r="C172" s="76"/>
      <c r="D172" s="28"/>
      <c r="E172" s="76"/>
      <c r="F172" s="76"/>
      <c r="G172" s="76"/>
      <c r="I172" s="77"/>
      <c r="J172" s="77"/>
      <c r="K172" s="77"/>
      <c r="L172" s="77"/>
      <c r="M172" s="77"/>
      <c r="N172" s="77"/>
      <c r="O172" s="77"/>
      <c r="P172" s="77"/>
      <c r="Q172" s="76"/>
      <c r="R172" s="76"/>
      <c r="S172" s="77"/>
      <c r="T172" s="77"/>
      <c r="U172" s="77"/>
      <c r="V172" s="77"/>
      <c r="W172" s="77"/>
      <c r="X172" s="77"/>
    </row>
    <row r="173" spans="1:24" s="83" customFormat="1" ht="12.75" customHeight="1">
      <c r="A173" s="65"/>
      <c r="B173" s="23"/>
      <c r="C173" s="76"/>
      <c r="D173" s="28"/>
      <c r="E173" s="76"/>
      <c r="F173" s="76"/>
      <c r="G173" s="76"/>
      <c r="I173" s="77"/>
      <c r="J173" s="77"/>
      <c r="K173" s="77"/>
      <c r="L173" s="77"/>
      <c r="M173" s="77"/>
      <c r="N173" s="77"/>
      <c r="O173" s="77"/>
      <c r="P173" s="77"/>
      <c r="Q173" s="76"/>
      <c r="R173" s="76"/>
      <c r="S173" s="77"/>
      <c r="T173" s="77"/>
      <c r="U173" s="77"/>
      <c r="V173" s="77"/>
      <c r="W173" s="77"/>
      <c r="X173" s="77"/>
    </row>
    <row r="174" spans="1:24" s="83" customFormat="1" ht="12.75" customHeight="1">
      <c r="A174" s="65"/>
      <c r="B174" s="23"/>
      <c r="C174" s="76"/>
      <c r="D174" s="28"/>
      <c r="E174" s="76"/>
      <c r="F174" s="76"/>
      <c r="G174" s="76"/>
      <c r="I174" s="77"/>
      <c r="J174" s="77"/>
      <c r="K174" s="77"/>
      <c r="L174" s="77"/>
      <c r="M174" s="77"/>
      <c r="N174" s="77"/>
      <c r="O174" s="77"/>
      <c r="P174" s="77"/>
      <c r="Q174" s="76"/>
      <c r="R174" s="76"/>
      <c r="S174" s="77"/>
      <c r="T174" s="77"/>
      <c r="U174" s="77"/>
      <c r="V174" s="77"/>
      <c r="W174" s="77"/>
      <c r="X174" s="77"/>
    </row>
    <row r="175" spans="1:24" s="83" customFormat="1" ht="12.75" customHeight="1">
      <c r="A175" s="65"/>
      <c r="B175" s="23"/>
      <c r="C175" s="76"/>
      <c r="D175" s="28"/>
      <c r="E175" s="76"/>
      <c r="F175" s="76"/>
      <c r="G175" s="76"/>
      <c r="I175" s="77"/>
      <c r="J175" s="77"/>
      <c r="K175" s="77"/>
      <c r="L175" s="77"/>
      <c r="M175" s="77"/>
      <c r="N175" s="77"/>
      <c r="O175" s="77"/>
      <c r="P175" s="77"/>
      <c r="Q175" s="76"/>
      <c r="R175" s="76"/>
      <c r="S175" s="77"/>
      <c r="T175" s="77"/>
      <c r="U175" s="77"/>
      <c r="V175" s="77"/>
      <c r="W175" s="77"/>
      <c r="X175" s="77"/>
    </row>
    <row r="176" spans="1:24" s="83" customFormat="1" ht="12.75" customHeight="1">
      <c r="A176" s="65"/>
      <c r="B176" s="23"/>
      <c r="C176" s="76"/>
      <c r="D176" s="28"/>
      <c r="E176" s="76"/>
      <c r="F176" s="76"/>
      <c r="G176" s="76"/>
      <c r="I176" s="77"/>
      <c r="J176" s="77"/>
      <c r="K176" s="77"/>
      <c r="L176" s="77"/>
      <c r="M176" s="77"/>
      <c r="N176" s="77"/>
      <c r="O176" s="77"/>
      <c r="P176" s="77"/>
      <c r="Q176" s="76"/>
      <c r="R176" s="76"/>
      <c r="S176" s="77"/>
      <c r="T176" s="77"/>
      <c r="U176" s="77"/>
      <c r="V176" s="77"/>
      <c r="W176" s="77"/>
      <c r="X176" s="77"/>
    </row>
    <row r="177" spans="1:24" s="83" customFormat="1" ht="12.75" customHeight="1">
      <c r="A177" s="65"/>
      <c r="B177" s="23"/>
      <c r="C177" s="76"/>
      <c r="D177" s="28"/>
      <c r="E177" s="76"/>
      <c r="F177" s="76"/>
      <c r="G177" s="76"/>
      <c r="I177" s="77"/>
      <c r="J177" s="77"/>
      <c r="K177" s="77"/>
      <c r="L177" s="77"/>
      <c r="M177" s="77"/>
      <c r="N177" s="77"/>
      <c r="O177" s="77"/>
      <c r="P177" s="77"/>
      <c r="Q177" s="76"/>
      <c r="R177" s="76"/>
      <c r="S177" s="77"/>
      <c r="T177" s="77"/>
      <c r="U177" s="77"/>
      <c r="V177" s="77"/>
      <c r="W177" s="77"/>
      <c r="X177" s="77"/>
    </row>
    <row r="178" spans="1:24" s="83" customFormat="1" ht="12.75" customHeight="1">
      <c r="A178" s="65"/>
      <c r="B178" s="23"/>
      <c r="C178" s="76"/>
      <c r="D178" s="28"/>
      <c r="E178" s="76"/>
      <c r="F178" s="76"/>
      <c r="G178" s="76"/>
      <c r="I178" s="77"/>
      <c r="J178" s="77"/>
      <c r="K178" s="77"/>
      <c r="L178" s="77"/>
      <c r="M178" s="77"/>
      <c r="N178" s="77"/>
      <c r="O178" s="77"/>
      <c r="P178" s="77"/>
      <c r="Q178" s="76"/>
      <c r="R178" s="76"/>
      <c r="S178" s="77"/>
      <c r="T178" s="77"/>
      <c r="U178" s="77"/>
      <c r="V178" s="77"/>
      <c r="W178" s="77"/>
      <c r="X178" s="77"/>
    </row>
    <row r="179" spans="1:24" s="83" customFormat="1" ht="12.75" customHeight="1">
      <c r="A179" s="65"/>
      <c r="B179" s="23"/>
      <c r="C179" s="76"/>
      <c r="D179" s="28"/>
      <c r="E179" s="76"/>
      <c r="F179" s="76"/>
      <c r="G179" s="76"/>
      <c r="I179" s="77"/>
      <c r="J179" s="77"/>
      <c r="K179" s="77"/>
      <c r="L179" s="77"/>
      <c r="M179" s="77"/>
      <c r="N179" s="77"/>
      <c r="O179" s="77"/>
      <c r="P179" s="77"/>
      <c r="Q179" s="76"/>
      <c r="R179" s="76"/>
      <c r="S179" s="77"/>
      <c r="T179" s="77"/>
      <c r="U179" s="77"/>
      <c r="V179" s="77"/>
      <c r="W179" s="77"/>
      <c r="X179" s="77"/>
    </row>
    <row r="180" spans="1:24" s="83" customFormat="1" ht="12.75" customHeight="1">
      <c r="A180" s="65"/>
      <c r="B180" s="23"/>
      <c r="C180" s="76"/>
      <c r="D180" s="28"/>
      <c r="E180" s="76"/>
      <c r="F180" s="76"/>
      <c r="G180" s="76"/>
      <c r="I180" s="77"/>
      <c r="J180" s="77"/>
      <c r="K180" s="77"/>
      <c r="L180" s="77"/>
      <c r="M180" s="77"/>
      <c r="N180" s="77"/>
      <c r="O180" s="77"/>
      <c r="P180" s="77"/>
      <c r="Q180" s="76"/>
      <c r="R180" s="76"/>
      <c r="S180" s="77"/>
      <c r="T180" s="77"/>
      <c r="U180" s="77"/>
      <c r="V180" s="77"/>
      <c r="W180" s="77"/>
      <c r="X180" s="77"/>
    </row>
    <row r="181" spans="1:24" s="83" customFormat="1" ht="12.75" customHeight="1">
      <c r="A181" s="65"/>
      <c r="B181" s="23"/>
      <c r="C181" s="76"/>
      <c r="D181" s="28"/>
      <c r="E181" s="76"/>
      <c r="F181" s="76"/>
      <c r="G181" s="76"/>
      <c r="I181" s="77"/>
      <c r="J181" s="77"/>
      <c r="K181" s="77"/>
      <c r="L181" s="77"/>
      <c r="M181" s="77"/>
      <c r="N181" s="77"/>
      <c r="O181" s="77"/>
      <c r="P181" s="77"/>
      <c r="Q181" s="76"/>
      <c r="R181" s="76"/>
      <c r="S181" s="77"/>
      <c r="T181" s="77"/>
      <c r="U181" s="77"/>
      <c r="V181" s="77"/>
      <c r="W181" s="77"/>
      <c r="X181" s="77"/>
    </row>
    <row r="182" spans="1:24" s="83" customFormat="1" ht="12.75" customHeight="1">
      <c r="A182" s="65"/>
      <c r="B182" s="23"/>
      <c r="C182" s="76"/>
      <c r="D182" s="28"/>
      <c r="E182" s="76"/>
      <c r="F182" s="76"/>
      <c r="G182" s="76"/>
      <c r="I182" s="77"/>
      <c r="J182" s="77"/>
      <c r="K182" s="77"/>
      <c r="L182" s="77"/>
      <c r="M182" s="77"/>
      <c r="N182" s="77"/>
      <c r="O182" s="77"/>
      <c r="P182" s="77"/>
      <c r="Q182" s="76"/>
      <c r="R182" s="76"/>
      <c r="S182" s="77"/>
      <c r="T182" s="77"/>
      <c r="U182" s="77"/>
      <c r="V182" s="77"/>
      <c r="W182" s="77"/>
      <c r="X182" s="77"/>
    </row>
    <row r="183" spans="1:24" s="83" customFormat="1" ht="12.75" customHeight="1">
      <c r="A183" s="65"/>
      <c r="B183" s="23"/>
      <c r="C183" s="76"/>
      <c r="D183" s="28"/>
      <c r="E183" s="76"/>
      <c r="F183" s="76"/>
      <c r="G183" s="76"/>
      <c r="I183" s="77"/>
      <c r="J183" s="77"/>
      <c r="K183" s="77"/>
      <c r="L183" s="77"/>
      <c r="M183" s="77"/>
      <c r="N183" s="77"/>
      <c r="O183" s="77"/>
      <c r="P183" s="77"/>
      <c r="Q183" s="76"/>
      <c r="R183" s="76"/>
      <c r="S183" s="77"/>
      <c r="T183" s="77"/>
      <c r="U183" s="77"/>
      <c r="V183" s="77"/>
      <c r="W183" s="77"/>
      <c r="X183" s="77"/>
    </row>
    <row r="184" spans="1:24" s="83" customFormat="1" ht="12.75" customHeight="1">
      <c r="A184" s="65"/>
      <c r="B184" s="23"/>
      <c r="C184" s="76"/>
      <c r="D184" s="28"/>
      <c r="E184" s="76"/>
      <c r="F184" s="76"/>
      <c r="G184" s="76"/>
      <c r="I184" s="77"/>
      <c r="J184" s="77"/>
      <c r="K184" s="77"/>
      <c r="L184" s="77"/>
      <c r="M184" s="77"/>
      <c r="N184" s="77"/>
      <c r="O184" s="77"/>
      <c r="P184" s="77"/>
      <c r="Q184" s="76"/>
      <c r="R184" s="76"/>
      <c r="S184" s="77"/>
      <c r="T184" s="77"/>
      <c r="U184" s="77"/>
      <c r="V184" s="77"/>
      <c r="W184" s="77"/>
      <c r="X184" s="77"/>
    </row>
    <row r="185" spans="1:24" s="83" customFormat="1" ht="12.75" customHeight="1">
      <c r="A185" s="65"/>
      <c r="B185" s="23"/>
      <c r="C185" s="76"/>
      <c r="D185" s="28"/>
      <c r="E185" s="76"/>
      <c r="F185" s="76"/>
      <c r="G185" s="76"/>
      <c r="I185" s="77"/>
      <c r="J185" s="77"/>
      <c r="K185" s="77"/>
      <c r="L185" s="77"/>
      <c r="M185" s="77"/>
      <c r="N185" s="77"/>
      <c r="O185" s="77"/>
      <c r="P185" s="77"/>
      <c r="Q185" s="76"/>
      <c r="R185" s="76"/>
      <c r="S185" s="77"/>
      <c r="T185" s="77"/>
      <c r="U185" s="77"/>
      <c r="V185" s="77"/>
      <c r="W185" s="77"/>
      <c r="X185" s="77"/>
    </row>
    <row r="186" spans="1:24" s="83" customFormat="1" ht="12.75" customHeight="1">
      <c r="A186" s="65"/>
      <c r="B186" s="23"/>
      <c r="C186" s="76"/>
      <c r="D186" s="28"/>
      <c r="E186" s="76"/>
      <c r="F186" s="76"/>
      <c r="G186" s="76"/>
      <c r="I186" s="77"/>
      <c r="J186" s="77"/>
      <c r="K186" s="77"/>
      <c r="L186" s="77"/>
      <c r="M186" s="77"/>
      <c r="N186" s="77"/>
      <c r="O186" s="77"/>
      <c r="P186" s="77"/>
      <c r="Q186" s="76"/>
      <c r="R186" s="76"/>
      <c r="S186" s="77"/>
      <c r="T186" s="77"/>
      <c r="U186" s="77"/>
      <c r="V186" s="77"/>
      <c r="W186" s="77"/>
      <c r="X186" s="77"/>
    </row>
    <row r="187" spans="1:24" s="83" customFormat="1" ht="12.75" customHeight="1">
      <c r="A187" s="65"/>
      <c r="B187" s="23"/>
      <c r="C187" s="76"/>
      <c r="D187" s="28"/>
      <c r="E187" s="76"/>
      <c r="F187" s="76"/>
      <c r="G187" s="76"/>
      <c r="I187" s="77"/>
      <c r="J187" s="77"/>
      <c r="K187" s="77"/>
      <c r="L187" s="77"/>
      <c r="M187" s="77"/>
      <c r="N187" s="77"/>
      <c r="O187" s="77"/>
      <c r="P187" s="77"/>
      <c r="Q187" s="76"/>
      <c r="R187" s="76"/>
      <c r="S187" s="77"/>
      <c r="T187" s="77"/>
      <c r="U187" s="77"/>
      <c r="V187" s="77"/>
      <c r="W187" s="77"/>
      <c r="X187" s="77"/>
    </row>
    <row r="188" spans="1:24" s="83" customFormat="1" ht="12.75" customHeight="1">
      <c r="A188" s="65"/>
      <c r="B188" s="23"/>
      <c r="C188" s="76"/>
      <c r="D188" s="28"/>
      <c r="E188" s="76"/>
      <c r="F188" s="76"/>
      <c r="G188" s="76"/>
      <c r="I188" s="77"/>
      <c r="J188" s="77"/>
      <c r="K188" s="77"/>
      <c r="L188" s="77"/>
      <c r="M188" s="77"/>
      <c r="N188" s="77"/>
      <c r="O188" s="77"/>
      <c r="P188" s="77"/>
      <c r="Q188" s="76"/>
      <c r="R188" s="76"/>
      <c r="S188" s="77"/>
      <c r="T188" s="77"/>
      <c r="U188" s="77"/>
      <c r="V188" s="77"/>
      <c r="W188" s="77"/>
      <c r="X188" s="77"/>
    </row>
    <row r="189" spans="1:24" s="83" customFormat="1" ht="12.75" customHeight="1">
      <c r="A189" s="65"/>
      <c r="B189" s="23"/>
      <c r="C189" s="76"/>
      <c r="D189" s="28"/>
      <c r="E189" s="76"/>
      <c r="F189" s="76"/>
      <c r="G189" s="76"/>
      <c r="I189" s="77"/>
      <c r="J189" s="77"/>
      <c r="K189" s="77"/>
      <c r="L189" s="77"/>
      <c r="M189" s="77"/>
      <c r="N189" s="77"/>
      <c r="O189" s="77"/>
      <c r="P189" s="77"/>
      <c r="Q189" s="76"/>
      <c r="R189" s="76"/>
      <c r="S189" s="77"/>
      <c r="T189" s="77"/>
      <c r="U189" s="77"/>
      <c r="V189" s="77"/>
      <c r="W189" s="77"/>
      <c r="X189" s="77"/>
    </row>
    <row r="190" spans="1:24" s="83" customFormat="1" ht="12.75" customHeight="1">
      <c r="A190" s="65"/>
      <c r="B190" s="23"/>
      <c r="C190" s="76"/>
      <c r="D190" s="28"/>
      <c r="E190" s="76"/>
      <c r="F190" s="76"/>
      <c r="G190" s="76"/>
      <c r="I190" s="77"/>
      <c r="J190" s="77"/>
      <c r="K190" s="77"/>
      <c r="L190" s="77"/>
      <c r="M190" s="77"/>
      <c r="N190" s="77"/>
      <c r="O190" s="77"/>
      <c r="P190" s="77"/>
      <c r="Q190" s="76"/>
      <c r="R190" s="76"/>
      <c r="S190" s="77"/>
      <c r="T190" s="77"/>
      <c r="U190" s="77"/>
      <c r="V190" s="77"/>
      <c r="W190" s="77"/>
      <c r="X190" s="77"/>
    </row>
    <row r="191" spans="1:24" s="83" customFormat="1" ht="12.75" customHeight="1">
      <c r="A191" s="65"/>
      <c r="B191" s="23"/>
      <c r="C191" s="76"/>
      <c r="D191" s="28"/>
      <c r="E191" s="76"/>
      <c r="F191" s="76"/>
      <c r="G191" s="76"/>
      <c r="I191" s="77"/>
      <c r="J191" s="77"/>
      <c r="K191" s="77"/>
      <c r="L191" s="77"/>
      <c r="M191" s="77"/>
      <c r="N191" s="77"/>
      <c r="O191" s="77"/>
      <c r="P191" s="77"/>
      <c r="Q191" s="76"/>
      <c r="R191" s="76"/>
      <c r="S191" s="77"/>
      <c r="T191" s="77"/>
      <c r="U191" s="77"/>
      <c r="V191" s="77"/>
      <c r="W191" s="77"/>
      <c r="X191" s="77"/>
    </row>
    <row r="192" spans="1:24" s="83" customFormat="1" ht="12.75" customHeight="1">
      <c r="A192" s="65"/>
      <c r="B192" s="23"/>
      <c r="C192" s="76"/>
      <c r="D192" s="28"/>
      <c r="E192" s="76"/>
      <c r="F192" s="76"/>
      <c r="G192" s="76"/>
      <c r="I192" s="77"/>
      <c r="J192" s="77"/>
      <c r="K192" s="77"/>
      <c r="L192" s="77"/>
      <c r="M192" s="77"/>
      <c r="N192" s="77"/>
      <c r="O192" s="77"/>
      <c r="P192" s="77"/>
      <c r="Q192" s="76"/>
      <c r="R192" s="76"/>
      <c r="S192" s="77"/>
      <c r="T192" s="77"/>
      <c r="U192" s="77"/>
      <c r="V192" s="77"/>
      <c r="W192" s="77"/>
      <c r="X192" s="77"/>
    </row>
    <row r="193" spans="1:24" s="83" customFormat="1" ht="12.75" customHeight="1">
      <c r="A193" s="65"/>
      <c r="B193" s="23"/>
      <c r="C193" s="76"/>
      <c r="D193" s="28"/>
      <c r="E193" s="76"/>
      <c r="F193" s="76"/>
      <c r="G193" s="76"/>
      <c r="I193" s="77"/>
      <c r="J193" s="77"/>
      <c r="K193" s="77"/>
      <c r="L193" s="77"/>
      <c r="M193" s="77"/>
      <c r="N193" s="77"/>
      <c r="O193" s="77"/>
      <c r="P193" s="77"/>
      <c r="Q193" s="76"/>
      <c r="R193" s="76"/>
      <c r="S193" s="77"/>
      <c r="T193" s="77"/>
      <c r="U193" s="77"/>
      <c r="V193" s="77"/>
      <c r="W193" s="77"/>
      <c r="X193" s="77"/>
    </row>
    <row r="194" spans="1:24" s="83" customFormat="1" ht="12.75" customHeight="1">
      <c r="A194" s="65"/>
      <c r="B194" s="23"/>
      <c r="C194" s="76"/>
      <c r="D194" s="28"/>
      <c r="E194" s="76"/>
      <c r="F194" s="76"/>
      <c r="G194" s="76"/>
      <c r="I194" s="77"/>
      <c r="J194" s="77"/>
      <c r="K194" s="77"/>
      <c r="L194" s="77"/>
      <c r="M194" s="77"/>
      <c r="N194" s="77"/>
      <c r="O194" s="77"/>
      <c r="P194" s="77"/>
      <c r="Q194" s="76"/>
      <c r="R194" s="76"/>
      <c r="S194" s="77"/>
      <c r="T194" s="77"/>
      <c r="U194" s="77"/>
      <c r="V194" s="77"/>
      <c r="W194" s="77"/>
      <c r="X194" s="77"/>
    </row>
    <row r="195" spans="1:24" s="83" customFormat="1" ht="12.75" customHeight="1">
      <c r="A195" s="65"/>
      <c r="B195" s="23"/>
      <c r="C195" s="76"/>
      <c r="D195" s="28"/>
      <c r="E195" s="76"/>
      <c r="F195" s="76"/>
      <c r="G195" s="76"/>
      <c r="I195" s="77"/>
      <c r="J195" s="77"/>
      <c r="K195" s="77"/>
      <c r="L195" s="77"/>
      <c r="M195" s="77"/>
      <c r="N195" s="77"/>
      <c r="O195" s="77"/>
      <c r="P195" s="77"/>
      <c r="Q195" s="76"/>
      <c r="R195" s="76"/>
      <c r="S195" s="77"/>
      <c r="T195" s="77"/>
      <c r="U195" s="77"/>
      <c r="V195" s="77"/>
      <c r="W195" s="77"/>
      <c r="X195" s="77"/>
    </row>
    <row r="196" spans="1:24" s="83" customFormat="1" ht="12.75" customHeight="1">
      <c r="A196" s="65"/>
      <c r="B196" s="23"/>
      <c r="C196" s="76"/>
      <c r="D196" s="28"/>
      <c r="E196" s="76"/>
      <c r="F196" s="76"/>
      <c r="G196" s="76"/>
      <c r="I196" s="77"/>
      <c r="J196" s="77"/>
      <c r="K196" s="77"/>
      <c r="L196" s="77"/>
      <c r="M196" s="77"/>
      <c r="N196" s="77"/>
      <c r="O196" s="77"/>
      <c r="P196" s="77"/>
      <c r="Q196" s="76"/>
      <c r="R196" s="76"/>
      <c r="S196" s="77"/>
      <c r="T196" s="77"/>
      <c r="U196" s="77"/>
      <c r="V196" s="77"/>
      <c r="W196" s="77"/>
      <c r="X196" s="77"/>
    </row>
    <row r="197" spans="1:24" s="83" customFormat="1" ht="12.75" customHeight="1">
      <c r="A197" s="65"/>
      <c r="B197" s="23"/>
      <c r="C197" s="76"/>
      <c r="D197" s="28"/>
      <c r="E197" s="76"/>
      <c r="F197" s="76"/>
      <c r="G197" s="76"/>
      <c r="I197" s="77"/>
      <c r="J197" s="77"/>
      <c r="K197" s="77"/>
      <c r="L197" s="77"/>
      <c r="M197" s="77"/>
      <c r="N197" s="77"/>
      <c r="O197" s="77"/>
      <c r="P197" s="77"/>
      <c r="Q197" s="76"/>
      <c r="R197" s="76"/>
      <c r="S197" s="77"/>
      <c r="T197" s="77"/>
      <c r="U197" s="77"/>
      <c r="V197" s="77"/>
      <c r="W197" s="77"/>
      <c r="X197" s="77"/>
    </row>
    <row r="198" spans="1:24" s="83" customFormat="1" ht="12.75" customHeight="1">
      <c r="A198" s="65"/>
      <c r="B198" s="23"/>
      <c r="C198" s="76"/>
      <c r="D198" s="28"/>
      <c r="E198" s="76"/>
      <c r="F198" s="76"/>
      <c r="G198" s="76"/>
      <c r="I198" s="77"/>
      <c r="J198" s="77"/>
      <c r="K198" s="77"/>
      <c r="L198" s="77"/>
      <c r="M198" s="77"/>
      <c r="N198" s="77"/>
      <c r="O198" s="77"/>
      <c r="P198" s="77"/>
      <c r="Q198" s="76"/>
      <c r="R198" s="76"/>
      <c r="S198" s="77"/>
      <c r="T198" s="77"/>
      <c r="U198" s="77"/>
      <c r="V198" s="77"/>
      <c r="W198" s="77"/>
      <c r="X198" s="77"/>
    </row>
    <row r="199" spans="1:24" s="83" customFormat="1" ht="12.75" customHeight="1">
      <c r="A199" s="65"/>
      <c r="B199" s="23"/>
      <c r="C199" s="76"/>
      <c r="D199" s="28"/>
      <c r="E199" s="76"/>
      <c r="F199" s="76"/>
      <c r="G199" s="76"/>
      <c r="I199" s="77"/>
      <c r="J199" s="77"/>
      <c r="K199" s="77"/>
      <c r="L199" s="77"/>
      <c r="M199" s="77"/>
      <c r="N199" s="77"/>
      <c r="O199" s="77"/>
      <c r="P199" s="77"/>
      <c r="Q199" s="76"/>
      <c r="R199" s="76"/>
      <c r="S199" s="77"/>
      <c r="T199" s="77"/>
      <c r="U199" s="77"/>
      <c r="V199" s="77"/>
      <c r="W199" s="77"/>
      <c r="X199" s="77"/>
    </row>
    <row r="200" spans="1:24" s="83" customFormat="1" ht="12.75" customHeight="1">
      <c r="A200" s="65"/>
      <c r="B200" s="23"/>
      <c r="C200" s="76"/>
      <c r="D200" s="28"/>
      <c r="E200" s="76"/>
      <c r="F200" s="76"/>
      <c r="G200" s="76"/>
      <c r="I200" s="77"/>
      <c r="J200" s="77"/>
      <c r="K200" s="77"/>
      <c r="L200" s="77"/>
      <c r="M200" s="77"/>
      <c r="N200" s="77"/>
      <c r="O200" s="77"/>
      <c r="P200" s="77"/>
      <c r="Q200" s="76"/>
      <c r="R200" s="76"/>
      <c r="S200" s="77"/>
      <c r="T200" s="77"/>
      <c r="U200" s="77"/>
      <c r="V200" s="77"/>
      <c r="W200" s="77"/>
      <c r="X200" s="77"/>
    </row>
    <row r="201" spans="1:24" s="83" customFormat="1" ht="12.75" customHeight="1">
      <c r="A201" s="65"/>
      <c r="B201" s="23"/>
      <c r="C201" s="76"/>
      <c r="D201" s="28"/>
      <c r="E201" s="76"/>
      <c r="F201" s="76"/>
      <c r="G201" s="76"/>
      <c r="I201" s="77"/>
      <c r="J201" s="77"/>
      <c r="K201" s="77"/>
      <c r="L201" s="77"/>
      <c r="M201" s="77"/>
      <c r="N201" s="77"/>
      <c r="O201" s="77"/>
      <c r="P201" s="77"/>
      <c r="Q201" s="76"/>
      <c r="R201" s="76"/>
      <c r="S201" s="77"/>
      <c r="T201" s="77"/>
      <c r="U201" s="77"/>
      <c r="V201" s="77"/>
      <c r="W201" s="77"/>
      <c r="X201" s="77"/>
    </row>
    <row r="202" spans="1:24" s="83" customFormat="1" ht="12.75" customHeight="1">
      <c r="A202" s="65"/>
      <c r="B202" s="23"/>
      <c r="C202" s="76"/>
      <c r="D202" s="28"/>
      <c r="E202" s="76"/>
      <c r="F202" s="76"/>
      <c r="G202" s="76"/>
      <c r="I202" s="77"/>
      <c r="J202" s="77"/>
      <c r="K202" s="77"/>
      <c r="L202" s="77"/>
      <c r="M202" s="77"/>
      <c r="N202" s="77"/>
      <c r="O202" s="77"/>
      <c r="P202" s="77"/>
      <c r="Q202" s="76"/>
      <c r="R202" s="76"/>
      <c r="S202" s="77"/>
      <c r="T202" s="77"/>
      <c r="U202" s="77"/>
      <c r="V202" s="77"/>
      <c r="W202" s="77"/>
      <c r="X202" s="77"/>
    </row>
    <row r="203" spans="1:24" s="83" customFormat="1" ht="12.75" customHeight="1">
      <c r="A203" s="65"/>
      <c r="B203" s="23"/>
      <c r="C203" s="76"/>
      <c r="D203" s="28"/>
      <c r="E203" s="76"/>
      <c r="F203" s="76"/>
      <c r="G203" s="76"/>
      <c r="I203" s="77"/>
      <c r="J203" s="77"/>
      <c r="K203" s="77"/>
      <c r="L203" s="77"/>
      <c r="M203" s="77"/>
      <c r="N203" s="77"/>
      <c r="O203" s="77"/>
      <c r="P203" s="77"/>
      <c r="Q203" s="76"/>
      <c r="R203" s="76"/>
      <c r="S203" s="77"/>
      <c r="T203" s="77"/>
      <c r="U203" s="77"/>
      <c r="V203" s="77"/>
      <c r="W203" s="77"/>
      <c r="X203" s="77"/>
    </row>
    <row r="204" spans="1:24" s="83" customFormat="1" ht="12.75" customHeight="1">
      <c r="A204" s="65"/>
      <c r="B204" s="23"/>
      <c r="C204" s="76"/>
      <c r="D204" s="28"/>
      <c r="E204" s="76"/>
      <c r="F204" s="76"/>
      <c r="G204" s="76"/>
      <c r="I204" s="77"/>
      <c r="J204" s="77"/>
      <c r="K204" s="77"/>
      <c r="L204" s="77"/>
      <c r="M204" s="77"/>
      <c r="N204" s="77"/>
      <c r="O204" s="77"/>
      <c r="P204" s="77"/>
      <c r="Q204" s="76"/>
      <c r="R204" s="76"/>
      <c r="S204" s="77"/>
      <c r="T204" s="77"/>
      <c r="U204" s="77"/>
      <c r="V204" s="77"/>
      <c r="W204" s="77"/>
      <c r="X204" s="77"/>
    </row>
    <row r="205" spans="1:24" s="83" customFormat="1" ht="12.75" customHeight="1">
      <c r="A205" s="65"/>
      <c r="B205" s="23"/>
      <c r="C205" s="76"/>
      <c r="D205" s="28"/>
      <c r="E205" s="76"/>
      <c r="F205" s="76"/>
      <c r="G205" s="76"/>
      <c r="I205" s="77"/>
      <c r="J205" s="77"/>
      <c r="K205" s="77"/>
      <c r="L205" s="77"/>
      <c r="M205" s="77"/>
      <c r="N205" s="77"/>
      <c r="O205" s="77"/>
      <c r="P205" s="77"/>
      <c r="Q205" s="76"/>
      <c r="R205" s="76"/>
      <c r="S205" s="77"/>
      <c r="T205" s="77"/>
      <c r="U205" s="77"/>
      <c r="V205" s="77"/>
      <c r="W205" s="77"/>
      <c r="X205" s="77"/>
    </row>
    <row r="206" spans="1:24" s="83" customFormat="1" ht="12.75" customHeight="1">
      <c r="A206" s="65"/>
      <c r="B206" s="23"/>
      <c r="C206" s="76"/>
      <c r="D206" s="28"/>
      <c r="E206" s="76"/>
      <c r="F206" s="76"/>
      <c r="G206" s="76"/>
      <c r="I206" s="77"/>
      <c r="J206" s="77"/>
      <c r="K206" s="77"/>
      <c r="L206" s="77"/>
      <c r="M206" s="77"/>
      <c r="N206" s="77"/>
      <c r="O206" s="77"/>
      <c r="P206" s="77"/>
      <c r="Q206" s="76"/>
      <c r="R206" s="76"/>
      <c r="S206" s="77"/>
      <c r="T206" s="77"/>
      <c r="U206" s="77"/>
      <c r="V206" s="77"/>
      <c r="W206" s="77"/>
      <c r="X206" s="77"/>
    </row>
    <row r="207" spans="1:24" s="83" customFormat="1" ht="12.75" customHeight="1">
      <c r="A207" s="65"/>
      <c r="B207" s="23"/>
      <c r="C207" s="76"/>
      <c r="D207" s="28"/>
      <c r="E207" s="76"/>
      <c r="F207" s="76"/>
      <c r="G207" s="76"/>
      <c r="I207" s="77"/>
      <c r="J207" s="77"/>
      <c r="K207" s="77"/>
      <c r="L207" s="77"/>
      <c r="M207" s="77"/>
      <c r="N207" s="77"/>
      <c r="O207" s="77"/>
      <c r="P207" s="77"/>
      <c r="Q207" s="76"/>
      <c r="R207" s="76"/>
      <c r="S207" s="77"/>
      <c r="T207" s="77"/>
      <c r="U207" s="77"/>
      <c r="V207" s="77"/>
      <c r="W207" s="77"/>
      <c r="X207" s="77"/>
    </row>
    <row r="208" spans="1:24" s="83" customFormat="1" ht="12.75" customHeight="1">
      <c r="A208" s="65"/>
      <c r="B208" s="23"/>
      <c r="C208" s="76"/>
      <c r="D208" s="28"/>
      <c r="E208" s="76"/>
      <c r="F208" s="76"/>
      <c r="G208" s="76"/>
      <c r="I208" s="77"/>
      <c r="J208" s="77"/>
      <c r="K208" s="77"/>
      <c r="L208" s="77"/>
      <c r="M208" s="77"/>
      <c r="N208" s="77"/>
      <c r="O208" s="77"/>
      <c r="P208" s="77"/>
      <c r="Q208" s="76"/>
      <c r="R208" s="76"/>
      <c r="S208" s="77"/>
      <c r="T208" s="77"/>
      <c r="U208" s="77"/>
      <c r="V208" s="77"/>
      <c r="W208" s="77"/>
      <c r="X208" s="77"/>
    </row>
    <row r="209" spans="1:24" s="83" customFormat="1" ht="12.75" customHeight="1">
      <c r="A209" s="65"/>
      <c r="B209" s="23"/>
      <c r="C209" s="76"/>
      <c r="D209" s="28"/>
      <c r="E209" s="76"/>
      <c r="F209" s="76"/>
      <c r="G209" s="76"/>
      <c r="I209" s="77"/>
      <c r="J209" s="77"/>
      <c r="K209" s="77"/>
      <c r="L209" s="77"/>
      <c r="M209" s="77"/>
      <c r="N209" s="77"/>
      <c r="O209" s="77"/>
      <c r="P209" s="77"/>
      <c r="Q209" s="76"/>
      <c r="R209" s="76"/>
      <c r="S209" s="77"/>
      <c r="T209" s="77"/>
      <c r="U209" s="77"/>
      <c r="V209" s="77"/>
      <c r="W209" s="77"/>
      <c r="X209" s="77"/>
    </row>
    <row r="210" spans="1:24" s="83" customFormat="1" ht="12.75" customHeight="1">
      <c r="A210" s="65"/>
      <c r="B210" s="23"/>
      <c r="C210" s="76"/>
      <c r="D210" s="28"/>
      <c r="E210" s="76"/>
      <c r="F210" s="76"/>
      <c r="G210" s="76"/>
      <c r="I210" s="77"/>
      <c r="J210" s="77"/>
      <c r="K210" s="77"/>
      <c r="L210" s="77"/>
      <c r="M210" s="77"/>
      <c r="N210" s="77"/>
      <c r="O210" s="77"/>
      <c r="P210" s="77"/>
      <c r="Q210" s="76"/>
      <c r="R210" s="76"/>
      <c r="S210" s="77"/>
      <c r="T210" s="77"/>
      <c r="U210" s="77"/>
      <c r="V210" s="77"/>
      <c r="W210" s="77"/>
      <c r="X210" s="77"/>
    </row>
    <row r="211" spans="1:24" s="83" customFormat="1" ht="12.75" customHeight="1">
      <c r="A211" s="65"/>
      <c r="B211" s="23"/>
      <c r="C211" s="76"/>
      <c r="D211" s="28"/>
      <c r="E211" s="76"/>
      <c r="F211" s="76"/>
      <c r="G211" s="76"/>
      <c r="I211" s="77"/>
      <c r="J211" s="77"/>
      <c r="K211" s="77"/>
      <c r="L211" s="77"/>
      <c r="M211" s="77"/>
      <c r="N211" s="77"/>
      <c r="O211" s="77"/>
      <c r="P211" s="77"/>
      <c r="Q211" s="76"/>
      <c r="R211" s="76"/>
      <c r="S211" s="77"/>
      <c r="T211" s="77"/>
      <c r="U211" s="77"/>
      <c r="V211" s="77"/>
      <c r="W211" s="77"/>
      <c r="X211" s="77"/>
    </row>
    <row r="212" spans="1:24" s="83" customFormat="1" ht="12.75" customHeight="1">
      <c r="A212" s="65"/>
      <c r="B212" s="23"/>
      <c r="C212" s="76"/>
      <c r="D212" s="28"/>
      <c r="E212" s="76"/>
      <c r="F212" s="76"/>
      <c r="G212" s="76"/>
      <c r="I212" s="77"/>
      <c r="J212" s="77"/>
      <c r="K212" s="77"/>
      <c r="L212" s="77"/>
      <c r="M212" s="77"/>
      <c r="N212" s="77"/>
      <c r="O212" s="77"/>
      <c r="P212" s="77"/>
      <c r="Q212" s="76"/>
      <c r="R212" s="76"/>
      <c r="S212" s="77"/>
      <c r="T212" s="77"/>
      <c r="U212" s="77"/>
      <c r="V212" s="77"/>
      <c r="W212" s="77"/>
      <c r="X212" s="77"/>
    </row>
    <row r="213" spans="1:24" s="83" customFormat="1" ht="12.75" customHeight="1">
      <c r="A213" s="65"/>
      <c r="B213" s="23"/>
      <c r="C213" s="76"/>
      <c r="D213" s="28"/>
      <c r="E213" s="76"/>
      <c r="F213" s="76"/>
      <c r="G213" s="76"/>
      <c r="I213" s="77"/>
      <c r="J213" s="77"/>
      <c r="K213" s="77"/>
      <c r="L213" s="77"/>
      <c r="M213" s="77"/>
      <c r="N213" s="77"/>
      <c r="O213" s="77"/>
      <c r="P213" s="77"/>
      <c r="Q213" s="76"/>
      <c r="R213" s="76"/>
      <c r="S213" s="77"/>
      <c r="T213" s="77"/>
      <c r="U213" s="77"/>
      <c r="V213" s="77"/>
      <c r="W213" s="77"/>
      <c r="X213" s="77"/>
    </row>
    <row r="214" spans="1:24" s="83" customFormat="1" ht="12.75" customHeight="1">
      <c r="A214" s="65"/>
      <c r="B214" s="23"/>
      <c r="C214" s="76"/>
      <c r="D214" s="28"/>
      <c r="E214" s="76"/>
      <c r="F214" s="76"/>
      <c r="G214" s="76"/>
      <c r="I214" s="77"/>
      <c r="J214" s="77"/>
      <c r="K214" s="77"/>
      <c r="L214" s="77"/>
      <c r="M214" s="77"/>
      <c r="N214" s="77"/>
      <c r="O214" s="77"/>
      <c r="P214" s="77"/>
      <c r="Q214" s="76"/>
      <c r="R214" s="76"/>
      <c r="S214" s="77"/>
      <c r="T214" s="77"/>
      <c r="U214" s="77"/>
      <c r="V214" s="77"/>
      <c r="W214" s="77"/>
      <c r="X214" s="77"/>
    </row>
    <row r="215" spans="1:24" s="83" customFormat="1" ht="12.75" customHeight="1">
      <c r="A215" s="65"/>
      <c r="B215" s="23"/>
      <c r="C215" s="76"/>
      <c r="D215" s="28"/>
      <c r="E215" s="76"/>
      <c r="F215" s="76"/>
      <c r="G215" s="76"/>
      <c r="I215" s="77"/>
      <c r="J215" s="77"/>
      <c r="K215" s="77"/>
      <c r="L215" s="77"/>
      <c r="M215" s="77"/>
      <c r="N215" s="77"/>
      <c r="O215" s="77"/>
      <c r="P215" s="77"/>
      <c r="Q215" s="76"/>
      <c r="R215" s="76"/>
      <c r="S215" s="77"/>
      <c r="T215" s="77"/>
      <c r="U215" s="77"/>
      <c r="V215" s="77"/>
      <c r="W215" s="77"/>
      <c r="X215" s="77"/>
    </row>
    <row r="216" spans="1:24" s="83" customFormat="1" ht="12.75" customHeight="1">
      <c r="A216" s="65"/>
      <c r="B216" s="23"/>
      <c r="C216" s="76"/>
      <c r="D216" s="28"/>
      <c r="E216" s="76"/>
      <c r="F216" s="76"/>
      <c r="G216" s="76"/>
      <c r="I216" s="77"/>
      <c r="J216" s="77"/>
      <c r="K216" s="77"/>
      <c r="L216" s="77"/>
      <c r="M216" s="77"/>
      <c r="N216" s="77"/>
      <c r="O216" s="77"/>
      <c r="P216" s="77"/>
      <c r="Q216" s="76"/>
      <c r="R216" s="76"/>
      <c r="S216" s="77"/>
      <c r="T216" s="77"/>
      <c r="U216" s="77"/>
      <c r="V216" s="77"/>
      <c r="W216" s="77"/>
      <c r="X216" s="77"/>
    </row>
    <row r="217" spans="1:24" s="83" customFormat="1" ht="12.75" customHeight="1">
      <c r="A217" s="65"/>
      <c r="B217" s="23"/>
      <c r="C217" s="76"/>
      <c r="D217" s="28"/>
      <c r="E217" s="76"/>
      <c r="F217" s="76"/>
      <c r="G217" s="76"/>
      <c r="I217" s="77"/>
      <c r="J217" s="77"/>
      <c r="K217" s="77"/>
      <c r="L217" s="77"/>
      <c r="M217" s="77"/>
      <c r="N217" s="77"/>
      <c r="O217" s="77"/>
      <c r="P217" s="77"/>
      <c r="Q217" s="76"/>
      <c r="R217" s="76"/>
      <c r="S217" s="77"/>
      <c r="T217" s="77"/>
      <c r="U217" s="77"/>
      <c r="V217" s="77"/>
      <c r="W217" s="77"/>
      <c r="X217" s="77"/>
    </row>
    <row r="218" spans="1:24" s="83" customFormat="1" ht="12.75" customHeight="1">
      <c r="A218" s="65"/>
      <c r="B218" s="23"/>
      <c r="C218" s="76"/>
      <c r="D218" s="28"/>
      <c r="E218" s="76"/>
      <c r="F218" s="76"/>
      <c r="G218" s="76"/>
      <c r="I218" s="77"/>
      <c r="J218" s="77"/>
      <c r="K218" s="77"/>
      <c r="L218" s="77"/>
      <c r="M218" s="77"/>
      <c r="N218" s="77"/>
      <c r="O218" s="77"/>
      <c r="P218" s="77"/>
      <c r="Q218" s="76"/>
      <c r="R218" s="76"/>
      <c r="S218" s="77"/>
      <c r="T218" s="77"/>
      <c r="U218" s="77"/>
      <c r="V218" s="77"/>
      <c r="W218" s="77"/>
      <c r="X218" s="77"/>
    </row>
    <row r="219" spans="1:24" s="83" customFormat="1" ht="12.75" customHeight="1">
      <c r="A219" s="65"/>
      <c r="B219" s="23"/>
      <c r="C219" s="76"/>
      <c r="D219" s="28"/>
      <c r="E219" s="76"/>
      <c r="F219" s="76"/>
      <c r="G219" s="76"/>
      <c r="I219" s="77"/>
      <c r="J219" s="77"/>
      <c r="K219" s="77"/>
      <c r="L219" s="77"/>
      <c r="M219" s="77"/>
      <c r="N219" s="77"/>
      <c r="O219" s="77"/>
      <c r="P219" s="77"/>
      <c r="Q219" s="76"/>
      <c r="R219" s="76"/>
      <c r="S219" s="77"/>
      <c r="T219" s="77"/>
      <c r="U219" s="77"/>
      <c r="V219" s="77"/>
      <c r="W219" s="77"/>
      <c r="X219" s="77"/>
    </row>
    <row r="220" spans="1:24" s="83" customFormat="1" ht="12.75" customHeight="1">
      <c r="A220" s="65"/>
      <c r="B220" s="23"/>
      <c r="C220" s="76"/>
      <c r="D220" s="28"/>
      <c r="E220" s="76"/>
      <c r="F220" s="76"/>
      <c r="G220" s="76"/>
      <c r="I220" s="77"/>
      <c r="J220" s="77"/>
      <c r="K220" s="77"/>
      <c r="L220" s="77"/>
      <c r="M220" s="77"/>
      <c r="N220" s="77"/>
      <c r="O220" s="77"/>
      <c r="P220" s="77"/>
      <c r="Q220" s="76"/>
      <c r="R220" s="76"/>
      <c r="S220" s="77"/>
      <c r="T220" s="77"/>
      <c r="U220" s="77"/>
      <c r="V220" s="77"/>
      <c r="W220" s="77"/>
      <c r="X220" s="77"/>
    </row>
    <row r="221" spans="1:24" s="83" customFormat="1" ht="12.75" customHeight="1">
      <c r="A221" s="65"/>
      <c r="B221" s="23"/>
      <c r="C221" s="76"/>
      <c r="D221" s="28"/>
      <c r="E221" s="76"/>
      <c r="F221" s="76"/>
      <c r="G221" s="76"/>
      <c r="I221" s="77"/>
      <c r="J221" s="77"/>
      <c r="K221" s="77"/>
      <c r="L221" s="77"/>
      <c r="M221" s="77"/>
      <c r="N221" s="77"/>
      <c r="O221" s="77"/>
      <c r="P221" s="77"/>
      <c r="Q221" s="76"/>
      <c r="R221" s="76"/>
      <c r="S221" s="77"/>
      <c r="T221" s="77"/>
      <c r="U221" s="77"/>
      <c r="V221" s="77"/>
      <c r="W221" s="77"/>
      <c r="X221" s="77"/>
    </row>
    <row r="222" spans="1:24" s="83" customFormat="1" ht="12.75" customHeight="1">
      <c r="A222" s="65"/>
      <c r="B222" s="23"/>
      <c r="C222" s="76"/>
      <c r="D222" s="28"/>
      <c r="E222" s="76"/>
      <c r="F222" s="76"/>
      <c r="G222" s="76"/>
      <c r="I222" s="77"/>
      <c r="J222" s="77"/>
      <c r="K222" s="77"/>
      <c r="L222" s="77"/>
      <c r="M222" s="77"/>
      <c r="N222" s="77"/>
      <c r="O222" s="77"/>
      <c r="P222" s="77"/>
      <c r="Q222" s="76"/>
      <c r="R222" s="76"/>
      <c r="S222" s="77"/>
      <c r="T222" s="77"/>
      <c r="U222" s="77"/>
      <c r="V222" s="77"/>
      <c r="W222" s="77"/>
      <c r="X222" s="77"/>
    </row>
    <row r="223" spans="1:24" s="83" customFormat="1" ht="12.75" customHeight="1">
      <c r="A223" s="65"/>
      <c r="B223" s="23"/>
      <c r="C223" s="76"/>
      <c r="D223" s="28"/>
      <c r="E223" s="76"/>
      <c r="F223" s="76"/>
      <c r="G223" s="76"/>
      <c r="I223" s="77"/>
      <c r="J223" s="77"/>
      <c r="K223" s="77"/>
      <c r="L223" s="77"/>
      <c r="M223" s="77"/>
      <c r="N223" s="77"/>
      <c r="O223" s="77"/>
      <c r="P223" s="77"/>
      <c r="Q223" s="76"/>
      <c r="R223" s="76"/>
      <c r="S223" s="77"/>
      <c r="T223" s="77"/>
      <c r="U223" s="77"/>
      <c r="V223" s="77"/>
      <c r="W223" s="77"/>
      <c r="X223" s="77"/>
    </row>
    <row r="224" spans="1:24" s="83" customFormat="1" ht="12.75" customHeight="1">
      <c r="A224" s="65"/>
      <c r="B224" s="23"/>
      <c r="C224" s="76"/>
      <c r="D224" s="28"/>
      <c r="E224" s="76"/>
      <c r="F224" s="76"/>
      <c r="G224" s="76"/>
      <c r="I224" s="77"/>
      <c r="J224" s="77"/>
      <c r="K224" s="77"/>
      <c r="L224" s="77"/>
      <c r="M224" s="77"/>
      <c r="N224" s="77"/>
      <c r="O224" s="77"/>
      <c r="P224" s="77"/>
      <c r="Q224" s="76"/>
      <c r="R224" s="76"/>
      <c r="S224" s="77"/>
      <c r="T224" s="77"/>
      <c r="U224" s="77"/>
      <c r="V224" s="77"/>
      <c r="W224" s="77"/>
      <c r="X224" s="77"/>
    </row>
    <row r="225" spans="1:24" s="83" customFormat="1" ht="12.75" customHeight="1">
      <c r="A225" s="65"/>
      <c r="B225" s="23"/>
      <c r="C225" s="76"/>
      <c r="D225" s="28"/>
      <c r="E225" s="76"/>
      <c r="F225" s="76"/>
      <c r="G225" s="76"/>
      <c r="I225" s="77"/>
      <c r="J225" s="77"/>
      <c r="K225" s="77"/>
      <c r="L225" s="77"/>
      <c r="M225" s="77"/>
      <c r="N225" s="77"/>
      <c r="O225" s="77"/>
      <c r="P225" s="77"/>
      <c r="Q225" s="76"/>
      <c r="R225" s="76"/>
      <c r="S225" s="77"/>
      <c r="T225" s="77"/>
      <c r="U225" s="77"/>
      <c r="V225" s="77"/>
      <c r="W225" s="77"/>
      <c r="X225" s="77"/>
    </row>
    <row r="226" spans="1:24" s="83" customFormat="1" ht="12.75" customHeight="1">
      <c r="A226" s="65"/>
      <c r="B226" s="23"/>
      <c r="C226" s="76"/>
      <c r="D226" s="28"/>
      <c r="E226" s="76"/>
      <c r="F226" s="76"/>
      <c r="G226" s="76"/>
      <c r="I226" s="77"/>
      <c r="J226" s="77"/>
      <c r="K226" s="77"/>
      <c r="L226" s="77"/>
      <c r="M226" s="77"/>
      <c r="N226" s="77"/>
      <c r="O226" s="77"/>
      <c r="P226" s="77"/>
      <c r="Q226" s="76"/>
      <c r="R226" s="76"/>
      <c r="S226" s="77"/>
      <c r="T226" s="77"/>
      <c r="U226" s="77"/>
      <c r="V226" s="77"/>
      <c r="W226" s="77"/>
      <c r="X226" s="77"/>
    </row>
    <row r="227" spans="1:24" s="83" customFormat="1" ht="12.75" customHeight="1">
      <c r="A227" s="65"/>
      <c r="B227" s="23"/>
      <c r="C227" s="76"/>
      <c r="D227" s="28"/>
      <c r="E227" s="76"/>
      <c r="F227" s="76"/>
      <c r="G227" s="76"/>
      <c r="I227" s="77"/>
      <c r="J227" s="77"/>
      <c r="K227" s="77"/>
      <c r="L227" s="77"/>
      <c r="M227" s="77"/>
      <c r="N227" s="77"/>
      <c r="O227" s="77"/>
      <c r="P227" s="77"/>
      <c r="Q227" s="76"/>
      <c r="R227" s="76"/>
      <c r="S227" s="77"/>
      <c r="T227" s="77"/>
      <c r="U227" s="77"/>
      <c r="V227" s="77"/>
      <c r="W227" s="77"/>
      <c r="X227" s="77"/>
    </row>
    <row r="228" spans="1:24" s="83" customFormat="1" ht="12.75" customHeight="1">
      <c r="A228" s="65"/>
      <c r="B228" s="23"/>
      <c r="C228" s="76"/>
      <c r="D228" s="28"/>
      <c r="E228" s="76"/>
      <c r="F228" s="76"/>
      <c r="G228" s="76"/>
      <c r="I228" s="77"/>
      <c r="J228" s="77"/>
      <c r="K228" s="77"/>
      <c r="L228" s="77"/>
      <c r="M228" s="77"/>
      <c r="N228" s="77"/>
      <c r="O228" s="77"/>
      <c r="P228" s="77"/>
      <c r="Q228" s="76"/>
      <c r="R228" s="76"/>
      <c r="S228" s="77"/>
      <c r="T228" s="77"/>
      <c r="U228" s="77"/>
      <c r="V228" s="77"/>
      <c r="W228" s="77"/>
      <c r="X228" s="77"/>
    </row>
    <row r="229" spans="1:24" s="83" customFormat="1" ht="12.75" customHeight="1">
      <c r="A229" s="65"/>
      <c r="B229" s="23"/>
      <c r="C229" s="76"/>
      <c r="D229" s="28"/>
      <c r="E229" s="76"/>
      <c r="F229" s="76"/>
      <c r="G229" s="76"/>
      <c r="I229" s="77"/>
      <c r="J229" s="77"/>
      <c r="K229" s="77"/>
      <c r="L229" s="77"/>
      <c r="M229" s="77"/>
      <c r="N229" s="77"/>
      <c r="O229" s="77"/>
      <c r="P229" s="77"/>
      <c r="Q229" s="76"/>
      <c r="R229" s="76"/>
      <c r="S229" s="77"/>
      <c r="T229" s="77"/>
      <c r="U229" s="77"/>
      <c r="V229" s="77"/>
      <c r="W229" s="77"/>
      <c r="X229" s="77"/>
    </row>
    <row r="230" spans="1:24" s="83" customFormat="1" ht="12.75" customHeight="1">
      <c r="A230" s="65"/>
      <c r="B230" s="23"/>
      <c r="C230" s="76"/>
      <c r="D230" s="28"/>
      <c r="E230" s="76"/>
      <c r="F230" s="76"/>
      <c r="G230" s="76"/>
      <c r="I230" s="77"/>
      <c r="J230" s="77"/>
      <c r="K230" s="77"/>
      <c r="L230" s="77"/>
      <c r="M230" s="77"/>
      <c r="N230" s="77"/>
      <c r="O230" s="77"/>
      <c r="P230" s="77"/>
      <c r="Q230" s="76"/>
      <c r="R230" s="76"/>
      <c r="S230" s="77"/>
      <c r="T230" s="77"/>
      <c r="U230" s="77"/>
      <c r="V230" s="77"/>
      <c r="W230" s="77"/>
      <c r="X230" s="77"/>
    </row>
    <row r="231" spans="1:24" s="83" customFormat="1" ht="12.75" customHeight="1">
      <c r="A231" s="65"/>
      <c r="B231" s="23"/>
      <c r="C231" s="76"/>
      <c r="D231" s="28"/>
      <c r="E231" s="76"/>
      <c r="F231" s="76"/>
      <c r="G231" s="76"/>
      <c r="I231" s="77"/>
      <c r="J231" s="77"/>
      <c r="K231" s="77"/>
      <c r="L231" s="77"/>
      <c r="M231" s="77"/>
      <c r="N231" s="77"/>
      <c r="O231" s="77"/>
      <c r="P231" s="77"/>
      <c r="Q231" s="76"/>
      <c r="R231" s="76"/>
      <c r="S231" s="77"/>
      <c r="T231" s="77"/>
      <c r="U231" s="77"/>
      <c r="V231" s="77"/>
      <c r="W231" s="77"/>
      <c r="X231" s="77"/>
    </row>
    <row r="232" spans="1:24" s="83" customFormat="1" ht="12.75" customHeight="1">
      <c r="A232" s="65"/>
      <c r="B232" s="23"/>
      <c r="C232" s="76"/>
      <c r="D232" s="28"/>
      <c r="E232" s="76"/>
      <c r="F232" s="76"/>
      <c r="G232" s="76"/>
      <c r="I232" s="77"/>
      <c r="J232" s="77"/>
      <c r="K232" s="77"/>
      <c r="L232" s="77"/>
      <c r="M232" s="77"/>
      <c r="N232" s="77"/>
      <c r="O232" s="77"/>
      <c r="P232" s="77"/>
      <c r="Q232" s="76"/>
      <c r="R232" s="76"/>
      <c r="S232" s="77"/>
      <c r="T232" s="77"/>
      <c r="U232" s="77"/>
      <c r="V232" s="77"/>
      <c r="W232" s="77"/>
      <c r="X232" s="77"/>
    </row>
    <row r="233" spans="1:24" s="83" customFormat="1" ht="12.75" customHeight="1">
      <c r="A233" s="65"/>
      <c r="B233" s="23"/>
      <c r="C233" s="76"/>
      <c r="D233" s="28"/>
      <c r="E233" s="76"/>
      <c r="F233" s="76"/>
      <c r="G233" s="76"/>
      <c r="I233" s="77"/>
      <c r="J233" s="77"/>
      <c r="K233" s="77"/>
      <c r="L233" s="77"/>
      <c r="M233" s="77"/>
      <c r="N233" s="77"/>
      <c r="O233" s="77"/>
      <c r="P233" s="77"/>
      <c r="Q233" s="76"/>
      <c r="R233" s="76"/>
      <c r="S233" s="77"/>
      <c r="T233" s="77"/>
      <c r="U233" s="77"/>
      <c r="V233" s="77"/>
      <c r="W233" s="77"/>
      <c r="X233" s="77"/>
    </row>
    <row r="234" spans="1:24" s="83" customFormat="1" ht="12.75" customHeight="1">
      <c r="A234" s="65"/>
      <c r="B234" s="23"/>
      <c r="C234" s="76"/>
      <c r="D234" s="28"/>
      <c r="E234" s="76"/>
      <c r="F234" s="76"/>
      <c r="G234" s="76"/>
      <c r="I234" s="77"/>
      <c r="J234" s="77"/>
      <c r="K234" s="77"/>
      <c r="L234" s="77"/>
      <c r="M234" s="77"/>
      <c r="N234" s="77"/>
      <c r="O234" s="77"/>
      <c r="P234" s="77"/>
      <c r="Q234" s="76"/>
      <c r="R234" s="76"/>
      <c r="S234" s="77"/>
      <c r="T234" s="77"/>
      <c r="U234" s="77"/>
      <c r="V234" s="77"/>
      <c r="W234" s="77"/>
      <c r="X234" s="77"/>
    </row>
    <row r="235" spans="1:24" s="83" customFormat="1" ht="12.75" customHeight="1">
      <c r="A235" s="65"/>
      <c r="B235" s="23"/>
      <c r="C235" s="76"/>
      <c r="D235" s="28"/>
      <c r="E235" s="76"/>
      <c r="F235" s="76"/>
      <c r="G235" s="76"/>
      <c r="I235" s="77"/>
      <c r="J235" s="77"/>
      <c r="K235" s="77"/>
      <c r="L235" s="77"/>
      <c r="M235" s="77"/>
      <c r="N235" s="77"/>
      <c r="O235" s="77"/>
      <c r="P235" s="77"/>
      <c r="Q235" s="76"/>
      <c r="R235" s="76"/>
      <c r="S235" s="77"/>
      <c r="T235" s="77"/>
      <c r="U235" s="77"/>
      <c r="V235" s="77"/>
      <c r="W235" s="77"/>
      <c r="X235" s="77"/>
    </row>
    <row r="236" spans="1:24" s="83" customFormat="1" ht="12.75" customHeight="1">
      <c r="A236" s="65"/>
      <c r="B236" s="23"/>
      <c r="C236" s="76"/>
      <c r="D236" s="28"/>
      <c r="E236" s="76"/>
      <c r="F236" s="76"/>
      <c r="G236" s="76"/>
      <c r="I236" s="77"/>
      <c r="J236" s="77"/>
      <c r="K236" s="77"/>
      <c r="L236" s="77"/>
      <c r="M236" s="77"/>
      <c r="N236" s="77"/>
      <c r="O236" s="77"/>
      <c r="P236" s="77"/>
      <c r="Q236" s="76"/>
      <c r="R236" s="76"/>
      <c r="S236" s="77"/>
      <c r="T236" s="77"/>
      <c r="U236" s="77"/>
      <c r="V236" s="77"/>
      <c r="W236" s="77"/>
      <c r="X236" s="77"/>
    </row>
    <row r="237" spans="1:24" s="83" customFormat="1" ht="12.75" customHeight="1">
      <c r="A237" s="65"/>
      <c r="B237" s="23"/>
      <c r="C237" s="76"/>
      <c r="D237" s="28"/>
      <c r="E237" s="76"/>
      <c r="F237" s="76"/>
      <c r="G237" s="76"/>
      <c r="I237" s="77"/>
      <c r="J237" s="77"/>
      <c r="K237" s="77"/>
      <c r="L237" s="77"/>
      <c r="M237" s="77"/>
      <c r="N237" s="77"/>
      <c r="O237" s="77"/>
      <c r="P237" s="77"/>
      <c r="Q237" s="76"/>
      <c r="R237" s="76"/>
      <c r="S237" s="77"/>
      <c r="T237" s="77"/>
      <c r="U237" s="77"/>
      <c r="V237" s="77"/>
      <c r="W237" s="77"/>
      <c r="X237" s="77"/>
    </row>
    <row r="238" spans="1:24" s="83" customFormat="1" ht="12.75" customHeight="1">
      <c r="A238" s="65"/>
      <c r="B238" s="23"/>
      <c r="C238" s="76"/>
      <c r="D238" s="28"/>
      <c r="E238" s="76"/>
      <c r="F238" s="76"/>
      <c r="G238" s="76"/>
      <c r="I238" s="77"/>
      <c r="J238" s="77"/>
      <c r="K238" s="77"/>
      <c r="L238" s="77"/>
      <c r="M238" s="77"/>
      <c r="N238" s="77"/>
      <c r="O238" s="77"/>
      <c r="P238" s="77"/>
      <c r="Q238" s="76"/>
      <c r="R238" s="76"/>
      <c r="S238" s="77"/>
      <c r="T238" s="77"/>
      <c r="U238" s="77"/>
      <c r="V238" s="77"/>
      <c r="W238" s="77"/>
      <c r="X238" s="77"/>
    </row>
    <row r="239" spans="1:24" s="83" customFormat="1" ht="12.75" customHeight="1">
      <c r="A239" s="65"/>
      <c r="B239" s="23"/>
      <c r="C239" s="76"/>
      <c r="D239" s="28"/>
      <c r="E239" s="76"/>
      <c r="F239" s="76"/>
      <c r="G239" s="76"/>
      <c r="I239" s="77"/>
      <c r="J239" s="77"/>
      <c r="K239" s="77"/>
      <c r="L239" s="77"/>
      <c r="M239" s="77"/>
      <c r="N239" s="77"/>
      <c r="O239" s="77"/>
      <c r="P239" s="77"/>
      <c r="Q239" s="76"/>
      <c r="R239" s="76"/>
      <c r="S239" s="77"/>
      <c r="T239" s="77"/>
      <c r="U239" s="77"/>
      <c r="V239" s="77"/>
      <c r="W239" s="77"/>
      <c r="X239" s="77"/>
    </row>
    <row r="240" spans="1:24" s="83" customFormat="1" ht="12.75" customHeight="1">
      <c r="A240" s="65"/>
      <c r="B240" s="23"/>
      <c r="C240" s="76"/>
      <c r="D240" s="28"/>
      <c r="E240" s="76"/>
      <c r="F240" s="76"/>
      <c r="G240" s="76"/>
      <c r="I240" s="77"/>
      <c r="J240" s="77"/>
      <c r="K240" s="77"/>
      <c r="L240" s="77"/>
      <c r="M240" s="77"/>
      <c r="N240" s="77"/>
      <c r="O240" s="77"/>
      <c r="P240" s="77"/>
      <c r="Q240" s="76"/>
      <c r="R240" s="76"/>
      <c r="S240" s="77"/>
      <c r="T240" s="77"/>
      <c r="U240" s="77"/>
      <c r="V240" s="77"/>
      <c r="W240" s="77"/>
      <c r="X240" s="77"/>
    </row>
    <row r="241" spans="1:24" s="83" customFormat="1" ht="12.75" customHeight="1">
      <c r="A241" s="65"/>
      <c r="B241" s="23"/>
      <c r="C241" s="76"/>
      <c r="D241" s="28"/>
      <c r="E241" s="76"/>
      <c r="F241" s="76"/>
      <c r="G241" s="76"/>
      <c r="I241" s="77"/>
      <c r="J241" s="77"/>
      <c r="K241" s="77"/>
      <c r="L241" s="77"/>
      <c r="M241" s="77"/>
      <c r="N241" s="77"/>
      <c r="O241" s="77"/>
      <c r="P241" s="77"/>
      <c r="Q241" s="76"/>
      <c r="R241" s="76"/>
      <c r="S241" s="77"/>
      <c r="T241" s="77"/>
      <c r="U241" s="77"/>
      <c r="V241" s="77"/>
      <c r="W241" s="77"/>
      <c r="X241" s="77"/>
    </row>
    <row r="242" spans="1:24" s="83" customFormat="1" ht="12.75" customHeight="1">
      <c r="A242" s="65"/>
      <c r="B242" s="23"/>
      <c r="C242" s="76"/>
      <c r="D242" s="28"/>
      <c r="E242" s="76"/>
      <c r="F242" s="76"/>
      <c r="G242" s="76"/>
      <c r="I242" s="77"/>
      <c r="J242" s="77"/>
      <c r="K242" s="77"/>
      <c r="L242" s="77"/>
      <c r="M242" s="77"/>
      <c r="N242" s="77"/>
      <c r="O242" s="77"/>
      <c r="P242" s="77"/>
      <c r="Q242" s="76"/>
      <c r="R242" s="76"/>
      <c r="S242" s="77"/>
      <c r="T242" s="77"/>
      <c r="U242" s="77"/>
      <c r="V242" s="77"/>
      <c r="W242" s="77"/>
      <c r="X242" s="77"/>
    </row>
    <row r="243" spans="1:24" s="83" customFormat="1" ht="12.75" customHeight="1">
      <c r="A243" s="65"/>
      <c r="B243" s="23"/>
      <c r="C243" s="76"/>
      <c r="D243" s="28"/>
      <c r="E243" s="76"/>
      <c r="F243" s="76"/>
      <c r="G243" s="76"/>
      <c r="I243" s="77"/>
      <c r="J243" s="77"/>
      <c r="K243" s="77"/>
      <c r="L243" s="77"/>
      <c r="M243" s="77"/>
      <c r="N243" s="77"/>
      <c r="O243" s="77"/>
      <c r="P243" s="77"/>
      <c r="Q243" s="76"/>
      <c r="R243" s="76"/>
      <c r="S243" s="77"/>
      <c r="T243" s="77"/>
      <c r="U243" s="77"/>
      <c r="V243" s="77"/>
      <c r="W243" s="77"/>
      <c r="X243" s="77"/>
    </row>
    <row r="244" spans="1:24" s="83" customFormat="1" ht="12.75" customHeight="1">
      <c r="A244" s="65"/>
      <c r="B244" s="23"/>
      <c r="C244" s="76"/>
      <c r="D244" s="28"/>
      <c r="E244" s="76"/>
      <c r="F244" s="76"/>
      <c r="G244" s="76"/>
      <c r="I244" s="77"/>
      <c r="J244" s="77"/>
      <c r="K244" s="77"/>
      <c r="L244" s="77"/>
      <c r="M244" s="77"/>
      <c r="N244" s="77"/>
      <c r="O244" s="77"/>
      <c r="P244" s="77"/>
      <c r="Q244" s="76"/>
      <c r="R244" s="76"/>
      <c r="S244" s="77"/>
      <c r="T244" s="77"/>
      <c r="U244" s="77"/>
      <c r="V244" s="77"/>
      <c r="W244" s="77"/>
      <c r="X244" s="77"/>
    </row>
    <row r="245" spans="1:24" s="83" customFormat="1" ht="12.75" customHeight="1">
      <c r="A245" s="65"/>
      <c r="B245" s="23"/>
      <c r="C245" s="76"/>
      <c r="D245" s="28"/>
      <c r="E245" s="76"/>
      <c r="F245" s="76"/>
      <c r="G245" s="76"/>
      <c r="I245" s="77"/>
      <c r="J245" s="77"/>
      <c r="K245" s="77"/>
      <c r="L245" s="77"/>
      <c r="M245" s="77"/>
      <c r="N245" s="77"/>
      <c r="O245" s="77"/>
      <c r="P245" s="77"/>
      <c r="Q245" s="76"/>
      <c r="R245" s="76"/>
      <c r="S245" s="77"/>
      <c r="T245" s="77"/>
      <c r="U245" s="77"/>
      <c r="V245" s="77"/>
      <c r="W245" s="77"/>
      <c r="X245" s="77"/>
    </row>
    <row r="246" spans="1:24" s="83" customFormat="1" ht="12.75" customHeight="1">
      <c r="A246" s="65"/>
      <c r="B246" s="23"/>
      <c r="C246" s="76"/>
      <c r="D246" s="28"/>
      <c r="E246" s="76"/>
      <c r="F246" s="76"/>
      <c r="G246" s="76"/>
      <c r="I246" s="77"/>
      <c r="J246" s="77"/>
      <c r="K246" s="77"/>
      <c r="L246" s="77"/>
      <c r="M246" s="77"/>
      <c r="N246" s="77"/>
      <c r="O246" s="77"/>
      <c r="P246" s="77"/>
      <c r="Q246" s="76"/>
      <c r="R246" s="76"/>
      <c r="S246" s="77"/>
      <c r="T246" s="77"/>
      <c r="U246" s="77"/>
      <c r="V246" s="77"/>
      <c r="W246" s="77"/>
      <c r="X246" s="77"/>
    </row>
    <row r="247" spans="1:24" s="83" customFormat="1" ht="12.75" customHeight="1">
      <c r="A247" s="65"/>
      <c r="B247" s="23"/>
      <c r="C247" s="76"/>
      <c r="D247" s="28"/>
      <c r="E247" s="76"/>
      <c r="F247" s="76"/>
      <c r="G247" s="76"/>
      <c r="I247" s="77"/>
      <c r="J247" s="77"/>
      <c r="K247" s="77"/>
      <c r="L247" s="77"/>
      <c r="M247" s="77"/>
      <c r="N247" s="77"/>
      <c r="O247" s="77"/>
      <c r="P247" s="77"/>
      <c r="Q247" s="76"/>
      <c r="R247" s="76"/>
      <c r="S247" s="77"/>
      <c r="T247" s="77"/>
      <c r="U247" s="77"/>
      <c r="V247" s="77"/>
      <c r="W247" s="77"/>
      <c r="X247" s="77"/>
    </row>
    <row r="248" spans="1:24" s="83" customFormat="1" ht="12.75" customHeight="1">
      <c r="A248" s="65"/>
      <c r="B248" s="23"/>
      <c r="C248" s="76"/>
      <c r="D248" s="28"/>
      <c r="E248" s="76"/>
      <c r="F248" s="76"/>
      <c r="G248" s="76"/>
      <c r="I248" s="77"/>
      <c r="J248" s="77"/>
      <c r="K248" s="77"/>
      <c r="L248" s="77"/>
      <c r="M248" s="77"/>
      <c r="N248" s="77"/>
      <c r="O248" s="77"/>
      <c r="P248" s="77"/>
      <c r="Q248" s="76"/>
      <c r="R248" s="76"/>
      <c r="S248" s="77"/>
      <c r="T248" s="77"/>
      <c r="U248" s="77"/>
      <c r="V248" s="77"/>
      <c r="W248" s="77"/>
      <c r="X248" s="77"/>
    </row>
    <row r="249" spans="1:24" s="83" customFormat="1" ht="12.75" customHeight="1">
      <c r="A249" s="65"/>
      <c r="B249" s="23"/>
      <c r="C249" s="76"/>
      <c r="D249" s="28"/>
      <c r="E249" s="76"/>
      <c r="F249" s="76"/>
      <c r="G249" s="76"/>
      <c r="I249" s="77"/>
      <c r="J249" s="77"/>
      <c r="K249" s="77"/>
      <c r="L249" s="77"/>
      <c r="M249" s="77"/>
      <c r="N249" s="77"/>
      <c r="O249" s="77"/>
      <c r="P249" s="77"/>
      <c r="Q249" s="76"/>
      <c r="R249" s="76"/>
      <c r="S249" s="77"/>
      <c r="T249" s="77"/>
      <c r="U249" s="77"/>
      <c r="V249" s="77"/>
      <c r="W249" s="77"/>
      <c r="X249" s="77"/>
    </row>
    <row r="250" spans="1:24" s="83" customFormat="1" ht="12.75" customHeight="1">
      <c r="A250" s="65"/>
      <c r="B250" s="23"/>
      <c r="C250" s="76"/>
      <c r="D250" s="28"/>
      <c r="E250" s="76"/>
      <c r="F250" s="76"/>
      <c r="G250" s="76"/>
      <c r="I250" s="77"/>
      <c r="J250" s="77"/>
      <c r="K250" s="77"/>
      <c r="L250" s="77"/>
      <c r="M250" s="77"/>
      <c r="N250" s="77"/>
      <c r="O250" s="77"/>
      <c r="P250" s="77"/>
      <c r="Q250" s="76"/>
      <c r="R250" s="76"/>
      <c r="S250" s="77"/>
      <c r="T250" s="77"/>
      <c r="U250" s="77"/>
      <c r="V250" s="77"/>
      <c r="W250" s="77"/>
      <c r="X250" s="77"/>
    </row>
    <row r="251" spans="1:24" s="83" customFormat="1" ht="12.75" customHeight="1">
      <c r="A251" s="65"/>
      <c r="B251" s="23"/>
      <c r="C251" s="76"/>
      <c r="D251" s="28"/>
      <c r="E251" s="76"/>
      <c r="F251" s="76"/>
      <c r="G251" s="76"/>
      <c r="I251" s="77"/>
      <c r="J251" s="77"/>
      <c r="K251" s="77"/>
      <c r="L251" s="77"/>
      <c r="M251" s="77"/>
      <c r="N251" s="77"/>
      <c r="O251" s="77"/>
      <c r="P251" s="77"/>
      <c r="Q251" s="76"/>
      <c r="R251" s="76"/>
      <c r="S251" s="77"/>
      <c r="T251" s="77"/>
      <c r="U251" s="77"/>
      <c r="V251" s="77"/>
      <c r="W251" s="77"/>
      <c r="X251" s="77"/>
    </row>
    <row r="252" spans="1:24" s="83" customFormat="1" ht="12.75" customHeight="1">
      <c r="A252" s="65"/>
      <c r="B252" s="23"/>
      <c r="C252" s="76"/>
      <c r="D252" s="28"/>
      <c r="E252" s="76"/>
      <c r="F252" s="76"/>
      <c r="G252" s="76"/>
      <c r="I252" s="77"/>
      <c r="J252" s="77"/>
      <c r="K252" s="77"/>
      <c r="L252" s="77"/>
      <c r="M252" s="77"/>
      <c r="N252" s="77"/>
      <c r="O252" s="77"/>
      <c r="P252" s="77"/>
      <c r="Q252" s="76"/>
      <c r="R252" s="76"/>
      <c r="S252" s="77"/>
      <c r="T252" s="77"/>
      <c r="U252" s="77"/>
      <c r="V252" s="77"/>
      <c r="W252" s="77"/>
      <c r="X252" s="77"/>
    </row>
    <row r="253" spans="1:24" s="83" customFormat="1" ht="12.75" customHeight="1">
      <c r="A253" s="65"/>
      <c r="B253" s="23"/>
      <c r="C253" s="76"/>
      <c r="D253" s="28"/>
      <c r="E253" s="76"/>
      <c r="F253" s="76"/>
      <c r="G253" s="76"/>
      <c r="I253" s="77"/>
      <c r="J253" s="77"/>
      <c r="K253" s="77"/>
      <c r="L253" s="77"/>
      <c r="M253" s="77"/>
      <c r="N253" s="77"/>
      <c r="O253" s="77"/>
      <c r="P253" s="77"/>
      <c r="Q253" s="76"/>
      <c r="R253" s="76"/>
      <c r="S253" s="77"/>
      <c r="T253" s="77"/>
      <c r="U253" s="77"/>
      <c r="V253" s="77"/>
      <c r="W253" s="77"/>
      <c r="X253" s="77"/>
    </row>
    <row r="254" spans="1:24" s="83" customFormat="1" ht="12.75" customHeight="1">
      <c r="A254" s="65"/>
      <c r="B254" s="23"/>
      <c r="C254" s="76"/>
      <c r="D254" s="28"/>
      <c r="E254" s="76"/>
      <c r="F254" s="76"/>
      <c r="G254" s="76"/>
      <c r="I254" s="77"/>
      <c r="J254" s="77"/>
      <c r="K254" s="77"/>
      <c r="L254" s="77"/>
      <c r="M254" s="77"/>
      <c r="N254" s="77"/>
      <c r="O254" s="77"/>
      <c r="P254" s="77"/>
      <c r="Q254" s="76"/>
      <c r="R254" s="76"/>
      <c r="S254" s="77"/>
      <c r="T254" s="77"/>
      <c r="U254" s="77"/>
      <c r="V254" s="77"/>
      <c r="W254" s="77"/>
      <c r="X254" s="77"/>
    </row>
    <row r="255" spans="1:24" s="83" customFormat="1" ht="12.75" customHeight="1">
      <c r="A255" s="65"/>
      <c r="B255" s="23"/>
      <c r="C255" s="76"/>
      <c r="D255" s="28"/>
      <c r="E255" s="76"/>
      <c r="F255" s="76"/>
      <c r="G255" s="76"/>
      <c r="I255" s="77"/>
      <c r="J255" s="77"/>
      <c r="K255" s="77"/>
      <c r="L255" s="77"/>
      <c r="M255" s="77"/>
      <c r="N255" s="77"/>
      <c r="O255" s="77"/>
      <c r="P255" s="77"/>
      <c r="Q255" s="76"/>
      <c r="R255" s="76"/>
      <c r="S255" s="77"/>
      <c r="T255" s="77"/>
      <c r="U255" s="77"/>
      <c r="V255" s="77"/>
      <c r="W255" s="77"/>
      <c r="X255" s="77"/>
    </row>
    <row r="256" spans="1:24" s="83" customFormat="1" ht="12.75" customHeight="1">
      <c r="A256" s="65"/>
      <c r="B256" s="23"/>
      <c r="C256" s="76"/>
      <c r="D256" s="28"/>
      <c r="E256" s="76"/>
      <c r="F256" s="76"/>
      <c r="G256" s="76"/>
      <c r="I256" s="77"/>
      <c r="J256" s="77"/>
      <c r="K256" s="77"/>
      <c r="L256" s="77"/>
      <c r="M256" s="77"/>
      <c r="N256" s="77"/>
      <c r="O256" s="77"/>
      <c r="P256" s="77"/>
      <c r="Q256" s="76"/>
      <c r="R256" s="76"/>
      <c r="S256" s="77"/>
      <c r="T256" s="77"/>
      <c r="U256" s="77"/>
      <c r="V256" s="77"/>
      <c r="W256" s="77"/>
      <c r="X256" s="77"/>
    </row>
    <row r="257" spans="1:24" s="83" customFormat="1" ht="12.75" customHeight="1">
      <c r="A257" s="65"/>
      <c r="B257" s="23"/>
      <c r="C257" s="76"/>
      <c r="D257" s="28"/>
      <c r="E257" s="76"/>
      <c r="F257" s="76"/>
      <c r="G257" s="76"/>
      <c r="I257" s="77"/>
      <c r="J257" s="77"/>
      <c r="K257" s="77"/>
      <c r="L257" s="77"/>
      <c r="M257" s="77"/>
      <c r="N257" s="77"/>
      <c r="O257" s="77"/>
      <c r="P257" s="77"/>
      <c r="Q257" s="76"/>
      <c r="R257" s="76"/>
      <c r="S257" s="77"/>
      <c r="T257" s="77"/>
      <c r="U257" s="77"/>
      <c r="V257" s="77"/>
      <c r="W257" s="77"/>
      <c r="X257" s="77"/>
    </row>
    <row r="258" spans="1:24" s="83" customFormat="1" ht="12.75" customHeight="1">
      <c r="A258" s="65"/>
      <c r="B258" s="23"/>
      <c r="C258" s="76"/>
      <c r="D258" s="28"/>
      <c r="E258" s="76"/>
      <c r="F258" s="76"/>
      <c r="G258" s="76"/>
      <c r="I258" s="77"/>
      <c r="J258" s="77"/>
      <c r="K258" s="77"/>
      <c r="L258" s="77"/>
      <c r="M258" s="77"/>
      <c r="N258" s="77"/>
      <c r="O258" s="77"/>
      <c r="P258" s="77"/>
      <c r="Q258" s="76"/>
      <c r="R258" s="76"/>
      <c r="S258" s="77"/>
      <c r="T258" s="77"/>
      <c r="U258" s="77"/>
      <c r="V258" s="77"/>
      <c r="W258" s="77"/>
      <c r="X258" s="77"/>
    </row>
    <row r="259" spans="1:24" s="83" customFormat="1" ht="12.75" customHeight="1">
      <c r="A259" s="65"/>
      <c r="B259" s="23"/>
      <c r="C259" s="76"/>
      <c r="D259" s="28"/>
      <c r="E259" s="76"/>
      <c r="F259" s="76"/>
      <c r="G259" s="76"/>
      <c r="I259" s="77"/>
      <c r="J259" s="77"/>
      <c r="K259" s="77"/>
      <c r="L259" s="77"/>
      <c r="M259" s="77"/>
      <c r="N259" s="77"/>
      <c r="O259" s="77"/>
      <c r="P259" s="77"/>
      <c r="Q259" s="76"/>
      <c r="R259" s="76"/>
      <c r="S259" s="77"/>
      <c r="T259" s="77"/>
      <c r="U259" s="77"/>
      <c r="V259" s="77"/>
      <c r="W259" s="77"/>
      <c r="X259" s="77"/>
    </row>
    <row r="260" spans="1:24" s="83" customFormat="1" ht="12.75" customHeight="1">
      <c r="A260" s="65"/>
      <c r="B260" s="23"/>
      <c r="C260" s="76"/>
      <c r="D260" s="28"/>
      <c r="E260" s="76"/>
      <c r="F260" s="76"/>
      <c r="G260" s="76"/>
      <c r="I260" s="77"/>
      <c r="J260" s="77"/>
      <c r="K260" s="77"/>
      <c r="L260" s="77"/>
      <c r="M260" s="77"/>
      <c r="N260" s="77"/>
      <c r="O260" s="77"/>
      <c r="P260" s="77"/>
      <c r="Q260" s="76"/>
      <c r="R260" s="76"/>
      <c r="S260" s="77"/>
      <c r="T260" s="77"/>
      <c r="U260" s="77"/>
      <c r="V260" s="77"/>
      <c r="W260" s="77"/>
      <c r="X260" s="77"/>
    </row>
    <row r="261" spans="1:24" s="83" customFormat="1" ht="12.75" customHeight="1">
      <c r="A261" s="65"/>
      <c r="B261" s="23"/>
      <c r="C261" s="76"/>
      <c r="D261" s="28"/>
      <c r="E261" s="76"/>
      <c r="F261" s="76"/>
      <c r="G261" s="76"/>
      <c r="I261" s="77"/>
      <c r="J261" s="77"/>
      <c r="K261" s="77"/>
      <c r="L261" s="77"/>
      <c r="M261" s="77"/>
      <c r="N261" s="77"/>
      <c r="O261" s="77"/>
      <c r="P261" s="77"/>
      <c r="Q261" s="76"/>
      <c r="R261" s="76"/>
      <c r="S261" s="77"/>
      <c r="T261" s="77"/>
      <c r="U261" s="77"/>
      <c r="V261" s="77"/>
      <c r="W261" s="77"/>
      <c r="X261" s="77"/>
    </row>
    <row r="262" spans="1:24" s="83" customFormat="1" ht="12.75" customHeight="1">
      <c r="A262" s="65"/>
      <c r="B262" s="23"/>
      <c r="C262" s="76"/>
      <c r="D262" s="28"/>
      <c r="E262" s="76"/>
      <c r="F262" s="76"/>
      <c r="G262" s="76"/>
      <c r="I262" s="77"/>
      <c r="J262" s="77"/>
      <c r="K262" s="77"/>
      <c r="L262" s="77"/>
      <c r="M262" s="77"/>
      <c r="N262" s="77"/>
      <c r="O262" s="77"/>
      <c r="P262" s="77"/>
      <c r="Q262" s="76"/>
      <c r="R262" s="76"/>
      <c r="S262" s="77"/>
      <c r="T262" s="77"/>
      <c r="U262" s="77"/>
      <c r="V262" s="77"/>
      <c r="W262" s="77"/>
      <c r="X262" s="77"/>
    </row>
    <row r="263" spans="1:24" s="83" customFormat="1" ht="12.75" customHeight="1">
      <c r="A263" s="65"/>
      <c r="B263" s="23"/>
      <c r="C263" s="76"/>
      <c r="D263" s="28"/>
      <c r="E263" s="76"/>
      <c r="F263" s="76"/>
      <c r="G263" s="76"/>
      <c r="I263" s="77"/>
      <c r="J263" s="77"/>
      <c r="K263" s="77"/>
      <c r="L263" s="77"/>
      <c r="M263" s="77"/>
      <c r="N263" s="77"/>
      <c r="O263" s="77"/>
      <c r="P263" s="77"/>
      <c r="Q263" s="76"/>
      <c r="R263" s="76"/>
      <c r="S263" s="77"/>
      <c r="T263" s="77"/>
      <c r="U263" s="77"/>
      <c r="V263" s="77"/>
      <c r="W263" s="77"/>
      <c r="X263" s="77"/>
    </row>
    <row r="264" spans="1:24" s="83" customFormat="1" ht="12.75" customHeight="1">
      <c r="A264" s="65"/>
      <c r="B264" s="23"/>
      <c r="C264" s="76"/>
      <c r="D264" s="28"/>
      <c r="E264" s="76"/>
      <c r="F264" s="76"/>
      <c r="G264" s="76"/>
      <c r="I264" s="77"/>
      <c r="J264" s="77"/>
      <c r="K264" s="77"/>
      <c r="L264" s="77"/>
      <c r="M264" s="77"/>
      <c r="N264" s="77"/>
      <c r="O264" s="77"/>
      <c r="P264" s="77"/>
      <c r="Q264" s="76"/>
      <c r="R264" s="76"/>
      <c r="S264" s="77"/>
      <c r="T264" s="77"/>
      <c r="U264" s="77"/>
      <c r="V264" s="77"/>
      <c r="W264" s="77"/>
      <c r="X264" s="77"/>
    </row>
    <row r="265" spans="1:24" s="83" customFormat="1" ht="12.75" customHeight="1">
      <c r="A265" s="65"/>
      <c r="B265" s="23"/>
      <c r="C265" s="76"/>
      <c r="D265" s="28"/>
      <c r="E265" s="76"/>
      <c r="F265" s="76"/>
      <c r="G265" s="76"/>
      <c r="I265" s="77"/>
      <c r="J265" s="77"/>
      <c r="K265" s="77"/>
      <c r="L265" s="77"/>
      <c r="M265" s="77"/>
      <c r="N265" s="77"/>
      <c r="O265" s="77"/>
      <c r="P265" s="77"/>
      <c r="Q265" s="76"/>
      <c r="R265" s="76"/>
      <c r="S265" s="77"/>
      <c r="T265" s="77"/>
      <c r="U265" s="77"/>
      <c r="V265" s="77"/>
      <c r="W265" s="77"/>
      <c r="X265" s="77"/>
    </row>
    <row r="266" spans="1:24" s="83" customFormat="1" ht="12.75" customHeight="1">
      <c r="A266" s="65"/>
      <c r="B266" s="23"/>
      <c r="C266" s="76"/>
      <c r="D266" s="28"/>
      <c r="E266" s="76"/>
      <c r="F266" s="76"/>
      <c r="G266" s="76"/>
      <c r="I266" s="77"/>
      <c r="J266" s="77"/>
      <c r="K266" s="77"/>
      <c r="L266" s="77"/>
      <c r="M266" s="77"/>
      <c r="N266" s="77"/>
      <c r="O266" s="77"/>
      <c r="P266" s="77"/>
      <c r="Q266" s="76"/>
      <c r="R266" s="76"/>
      <c r="S266" s="77"/>
      <c r="T266" s="77"/>
      <c r="U266" s="77"/>
      <c r="V266" s="77"/>
      <c r="W266" s="77"/>
      <c r="X266" s="77"/>
    </row>
    <row r="267" spans="1:24" s="83" customFormat="1" ht="12.75" customHeight="1">
      <c r="A267" s="65"/>
      <c r="B267" s="23"/>
      <c r="C267" s="76"/>
      <c r="D267" s="28"/>
      <c r="E267" s="76"/>
      <c r="F267" s="76"/>
      <c r="G267" s="76"/>
      <c r="I267" s="77"/>
      <c r="J267" s="77"/>
      <c r="K267" s="77"/>
      <c r="L267" s="77"/>
      <c r="M267" s="77"/>
      <c r="N267" s="77"/>
      <c r="O267" s="77"/>
      <c r="P267" s="77"/>
      <c r="Q267" s="76"/>
      <c r="R267" s="76"/>
      <c r="S267" s="77"/>
      <c r="T267" s="77"/>
      <c r="U267" s="77"/>
      <c r="V267" s="77"/>
      <c r="W267" s="77"/>
      <c r="X267" s="77"/>
    </row>
    <row r="268" spans="1:24" s="83" customFormat="1" ht="12.75" customHeight="1">
      <c r="A268" s="65"/>
      <c r="B268" s="23"/>
      <c r="C268" s="76"/>
      <c r="D268" s="28"/>
      <c r="E268" s="76"/>
      <c r="F268" s="76"/>
      <c r="G268" s="76"/>
      <c r="I268" s="77"/>
      <c r="J268" s="77"/>
      <c r="K268" s="77"/>
      <c r="L268" s="77"/>
      <c r="M268" s="77"/>
      <c r="N268" s="77"/>
      <c r="O268" s="77"/>
      <c r="P268" s="77"/>
      <c r="Q268" s="76"/>
      <c r="R268" s="76"/>
      <c r="S268" s="77"/>
      <c r="T268" s="77"/>
      <c r="U268" s="77"/>
      <c r="V268" s="77"/>
      <c r="W268" s="77"/>
      <c r="X268" s="77"/>
    </row>
    <row r="269" spans="1:24" s="83" customFormat="1" ht="12.75" customHeight="1">
      <c r="A269" s="65"/>
      <c r="B269" s="23"/>
      <c r="C269" s="76"/>
      <c r="D269" s="28"/>
      <c r="E269" s="76"/>
      <c r="F269" s="76"/>
      <c r="G269" s="76"/>
      <c r="I269" s="77"/>
      <c r="J269" s="77"/>
      <c r="K269" s="77"/>
      <c r="L269" s="77"/>
      <c r="M269" s="77"/>
      <c r="N269" s="77"/>
      <c r="O269" s="77"/>
      <c r="P269" s="77"/>
      <c r="Q269" s="76"/>
      <c r="R269" s="76"/>
      <c r="S269" s="77"/>
      <c r="T269" s="77"/>
      <c r="U269" s="77"/>
      <c r="V269" s="77"/>
      <c r="W269" s="77"/>
      <c r="X269" s="77"/>
    </row>
    <row r="270" spans="1:24" s="83" customFormat="1" ht="12.75" customHeight="1">
      <c r="A270" s="65"/>
      <c r="B270" s="23"/>
      <c r="C270" s="76"/>
      <c r="D270" s="28"/>
      <c r="E270" s="76"/>
      <c r="F270" s="76"/>
      <c r="G270" s="76"/>
      <c r="I270" s="77"/>
      <c r="J270" s="77"/>
      <c r="K270" s="77"/>
      <c r="L270" s="77"/>
      <c r="M270" s="77"/>
      <c r="N270" s="77"/>
      <c r="O270" s="77"/>
      <c r="P270" s="77"/>
      <c r="Q270" s="76"/>
      <c r="R270" s="76"/>
      <c r="S270" s="77"/>
      <c r="T270" s="77"/>
      <c r="U270" s="77"/>
      <c r="V270" s="77"/>
      <c r="W270" s="77"/>
      <c r="X270" s="77"/>
    </row>
    <row r="271" spans="1:24" s="83" customFormat="1" ht="12.75" customHeight="1">
      <c r="A271" s="65"/>
      <c r="B271" s="23"/>
      <c r="C271" s="76"/>
      <c r="D271" s="28"/>
      <c r="E271" s="76"/>
      <c r="F271" s="76"/>
      <c r="G271" s="76"/>
      <c r="I271" s="77"/>
      <c r="J271" s="77"/>
      <c r="K271" s="77"/>
      <c r="L271" s="77"/>
      <c r="M271" s="77"/>
      <c r="N271" s="77"/>
      <c r="O271" s="77"/>
      <c r="P271" s="77"/>
      <c r="Q271" s="76"/>
      <c r="R271" s="76"/>
      <c r="S271" s="77"/>
      <c r="T271" s="77"/>
      <c r="U271" s="77"/>
      <c r="V271" s="77"/>
      <c r="W271" s="77"/>
      <c r="X271" s="77"/>
    </row>
    <row r="272" spans="1:24" s="83" customFormat="1" ht="12.75" customHeight="1">
      <c r="A272" s="65"/>
      <c r="B272" s="23"/>
      <c r="C272" s="76"/>
      <c r="D272" s="28"/>
      <c r="E272" s="76"/>
      <c r="F272" s="76"/>
      <c r="G272" s="76"/>
      <c r="I272" s="77"/>
      <c r="J272" s="77"/>
      <c r="K272" s="77"/>
      <c r="L272" s="77"/>
      <c r="M272" s="77"/>
      <c r="N272" s="77"/>
      <c r="O272" s="77"/>
      <c r="P272" s="77"/>
      <c r="Q272" s="76"/>
      <c r="R272" s="76"/>
      <c r="S272" s="77"/>
      <c r="T272" s="77"/>
      <c r="U272" s="77"/>
      <c r="V272" s="77"/>
      <c r="W272" s="77"/>
      <c r="X272" s="77"/>
    </row>
    <row r="273" spans="1:24" s="83" customFormat="1" ht="12.75" customHeight="1">
      <c r="A273" s="65"/>
      <c r="B273" s="23"/>
      <c r="C273" s="76"/>
      <c r="D273" s="28"/>
      <c r="E273" s="76"/>
      <c r="F273" s="76"/>
      <c r="G273" s="76"/>
      <c r="I273" s="77"/>
      <c r="J273" s="77"/>
      <c r="K273" s="77"/>
      <c r="L273" s="77"/>
      <c r="M273" s="77"/>
      <c r="N273" s="77"/>
      <c r="O273" s="77"/>
      <c r="P273" s="77"/>
      <c r="Q273" s="76"/>
      <c r="R273" s="76"/>
      <c r="S273" s="77"/>
      <c r="T273" s="77"/>
      <c r="U273" s="77"/>
      <c r="V273" s="77"/>
      <c r="W273" s="77"/>
      <c r="X273" s="77"/>
    </row>
    <row r="274" spans="1:24" s="83" customFormat="1" ht="12.75" customHeight="1">
      <c r="A274" s="65"/>
      <c r="B274" s="23"/>
      <c r="C274" s="76"/>
      <c r="D274" s="28"/>
      <c r="E274" s="76"/>
      <c r="F274" s="76"/>
      <c r="G274" s="76"/>
      <c r="I274" s="77"/>
      <c r="J274" s="77"/>
      <c r="K274" s="77"/>
      <c r="L274" s="77"/>
      <c r="M274" s="77"/>
      <c r="N274" s="77"/>
      <c r="O274" s="77"/>
      <c r="P274" s="77"/>
      <c r="Q274" s="76"/>
      <c r="R274" s="76"/>
      <c r="S274" s="77"/>
      <c r="T274" s="77"/>
      <c r="U274" s="77"/>
      <c r="V274" s="77"/>
      <c r="W274" s="77"/>
      <c r="X274" s="77"/>
    </row>
    <row r="275" spans="1:24" s="83" customFormat="1" ht="12.75" customHeight="1">
      <c r="A275" s="65"/>
      <c r="B275" s="23"/>
      <c r="C275" s="76"/>
      <c r="D275" s="28"/>
      <c r="E275" s="76"/>
      <c r="F275" s="76"/>
      <c r="G275" s="76"/>
      <c r="I275" s="77"/>
      <c r="J275" s="77"/>
      <c r="K275" s="77"/>
      <c r="L275" s="77"/>
      <c r="M275" s="77"/>
      <c r="N275" s="77"/>
      <c r="O275" s="77"/>
      <c r="P275" s="77"/>
      <c r="Q275" s="76"/>
      <c r="R275" s="76"/>
      <c r="S275" s="77"/>
      <c r="T275" s="77"/>
      <c r="U275" s="77"/>
      <c r="V275" s="77"/>
      <c r="W275" s="77"/>
      <c r="X275" s="77"/>
    </row>
    <row r="276" spans="1:24" s="83" customFormat="1" ht="12.75" customHeight="1">
      <c r="A276" s="65"/>
      <c r="B276" s="23"/>
      <c r="C276" s="76"/>
      <c r="D276" s="28"/>
      <c r="E276" s="76"/>
      <c r="F276" s="76"/>
      <c r="G276" s="76"/>
      <c r="I276" s="77"/>
      <c r="J276" s="77"/>
      <c r="K276" s="77"/>
      <c r="L276" s="77"/>
      <c r="M276" s="77"/>
      <c r="N276" s="77"/>
      <c r="O276" s="77"/>
      <c r="P276" s="77"/>
      <c r="Q276" s="76"/>
      <c r="R276" s="76"/>
      <c r="S276" s="77"/>
      <c r="T276" s="77"/>
      <c r="U276" s="77"/>
      <c r="V276" s="77"/>
      <c r="W276" s="77"/>
      <c r="X276" s="77"/>
    </row>
    <row r="277" spans="1:24" s="83" customFormat="1" ht="12.75" customHeight="1">
      <c r="A277" s="65"/>
      <c r="B277" s="23"/>
      <c r="C277" s="76"/>
      <c r="D277" s="28"/>
      <c r="E277" s="76"/>
      <c r="F277" s="76"/>
      <c r="G277" s="76"/>
      <c r="I277" s="77"/>
      <c r="J277" s="77"/>
      <c r="K277" s="77"/>
      <c r="L277" s="77"/>
      <c r="M277" s="77"/>
      <c r="N277" s="77"/>
      <c r="O277" s="77"/>
      <c r="P277" s="77"/>
      <c r="Q277" s="76"/>
      <c r="R277" s="76"/>
      <c r="S277" s="77"/>
      <c r="T277" s="77"/>
      <c r="U277" s="77"/>
      <c r="V277" s="77"/>
      <c r="W277" s="77"/>
      <c r="X277" s="77"/>
    </row>
    <row r="278" spans="1:24" s="83" customFormat="1" ht="12.75" customHeight="1">
      <c r="A278" s="65"/>
      <c r="B278" s="23"/>
      <c r="C278" s="76"/>
      <c r="D278" s="28"/>
      <c r="E278" s="76"/>
      <c r="F278" s="76"/>
      <c r="G278" s="76"/>
      <c r="I278" s="77"/>
      <c r="J278" s="77"/>
      <c r="K278" s="77"/>
      <c r="L278" s="77"/>
      <c r="M278" s="77"/>
      <c r="N278" s="77"/>
      <c r="O278" s="77"/>
      <c r="P278" s="77"/>
      <c r="Q278" s="76"/>
      <c r="R278" s="76"/>
      <c r="S278" s="77"/>
      <c r="T278" s="77"/>
      <c r="U278" s="77"/>
      <c r="V278" s="77"/>
      <c r="W278" s="77"/>
      <c r="X278" s="77"/>
    </row>
    <row r="279" spans="1:24" s="83" customFormat="1" ht="12.75" customHeight="1">
      <c r="A279" s="65"/>
      <c r="B279" s="23"/>
      <c r="C279" s="76"/>
      <c r="D279" s="28"/>
      <c r="E279" s="76"/>
      <c r="F279" s="76"/>
      <c r="G279" s="76"/>
      <c r="I279" s="77"/>
      <c r="J279" s="77"/>
      <c r="K279" s="77"/>
      <c r="L279" s="77"/>
      <c r="M279" s="77"/>
      <c r="N279" s="77"/>
      <c r="O279" s="77"/>
      <c r="P279" s="77"/>
      <c r="Q279" s="76"/>
      <c r="R279" s="76"/>
      <c r="S279" s="77"/>
      <c r="T279" s="77"/>
      <c r="U279" s="77"/>
      <c r="V279" s="77"/>
      <c r="W279" s="77"/>
      <c r="X279" s="77"/>
    </row>
    <row r="280" spans="1:24" s="83" customFormat="1" ht="12.75" customHeight="1">
      <c r="A280" s="65"/>
      <c r="B280" s="23"/>
      <c r="C280" s="76"/>
      <c r="D280" s="28"/>
      <c r="E280" s="76"/>
      <c r="F280" s="76"/>
      <c r="G280" s="76"/>
      <c r="I280" s="77"/>
      <c r="J280" s="77"/>
      <c r="K280" s="77"/>
      <c r="L280" s="77"/>
      <c r="M280" s="77"/>
      <c r="N280" s="77"/>
      <c r="O280" s="77"/>
      <c r="P280" s="77"/>
      <c r="Q280" s="76"/>
      <c r="R280" s="76"/>
      <c r="S280" s="77"/>
      <c r="T280" s="77"/>
      <c r="U280" s="77"/>
      <c r="V280" s="77"/>
      <c r="W280" s="77"/>
      <c r="X280" s="77"/>
    </row>
    <row r="281" spans="1:24" s="83" customFormat="1" ht="12.75" customHeight="1">
      <c r="A281" s="65"/>
      <c r="B281" s="23"/>
      <c r="C281" s="76"/>
      <c r="D281" s="28"/>
      <c r="E281" s="76"/>
      <c r="F281" s="76"/>
      <c r="G281" s="76"/>
      <c r="I281" s="77"/>
      <c r="J281" s="77"/>
      <c r="K281" s="77"/>
      <c r="L281" s="77"/>
      <c r="M281" s="77"/>
      <c r="N281" s="77"/>
      <c r="O281" s="77"/>
      <c r="P281" s="77"/>
      <c r="Q281" s="76"/>
      <c r="R281" s="76"/>
      <c r="S281" s="77"/>
      <c r="T281" s="77"/>
      <c r="U281" s="77"/>
      <c r="V281" s="77"/>
      <c r="W281" s="77"/>
      <c r="X281" s="77"/>
    </row>
    <row r="282" spans="1:24" s="83" customFormat="1" ht="12.75" customHeight="1">
      <c r="A282" s="65"/>
      <c r="B282" s="23"/>
      <c r="C282" s="76"/>
      <c r="D282" s="28"/>
      <c r="E282" s="76"/>
      <c r="F282" s="76"/>
      <c r="G282" s="76"/>
      <c r="I282" s="77"/>
      <c r="J282" s="77"/>
      <c r="K282" s="77"/>
      <c r="L282" s="77"/>
      <c r="M282" s="77"/>
      <c r="N282" s="77"/>
      <c r="O282" s="77"/>
      <c r="P282" s="77"/>
      <c r="Q282" s="76"/>
      <c r="R282" s="76"/>
      <c r="S282" s="77"/>
      <c r="T282" s="77"/>
      <c r="U282" s="77"/>
      <c r="V282" s="77"/>
      <c r="W282" s="77"/>
      <c r="X282" s="77"/>
    </row>
    <row r="283" spans="1:24" s="83" customFormat="1" ht="12.75" customHeight="1">
      <c r="A283" s="65"/>
      <c r="B283" s="23"/>
      <c r="C283" s="76"/>
      <c r="D283" s="28"/>
      <c r="E283" s="76"/>
      <c r="F283" s="76"/>
      <c r="G283" s="76"/>
      <c r="I283" s="77"/>
      <c r="J283" s="77"/>
      <c r="K283" s="77"/>
      <c r="L283" s="77"/>
      <c r="M283" s="77"/>
      <c r="N283" s="77"/>
      <c r="O283" s="77"/>
      <c r="P283" s="77"/>
      <c r="Q283" s="76"/>
      <c r="R283" s="76"/>
      <c r="S283" s="77"/>
      <c r="T283" s="77"/>
      <c r="U283" s="77"/>
      <c r="V283" s="77"/>
      <c r="W283" s="77"/>
      <c r="X283" s="77"/>
    </row>
    <row r="284" spans="1:24" s="83" customFormat="1" ht="12.75" customHeight="1">
      <c r="A284" s="65"/>
      <c r="B284" s="23"/>
      <c r="C284" s="76"/>
      <c r="D284" s="28"/>
      <c r="E284" s="76"/>
      <c r="F284" s="76"/>
      <c r="G284" s="76"/>
      <c r="I284" s="77"/>
      <c r="J284" s="77"/>
      <c r="K284" s="77"/>
      <c r="L284" s="77"/>
      <c r="M284" s="77"/>
      <c r="N284" s="77"/>
      <c r="O284" s="77"/>
      <c r="P284" s="77"/>
      <c r="Q284" s="76"/>
      <c r="R284" s="76"/>
      <c r="S284" s="77"/>
      <c r="T284" s="77"/>
      <c r="U284" s="77"/>
      <c r="V284" s="77"/>
      <c r="W284" s="77"/>
      <c r="X284" s="77"/>
    </row>
    <row r="285" spans="1:24" s="83" customFormat="1" ht="12.75" customHeight="1">
      <c r="A285" s="65"/>
      <c r="B285" s="23"/>
      <c r="C285" s="76"/>
      <c r="D285" s="28"/>
      <c r="E285" s="76"/>
      <c r="F285" s="76"/>
      <c r="G285" s="76"/>
      <c r="I285" s="77"/>
      <c r="J285" s="77"/>
      <c r="K285" s="77"/>
      <c r="L285" s="77"/>
      <c r="M285" s="77"/>
      <c r="N285" s="77"/>
      <c r="O285" s="77"/>
      <c r="P285" s="77"/>
      <c r="Q285" s="76"/>
      <c r="R285" s="76"/>
      <c r="S285" s="77"/>
      <c r="T285" s="77"/>
      <c r="U285" s="77"/>
      <c r="V285" s="77"/>
      <c r="W285" s="77"/>
      <c r="X285" s="77"/>
    </row>
    <row r="286" spans="1:24" s="83" customFormat="1" ht="12.75" customHeight="1">
      <c r="A286" s="65"/>
      <c r="B286" s="23"/>
      <c r="C286" s="76"/>
      <c r="D286" s="28"/>
      <c r="E286" s="76"/>
      <c r="F286" s="76"/>
      <c r="G286" s="76"/>
      <c r="I286" s="77"/>
      <c r="J286" s="77"/>
      <c r="K286" s="77"/>
      <c r="L286" s="77"/>
      <c r="M286" s="77"/>
      <c r="N286" s="77"/>
      <c r="O286" s="77"/>
      <c r="P286" s="77"/>
      <c r="Q286" s="76"/>
      <c r="R286" s="76"/>
      <c r="S286" s="77"/>
      <c r="T286" s="77"/>
      <c r="U286" s="77"/>
      <c r="V286" s="77"/>
      <c r="W286" s="77"/>
      <c r="X286" s="77"/>
    </row>
    <row r="287" spans="1:24" s="83" customFormat="1" ht="12.75" customHeight="1">
      <c r="A287" s="65"/>
      <c r="B287" s="23"/>
      <c r="C287" s="76"/>
      <c r="D287" s="28"/>
      <c r="E287" s="76"/>
      <c r="F287" s="76"/>
      <c r="G287" s="76"/>
      <c r="I287" s="77"/>
      <c r="J287" s="77"/>
      <c r="K287" s="77"/>
      <c r="L287" s="77"/>
      <c r="M287" s="77"/>
      <c r="N287" s="77"/>
      <c r="O287" s="77"/>
      <c r="P287" s="77"/>
      <c r="Q287" s="76"/>
      <c r="R287" s="76"/>
      <c r="S287" s="77"/>
      <c r="T287" s="77"/>
      <c r="U287" s="77"/>
      <c r="V287" s="77"/>
      <c r="W287" s="77"/>
      <c r="X287" s="77"/>
    </row>
    <row r="288" spans="1:24" s="83" customFormat="1" ht="12.75" customHeight="1">
      <c r="A288" s="65"/>
      <c r="B288" s="23"/>
      <c r="C288" s="76"/>
      <c r="D288" s="28"/>
      <c r="E288" s="76"/>
      <c r="F288" s="76"/>
      <c r="G288" s="76"/>
      <c r="I288" s="77"/>
      <c r="J288" s="77"/>
      <c r="K288" s="77"/>
      <c r="L288" s="77"/>
      <c r="M288" s="77"/>
      <c r="N288" s="77"/>
      <c r="O288" s="77"/>
      <c r="P288" s="77"/>
      <c r="Q288" s="76"/>
      <c r="R288" s="76"/>
      <c r="S288" s="77"/>
      <c r="T288" s="77"/>
      <c r="U288" s="77"/>
      <c r="V288" s="77"/>
      <c r="W288" s="77"/>
      <c r="X288" s="77"/>
    </row>
    <row r="289" spans="1:24" s="83" customFormat="1" ht="12.75" customHeight="1">
      <c r="A289" s="65"/>
      <c r="B289" s="23"/>
      <c r="C289" s="76"/>
      <c r="D289" s="28"/>
      <c r="E289" s="76"/>
      <c r="F289" s="76"/>
      <c r="G289" s="76"/>
      <c r="I289" s="77"/>
      <c r="J289" s="77"/>
      <c r="K289" s="77"/>
      <c r="L289" s="77"/>
      <c r="M289" s="77"/>
      <c r="N289" s="77"/>
      <c r="O289" s="77"/>
      <c r="P289" s="77"/>
      <c r="Q289" s="76"/>
      <c r="R289" s="76"/>
      <c r="S289" s="77"/>
      <c r="T289" s="77"/>
      <c r="U289" s="77"/>
      <c r="V289" s="77"/>
      <c r="W289" s="77"/>
      <c r="X289" s="77"/>
    </row>
    <row r="290" spans="1:24" s="83" customFormat="1" ht="12.75" customHeight="1">
      <c r="A290" s="65"/>
      <c r="B290" s="23"/>
      <c r="C290" s="76"/>
      <c r="D290" s="28"/>
      <c r="E290" s="76"/>
      <c r="F290" s="76"/>
      <c r="G290" s="76"/>
      <c r="I290" s="77"/>
      <c r="J290" s="77"/>
      <c r="K290" s="77"/>
      <c r="L290" s="77"/>
      <c r="M290" s="77"/>
      <c r="N290" s="77"/>
      <c r="O290" s="77"/>
      <c r="P290" s="77"/>
      <c r="Q290" s="76"/>
      <c r="R290" s="76"/>
      <c r="S290" s="77"/>
      <c r="T290" s="77"/>
      <c r="U290" s="77"/>
      <c r="V290" s="77"/>
      <c r="W290" s="77"/>
      <c r="X290" s="77"/>
    </row>
    <row r="291" spans="1:24" s="83" customFormat="1" ht="12.75" customHeight="1">
      <c r="A291" s="65"/>
      <c r="B291" s="23"/>
      <c r="C291" s="76"/>
      <c r="D291" s="28"/>
      <c r="E291" s="76"/>
      <c r="F291" s="76"/>
      <c r="G291" s="76"/>
      <c r="I291" s="77"/>
      <c r="J291" s="77"/>
      <c r="K291" s="77"/>
      <c r="L291" s="77"/>
      <c r="M291" s="77"/>
      <c r="N291" s="77"/>
      <c r="O291" s="77"/>
      <c r="P291" s="77"/>
      <c r="Q291" s="76"/>
      <c r="R291" s="76"/>
      <c r="S291" s="77"/>
      <c r="T291" s="77"/>
      <c r="U291" s="77"/>
      <c r="V291" s="77"/>
      <c r="W291" s="77"/>
      <c r="X291" s="77"/>
    </row>
    <row r="292" spans="1:24" s="83" customFormat="1" ht="12.75" customHeight="1">
      <c r="A292" s="65"/>
      <c r="B292" s="23"/>
      <c r="C292" s="76"/>
      <c r="D292" s="28"/>
      <c r="E292" s="76"/>
      <c r="F292" s="76"/>
      <c r="G292" s="76"/>
      <c r="I292" s="77"/>
      <c r="J292" s="77"/>
      <c r="K292" s="77"/>
      <c r="L292" s="77"/>
      <c r="M292" s="77"/>
      <c r="N292" s="77"/>
      <c r="O292" s="77"/>
      <c r="P292" s="77"/>
      <c r="Q292" s="76"/>
      <c r="R292" s="76"/>
      <c r="S292" s="77"/>
      <c r="T292" s="77"/>
      <c r="U292" s="77"/>
      <c r="V292" s="77"/>
      <c r="W292" s="77"/>
      <c r="X292" s="77"/>
    </row>
    <row r="293" spans="1:24" s="83" customFormat="1" ht="12.75" customHeight="1">
      <c r="A293" s="65"/>
      <c r="B293" s="23"/>
      <c r="C293" s="76"/>
      <c r="D293" s="28"/>
      <c r="E293" s="76"/>
      <c r="F293" s="76"/>
      <c r="G293" s="76"/>
      <c r="I293" s="77"/>
      <c r="J293" s="77"/>
      <c r="K293" s="77"/>
      <c r="L293" s="77"/>
      <c r="M293" s="77"/>
      <c r="N293" s="77"/>
      <c r="O293" s="77"/>
      <c r="P293" s="77"/>
      <c r="Q293" s="76"/>
      <c r="R293" s="76"/>
      <c r="S293" s="77"/>
      <c r="T293" s="77"/>
      <c r="U293" s="77"/>
      <c r="V293" s="77"/>
      <c r="W293" s="77"/>
      <c r="X293" s="77"/>
    </row>
    <row r="294" spans="1:24" s="83" customFormat="1" ht="12.75" customHeight="1">
      <c r="A294" s="65"/>
      <c r="B294" s="23"/>
      <c r="C294" s="76"/>
      <c r="D294" s="28"/>
      <c r="E294" s="76"/>
      <c r="F294" s="76"/>
      <c r="G294" s="76"/>
      <c r="I294" s="77"/>
      <c r="J294" s="77"/>
      <c r="K294" s="77"/>
      <c r="L294" s="77"/>
      <c r="M294" s="77"/>
      <c r="N294" s="77"/>
      <c r="O294" s="77"/>
      <c r="P294" s="77"/>
      <c r="Q294" s="76"/>
      <c r="R294" s="76"/>
      <c r="S294" s="77"/>
      <c r="T294" s="77"/>
      <c r="U294" s="77"/>
      <c r="V294" s="77"/>
      <c r="W294" s="77"/>
      <c r="X294" s="77"/>
    </row>
    <row r="295" spans="1:24" s="83" customFormat="1" ht="12.75" customHeight="1">
      <c r="A295" s="65"/>
      <c r="B295" s="23"/>
      <c r="C295" s="76"/>
      <c r="D295" s="28"/>
      <c r="E295" s="76"/>
      <c r="F295" s="76"/>
      <c r="G295" s="76"/>
      <c r="I295" s="77"/>
      <c r="J295" s="77"/>
      <c r="K295" s="77"/>
      <c r="L295" s="77"/>
      <c r="M295" s="77"/>
      <c r="N295" s="77"/>
      <c r="O295" s="77"/>
      <c r="P295" s="77"/>
      <c r="Q295" s="76"/>
      <c r="R295" s="76"/>
      <c r="S295" s="77"/>
      <c r="T295" s="77"/>
      <c r="U295" s="77"/>
      <c r="V295" s="77"/>
      <c r="W295" s="77"/>
      <c r="X295" s="77"/>
    </row>
    <row r="296" spans="1:24" s="83" customFormat="1" ht="12.75" customHeight="1">
      <c r="A296" s="65"/>
      <c r="B296" s="23"/>
      <c r="C296" s="76"/>
      <c r="D296" s="28"/>
      <c r="E296" s="76"/>
      <c r="F296" s="76"/>
      <c r="G296" s="76"/>
      <c r="I296" s="77"/>
      <c r="J296" s="77"/>
      <c r="K296" s="77"/>
      <c r="L296" s="77"/>
      <c r="M296" s="77"/>
      <c r="N296" s="77"/>
      <c r="O296" s="77"/>
      <c r="P296" s="77"/>
      <c r="Q296" s="76"/>
      <c r="R296" s="76"/>
      <c r="S296" s="77"/>
      <c r="T296" s="77"/>
      <c r="U296" s="77"/>
      <c r="V296" s="77"/>
      <c r="W296" s="77"/>
      <c r="X296" s="77"/>
    </row>
    <row r="297" spans="1:24" s="83" customFormat="1" ht="12.75" customHeight="1">
      <c r="A297" s="65"/>
      <c r="B297" s="23"/>
      <c r="C297" s="76"/>
      <c r="D297" s="28"/>
      <c r="E297" s="76"/>
      <c r="F297" s="76"/>
      <c r="G297" s="76"/>
      <c r="I297" s="77"/>
      <c r="J297" s="77"/>
      <c r="K297" s="77"/>
      <c r="L297" s="77"/>
      <c r="M297" s="77"/>
      <c r="N297" s="77"/>
      <c r="O297" s="77"/>
      <c r="P297" s="77"/>
      <c r="Q297" s="76"/>
      <c r="R297" s="76"/>
      <c r="S297" s="77"/>
      <c r="T297" s="77"/>
      <c r="U297" s="77"/>
      <c r="V297" s="77"/>
      <c r="W297" s="77"/>
      <c r="X297" s="77"/>
    </row>
    <row r="298" spans="1:24" s="83" customFormat="1" ht="12.75" customHeight="1">
      <c r="A298" s="65"/>
      <c r="B298" s="23"/>
      <c r="C298" s="76"/>
      <c r="D298" s="28"/>
      <c r="E298" s="76"/>
      <c r="F298" s="76"/>
      <c r="G298" s="76"/>
      <c r="I298" s="77"/>
      <c r="J298" s="77"/>
      <c r="K298" s="77"/>
      <c r="L298" s="77"/>
      <c r="M298" s="77"/>
      <c r="N298" s="77"/>
      <c r="O298" s="77"/>
      <c r="P298" s="77"/>
      <c r="Q298" s="76"/>
      <c r="R298" s="76"/>
      <c r="S298" s="77"/>
      <c r="T298" s="77"/>
      <c r="U298" s="77"/>
      <c r="V298" s="77"/>
      <c r="W298" s="77"/>
      <c r="X298" s="77"/>
    </row>
    <row r="299" spans="1:24" s="83" customFormat="1" ht="12.75" customHeight="1">
      <c r="A299" s="65"/>
      <c r="B299" s="23"/>
      <c r="C299" s="76"/>
      <c r="D299" s="28"/>
      <c r="E299" s="76"/>
      <c r="F299" s="76"/>
      <c r="G299" s="76"/>
      <c r="I299" s="77"/>
      <c r="J299" s="77"/>
      <c r="K299" s="77"/>
      <c r="L299" s="77"/>
      <c r="M299" s="77"/>
      <c r="N299" s="77"/>
      <c r="O299" s="77"/>
      <c r="P299" s="77"/>
      <c r="Q299" s="76"/>
      <c r="R299" s="76"/>
      <c r="S299" s="77"/>
      <c r="T299" s="77"/>
      <c r="U299" s="77"/>
      <c r="V299" s="77"/>
      <c r="W299" s="77"/>
      <c r="X299" s="77"/>
    </row>
    <row r="300" spans="1:24" s="83" customFormat="1" ht="12.75" customHeight="1">
      <c r="A300" s="65"/>
      <c r="B300" s="23"/>
      <c r="C300" s="76"/>
      <c r="D300" s="28"/>
      <c r="E300" s="76"/>
      <c r="F300" s="76"/>
      <c r="G300" s="76"/>
      <c r="I300" s="77"/>
      <c r="J300" s="77"/>
      <c r="K300" s="77"/>
      <c r="L300" s="77"/>
      <c r="M300" s="77"/>
      <c r="N300" s="77"/>
      <c r="O300" s="77"/>
      <c r="P300" s="77"/>
      <c r="Q300" s="76"/>
      <c r="R300" s="76"/>
      <c r="S300" s="77"/>
      <c r="T300" s="77"/>
      <c r="U300" s="77"/>
      <c r="V300" s="77"/>
      <c r="W300" s="77"/>
      <c r="X300" s="77"/>
    </row>
    <row r="301" spans="1:24" s="83" customFormat="1" ht="12.75" customHeight="1">
      <c r="A301" s="65"/>
      <c r="B301" s="23"/>
      <c r="C301" s="76"/>
      <c r="D301" s="28"/>
      <c r="E301" s="76"/>
      <c r="F301" s="76"/>
      <c r="G301" s="76"/>
      <c r="I301" s="77"/>
      <c r="J301" s="77"/>
      <c r="K301" s="77"/>
      <c r="L301" s="77"/>
      <c r="M301" s="77"/>
      <c r="N301" s="77"/>
      <c r="O301" s="77"/>
      <c r="P301" s="77"/>
      <c r="Q301" s="76"/>
      <c r="R301" s="76"/>
      <c r="S301" s="77"/>
      <c r="T301" s="77"/>
      <c r="U301" s="77"/>
      <c r="V301" s="77"/>
      <c r="W301" s="77"/>
      <c r="X301" s="77"/>
    </row>
    <row r="302" spans="1:24" s="83" customFormat="1" ht="12.75" customHeight="1">
      <c r="A302" s="65"/>
      <c r="B302" s="23"/>
      <c r="C302" s="76"/>
      <c r="D302" s="28"/>
      <c r="E302" s="76"/>
      <c r="F302" s="76"/>
      <c r="G302" s="76"/>
      <c r="I302" s="77"/>
      <c r="J302" s="77"/>
      <c r="K302" s="77"/>
      <c r="L302" s="77"/>
      <c r="M302" s="77"/>
      <c r="N302" s="77"/>
      <c r="O302" s="77"/>
      <c r="P302" s="77"/>
      <c r="Q302" s="76"/>
      <c r="R302" s="76"/>
      <c r="S302" s="77"/>
      <c r="T302" s="77"/>
      <c r="U302" s="77"/>
      <c r="V302" s="77"/>
      <c r="W302" s="77"/>
      <c r="X302" s="77"/>
    </row>
    <row r="303" spans="1:24" s="83" customFormat="1" ht="12.75" customHeight="1">
      <c r="A303" s="65"/>
      <c r="B303" s="23"/>
      <c r="C303" s="76"/>
      <c r="D303" s="28"/>
      <c r="E303" s="76"/>
      <c r="F303" s="76"/>
      <c r="G303" s="76"/>
      <c r="I303" s="77"/>
      <c r="J303" s="77"/>
      <c r="K303" s="77"/>
      <c r="L303" s="77"/>
      <c r="M303" s="77"/>
      <c r="N303" s="77"/>
      <c r="O303" s="77"/>
      <c r="P303" s="77"/>
      <c r="Q303" s="76"/>
      <c r="R303" s="76"/>
      <c r="S303" s="77"/>
      <c r="T303" s="77"/>
      <c r="U303" s="77"/>
      <c r="V303" s="77"/>
      <c r="W303" s="77"/>
      <c r="X303" s="77"/>
    </row>
    <row r="304" spans="1:24" s="83" customFormat="1" ht="12.75" customHeight="1">
      <c r="A304" s="65"/>
      <c r="B304" s="23"/>
      <c r="C304" s="76"/>
      <c r="D304" s="28"/>
      <c r="E304" s="76"/>
      <c r="F304" s="76"/>
      <c r="G304" s="76"/>
      <c r="I304" s="77"/>
      <c r="J304" s="77"/>
      <c r="K304" s="77"/>
      <c r="L304" s="77"/>
      <c r="M304" s="77"/>
      <c r="N304" s="77"/>
      <c r="O304" s="77"/>
      <c r="P304" s="77"/>
      <c r="Q304" s="76"/>
      <c r="R304" s="76"/>
      <c r="S304" s="77"/>
      <c r="T304" s="77"/>
      <c r="U304" s="77"/>
      <c r="V304" s="77"/>
      <c r="W304" s="77"/>
      <c r="X304" s="77"/>
    </row>
    <row r="305" spans="1:24" s="83" customFormat="1" ht="12.75" customHeight="1">
      <c r="A305" s="65"/>
      <c r="B305" s="23"/>
      <c r="C305" s="76"/>
      <c r="D305" s="28"/>
      <c r="E305" s="76"/>
      <c r="F305" s="76"/>
      <c r="G305" s="76"/>
      <c r="I305" s="77"/>
      <c r="J305" s="77"/>
      <c r="K305" s="77"/>
      <c r="L305" s="77"/>
      <c r="M305" s="77"/>
      <c r="N305" s="77"/>
      <c r="O305" s="77"/>
      <c r="P305" s="77"/>
      <c r="Q305" s="76"/>
      <c r="R305" s="76"/>
      <c r="S305" s="77"/>
      <c r="T305" s="77"/>
      <c r="U305" s="77"/>
      <c r="V305" s="77"/>
      <c r="W305" s="77"/>
      <c r="X305" s="77"/>
    </row>
    <row r="306" spans="1:24" s="83" customFormat="1" ht="12.75" customHeight="1">
      <c r="A306" s="65"/>
      <c r="B306" s="23"/>
      <c r="C306" s="76"/>
      <c r="D306" s="28"/>
      <c r="E306" s="76"/>
      <c r="F306" s="76"/>
      <c r="G306" s="76"/>
      <c r="I306" s="77"/>
      <c r="J306" s="77"/>
      <c r="K306" s="77"/>
      <c r="L306" s="77"/>
      <c r="M306" s="77"/>
      <c r="N306" s="77"/>
      <c r="O306" s="77"/>
      <c r="P306" s="77"/>
      <c r="Q306" s="76"/>
      <c r="R306" s="76"/>
      <c r="S306" s="77"/>
      <c r="T306" s="77"/>
      <c r="U306" s="77"/>
      <c r="V306" s="77"/>
      <c r="W306" s="77"/>
      <c r="X306" s="77"/>
    </row>
    <row r="307" spans="1:24" s="83" customFormat="1" ht="12.75" customHeight="1">
      <c r="A307" s="65"/>
      <c r="B307" s="23"/>
      <c r="C307" s="76"/>
      <c r="D307" s="28"/>
      <c r="E307" s="76"/>
      <c r="F307" s="76"/>
      <c r="G307" s="76"/>
      <c r="I307" s="77"/>
      <c r="J307" s="77"/>
      <c r="K307" s="77"/>
      <c r="L307" s="77"/>
      <c r="M307" s="77"/>
      <c r="N307" s="77"/>
      <c r="O307" s="77"/>
      <c r="P307" s="77"/>
      <c r="Q307" s="76"/>
      <c r="R307" s="76"/>
      <c r="S307" s="77"/>
      <c r="T307" s="77"/>
      <c r="U307" s="77"/>
      <c r="V307" s="77"/>
      <c r="W307" s="77"/>
      <c r="X307" s="77"/>
    </row>
    <row r="308" spans="1:24" s="83" customFormat="1" ht="12.75" customHeight="1">
      <c r="A308" s="65"/>
      <c r="B308" s="23"/>
      <c r="C308" s="76"/>
      <c r="D308" s="28"/>
      <c r="E308" s="76"/>
      <c r="F308" s="76"/>
      <c r="G308" s="76"/>
      <c r="I308" s="77"/>
      <c r="J308" s="77"/>
      <c r="K308" s="77"/>
      <c r="L308" s="77"/>
      <c r="M308" s="77"/>
      <c r="N308" s="77"/>
      <c r="O308" s="77"/>
      <c r="P308" s="77"/>
      <c r="Q308" s="76"/>
      <c r="R308" s="76"/>
      <c r="S308" s="77"/>
      <c r="T308" s="77"/>
      <c r="U308" s="77"/>
      <c r="V308" s="77"/>
      <c r="W308" s="77"/>
      <c r="X308" s="77"/>
    </row>
    <row r="309" spans="1:24" s="83" customFormat="1" ht="12.75" customHeight="1">
      <c r="A309" s="65"/>
      <c r="B309" s="23"/>
      <c r="C309" s="76"/>
      <c r="D309" s="28"/>
      <c r="E309" s="76"/>
      <c r="F309" s="76"/>
      <c r="G309" s="76"/>
      <c r="I309" s="77"/>
      <c r="J309" s="77"/>
      <c r="K309" s="77"/>
      <c r="L309" s="77"/>
      <c r="M309" s="77"/>
      <c r="N309" s="77"/>
      <c r="O309" s="77"/>
      <c r="P309" s="77"/>
      <c r="Q309" s="76"/>
      <c r="R309" s="76"/>
      <c r="S309" s="77"/>
      <c r="T309" s="77"/>
      <c r="U309" s="77"/>
      <c r="V309" s="77"/>
      <c r="W309" s="77"/>
      <c r="X309" s="77"/>
    </row>
    <row r="310" spans="1:24" s="83" customFormat="1" ht="12.75" customHeight="1">
      <c r="A310" s="65"/>
      <c r="B310" s="23"/>
      <c r="C310" s="76"/>
      <c r="D310" s="28"/>
      <c r="E310" s="76"/>
      <c r="F310" s="76"/>
      <c r="G310" s="76"/>
      <c r="I310" s="77"/>
      <c r="J310" s="77"/>
      <c r="K310" s="77"/>
      <c r="L310" s="77"/>
      <c r="M310" s="77"/>
      <c r="N310" s="77"/>
      <c r="O310" s="77"/>
      <c r="P310" s="77"/>
      <c r="Q310" s="76"/>
      <c r="R310" s="76"/>
      <c r="S310" s="77"/>
      <c r="T310" s="77"/>
      <c r="U310" s="77"/>
      <c r="V310" s="77"/>
      <c r="W310" s="77"/>
      <c r="X310" s="77"/>
    </row>
    <row r="311" spans="1:24" s="83" customFormat="1" ht="12.75" customHeight="1">
      <c r="A311" s="65"/>
      <c r="B311" s="23"/>
      <c r="C311" s="76"/>
      <c r="D311" s="28"/>
      <c r="E311" s="76"/>
      <c r="F311" s="76"/>
      <c r="G311" s="76"/>
      <c r="I311" s="77"/>
      <c r="J311" s="77"/>
      <c r="K311" s="77"/>
      <c r="L311" s="77"/>
      <c r="M311" s="77"/>
      <c r="N311" s="77"/>
      <c r="O311" s="77"/>
      <c r="P311" s="77"/>
      <c r="Q311" s="76"/>
      <c r="R311" s="76"/>
      <c r="S311" s="77"/>
      <c r="T311" s="77"/>
      <c r="U311" s="77"/>
      <c r="V311" s="77"/>
      <c r="W311" s="77"/>
      <c r="X311" s="77"/>
    </row>
    <row r="312" spans="1:24" s="83" customFormat="1" ht="12.75" customHeight="1">
      <c r="A312" s="65"/>
      <c r="B312" s="23"/>
      <c r="C312" s="76"/>
      <c r="D312" s="28"/>
      <c r="E312" s="76"/>
      <c r="F312" s="76"/>
      <c r="G312" s="76"/>
      <c r="I312" s="77"/>
      <c r="J312" s="77"/>
      <c r="K312" s="77"/>
      <c r="L312" s="77"/>
      <c r="M312" s="77"/>
      <c r="N312" s="77"/>
      <c r="O312" s="77"/>
      <c r="P312" s="77"/>
      <c r="Q312" s="76"/>
      <c r="R312" s="76"/>
      <c r="S312" s="77"/>
      <c r="T312" s="77"/>
      <c r="U312" s="77"/>
      <c r="V312" s="77"/>
      <c r="W312" s="77"/>
      <c r="X312" s="77"/>
    </row>
    <row r="313" spans="1:24" s="83" customFormat="1" ht="12.75" customHeight="1">
      <c r="A313" s="65"/>
      <c r="B313" s="23"/>
      <c r="C313" s="76"/>
      <c r="D313" s="28"/>
      <c r="E313" s="76"/>
      <c r="F313" s="76"/>
      <c r="G313" s="76"/>
      <c r="I313" s="77"/>
      <c r="J313" s="77"/>
      <c r="K313" s="77"/>
      <c r="L313" s="77"/>
      <c r="M313" s="77"/>
      <c r="N313" s="77"/>
      <c r="O313" s="77"/>
      <c r="P313" s="77"/>
      <c r="Q313" s="76"/>
      <c r="R313" s="76"/>
      <c r="S313" s="77"/>
      <c r="T313" s="77"/>
      <c r="U313" s="77"/>
      <c r="V313" s="77"/>
      <c r="W313" s="77"/>
      <c r="X313" s="77"/>
    </row>
    <row r="314" spans="1:24" s="83" customFormat="1" ht="12.75" customHeight="1">
      <c r="A314" s="65"/>
      <c r="B314" s="23"/>
      <c r="C314" s="76"/>
      <c r="D314" s="28"/>
      <c r="E314" s="76"/>
      <c r="F314" s="76"/>
      <c r="G314" s="76"/>
      <c r="I314" s="77"/>
      <c r="J314" s="77"/>
      <c r="K314" s="77"/>
      <c r="L314" s="77"/>
      <c r="M314" s="77"/>
      <c r="N314" s="77"/>
      <c r="O314" s="77"/>
      <c r="P314" s="77"/>
      <c r="Q314" s="76"/>
      <c r="R314" s="76"/>
      <c r="S314" s="77"/>
      <c r="T314" s="77"/>
      <c r="U314" s="77"/>
      <c r="V314" s="77"/>
      <c r="W314" s="77"/>
      <c r="X314" s="77"/>
    </row>
    <row r="315" spans="1:24" s="83" customFormat="1" ht="12.75" customHeight="1">
      <c r="A315" s="65"/>
      <c r="B315" s="23"/>
      <c r="C315" s="76"/>
      <c r="D315" s="28"/>
      <c r="E315" s="76"/>
      <c r="F315" s="76"/>
      <c r="G315" s="76"/>
      <c r="I315" s="77"/>
      <c r="J315" s="77"/>
      <c r="K315" s="77"/>
      <c r="L315" s="77"/>
      <c r="M315" s="77"/>
      <c r="N315" s="77"/>
      <c r="O315" s="77"/>
      <c r="P315" s="77"/>
      <c r="Q315" s="76"/>
      <c r="R315" s="76"/>
      <c r="S315" s="77"/>
      <c r="T315" s="77"/>
      <c r="U315" s="77"/>
      <c r="V315" s="77"/>
      <c r="W315" s="77"/>
      <c r="X315" s="77"/>
    </row>
    <row r="316" spans="1:24" s="83" customFormat="1" ht="12.75" customHeight="1">
      <c r="A316" s="65"/>
      <c r="B316" s="23"/>
      <c r="C316" s="76"/>
      <c r="D316" s="28"/>
      <c r="E316" s="76"/>
      <c r="F316" s="76"/>
      <c r="G316" s="76"/>
      <c r="I316" s="77"/>
      <c r="J316" s="77"/>
      <c r="K316" s="77"/>
      <c r="L316" s="77"/>
      <c r="M316" s="77"/>
      <c r="N316" s="77"/>
      <c r="O316" s="77"/>
      <c r="P316" s="77"/>
      <c r="Q316" s="76"/>
      <c r="R316" s="76"/>
      <c r="S316" s="77"/>
      <c r="T316" s="77"/>
      <c r="U316" s="77"/>
      <c r="V316" s="77"/>
      <c r="W316" s="77"/>
      <c r="X316" s="77"/>
    </row>
    <row r="317" spans="1:24" s="83" customFormat="1" ht="12.75" customHeight="1">
      <c r="A317" s="65"/>
      <c r="B317" s="23"/>
      <c r="C317" s="76"/>
      <c r="D317" s="28"/>
      <c r="E317" s="76"/>
      <c r="F317" s="76"/>
      <c r="G317" s="76"/>
      <c r="I317" s="77"/>
      <c r="J317" s="77"/>
      <c r="K317" s="77"/>
      <c r="L317" s="77"/>
      <c r="M317" s="77"/>
      <c r="N317" s="77"/>
      <c r="O317" s="77"/>
      <c r="P317" s="77"/>
      <c r="Q317" s="76"/>
      <c r="R317" s="76"/>
      <c r="S317" s="77"/>
      <c r="T317" s="77"/>
      <c r="U317" s="77"/>
      <c r="V317" s="77"/>
      <c r="W317" s="77"/>
      <c r="X317" s="77"/>
    </row>
    <row r="318" spans="1:24" s="83" customFormat="1" ht="12.75" customHeight="1">
      <c r="A318" s="65"/>
      <c r="B318" s="23"/>
      <c r="C318" s="76"/>
      <c r="D318" s="28"/>
      <c r="E318" s="76"/>
      <c r="F318" s="76"/>
      <c r="G318" s="76"/>
      <c r="I318" s="77"/>
      <c r="J318" s="77"/>
      <c r="K318" s="77"/>
      <c r="L318" s="77"/>
      <c r="M318" s="77"/>
      <c r="N318" s="77"/>
      <c r="O318" s="77"/>
      <c r="P318" s="77"/>
      <c r="Q318" s="76"/>
      <c r="R318" s="76"/>
      <c r="S318" s="77"/>
      <c r="T318" s="77"/>
      <c r="U318" s="77"/>
      <c r="V318" s="77"/>
      <c r="W318" s="77"/>
      <c r="X318" s="77"/>
    </row>
    <row r="319" spans="1:24" s="83" customFormat="1" ht="12.75" customHeight="1">
      <c r="A319" s="65"/>
      <c r="B319" s="23"/>
      <c r="C319" s="76"/>
      <c r="D319" s="28"/>
      <c r="E319" s="76"/>
      <c r="F319" s="76"/>
      <c r="G319" s="76"/>
      <c r="I319" s="77"/>
      <c r="J319" s="77"/>
      <c r="K319" s="77"/>
      <c r="L319" s="77"/>
      <c r="M319" s="77"/>
      <c r="N319" s="77"/>
      <c r="O319" s="77"/>
      <c r="P319" s="77"/>
      <c r="Q319" s="76"/>
      <c r="R319" s="76"/>
      <c r="S319" s="77"/>
      <c r="T319" s="77"/>
      <c r="U319" s="77"/>
      <c r="V319" s="77"/>
      <c r="W319" s="77"/>
      <c r="X319" s="77"/>
    </row>
    <row r="320" spans="1:24" s="83" customFormat="1" ht="12.75" customHeight="1">
      <c r="A320" s="65"/>
      <c r="B320" s="23"/>
      <c r="C320" s="76"/>
      <c r="D320" s="28"/>
      <c r="E320" s="76"/>
      <c r="F320" s="76"/>
      <c r="G320" s="76"/>
      <c r="I320" s="77"/>
      <c r="J320" s="77"/>
      <c r="K320" s="77"/>
      <c r="L320" s="77"/>
      <c r="M320" s="77"/>
      <c r="N320" s="77"/>
      <c r="O320" s="77"/>
      <c r="P320" s="77"/>
      <c r="Q320" s="76"/>
      <c r="R320" s="76"/>
      <c r="S320" s="77"/>
      <c r="T320" s="77"/>
      <c r="U320" s="77"/>
      <c r="V320" s="77"/>
      <c r="W320" s="77"/>
      <c r="X320" s="77"/>
    </row>
    <row r="321" spans="1:24" s="83" customFormat="1" ht="12.75" customHeight="1">
      <c r="A321" s="65"/>
      <c r="B321" s="23"/>
      <c r="C321" s="76"/>
      <c r="D321" s="28"/>
      <c r="E321" s="76"/>
      <c r="F321" s="76"/>
      <c r="G321" s="76"/>
      <c r="I321" s="77"/>
      <c r="J321" s="77"/>
      <c r="K321" s="77"/>
      <c r="L321" s="77"/>
      <c r="M321" s="77"/>
      <c r="N321" s="77"/>
      <c r="O321" s="77"/>
      <c r="P321" s="77"/>
      <c r="Q321" s="76"/>
      <c r="R321" s="76"/>
      <c r="S321" s="77"/>
      <c r="T321" s="77"/>
      <c r="U321" s="77"/>
      <c r="V321" s="77"/>
      <c r="W321" s="77"/>
      <c r="X321" s="77"/>
    </row>
    <row r="322" spans="1:24" s="83" customFormat="1" ht="12.75" customHeight="1">
      <c r="A322" s="65"/>
      <c r="B322" s="23"/>
      <c r="C322" s="76"/>
      <c r="D322" s="28"/>
      <c r="E322" s="76"/>
      <c r="F322" s="76"/>
      <c r="G322" s="76"/>
      <c r="I322" s="77"/>
      <c r="J322" s="77"/>
      <c r="K322" s="77"/>
      <c r="L322" s="77"/>
      <c r="M322" s="77"/>
      <c r="N322" s="77"/>
      <c r="O322" s="77"/>
      <c r="P322" s="77"/>
      <c r="Q322" s="76"/>
      <c r="R322" s="76"/>
      <c r="S322" s="77"/>
      <c r="T322" s="77"/>
      <c r="U322" s="77"/>
      <c r="V322" s="77"/>
      <c r="W322" s="77"/>
      <c r="X322" s="77"/>
    </row>
    <row r="323" spans="1:24" s="83" customFormat="1" ht="12.75" customHeight="1">
      <c r="A323" s="65"/>
      <c r="B323" s="23"/>
      <c r="C323" s="76"/>
      <c r="D323" s="28"/>
      <c r="E323" s="76"/>
      <c r="F323" s="76"/>
      <c r="G323" s="76"/>
      <c r="I323" s="77"/>
      <c r="J323" s="77"/>
      <c r="K323" s="77"/>
      <c r="L323" s="77"/>
      <c r="M323" s="77"/>
      <c r="N323" s="77"/>
      <c r="O323" s="77"/>
      <c r="P323" s="77"/>
      <c r="Q323" s="76"/>
      <c r="R323" s="76"/>
      <c r="S323" s="77"/>
      <c r="T323" s="77"/>
      <c r="U323" s="77"/>
      <c r="V323" s="77"/>
      <c r="W323" s="77"/>
      <c r="X323" s="77"/>
    </row>
    <row r="324" spans="1:24" s="83" customFormat="1" ht="12.75" customHeight="1">
      <c r="A324" s="65"/>
      <c r="B324" s="23"/>
      <c r="C324" s="76"/>
      <c r="D324" s="28"/>
      <c r="E324" s="76"/>
      <c r="F324" s="76"/>
      <c r="G324" s="76"/>
      <c r="I324" s="77"/>
      <c r="J324" s="77"/>
      <c r="K324" s="77"/>
      <c r="L324" s="77"/>
      <c r="M324" s="77"/>
      <c r="N324" s="77"/>
      <c r="O324" s="77"/>
      <c r="P324" s="77"/>
      <c r="Q324" s="76"/>
      <c r="R324" s="76"/>
      <c r="S324" s="77"/>
      <c r="T324" s="77"/>
      <c r="U324" s="77"/>
      <c r="V324" s="77"/>
      <c r="W324" s="77"/>
      <c r="X324" s="77"/>
    </row>
    <row r="325" spans="1:24" s="83" customFormat="1" ht="12.75" customHeight="1">
      <c r="A325" s="65"/>
      <c r="B325" s="23"/>
      <c r="C325" s="76"/>
      <c r="D325" s="28"/>
      <c r="E325" s="76"/>
      <c r="F325" s="76"/>
      <c r="G325" s="76"/>
      <c r="I325" s="77"/>
      <c r="J325" s="77"/>
      <c r="K325" s="77"/>
      <c r="L325" s="77"/>
      <c r="M325" s="77"/>
      <c r="N325" s="77"/>
      <c r="O325" s="77"/>
      <c r="P325" s="77"/>
      <c r="Q325" s="76"/>
      <c r="R325" s="76"/>
      <c r="S325" s="77"/>
      <c r="T325" s="77"/>
      <c r="U325" s="77"/>
      <c r="V325" s="77"/>
      <c r="W325" s="77"/>
      <c r="X325" s="77"/>
    </row>
    <row r="326" spans="1:24" s="83" customFormat="1" ht="12.75" customHeight="1">
      <c r="A326" s="65"/>
      <c r="B326" s="23"/>
      <c r="C326" s="76"/>
      <c r="D326" s="28"/>
      <c r="E326" s="76"/>
      <c r="F326" s="76"/>
      <c r="G326" s="76"/>
      <c r="I326" s="77"/>
      <c r="J326" s="77"/>
      <c r="K326" s="77"/>
      <c r="L326" s="77"/>
      <c r="M326" s="77"/>
      <c r="N326" s="77"/>
      <c r="O326" s="77"/>
      <c r="P326" s="77"/>
      <c r="Q326" s="76"/>
      <c r="R326" s="76"/>
      <c r="S326" s="77"/>
      <c r="T326" s="77"/>
      <c r="U326" s="77"/>
      <c r="V326" s="77"/>
      <c r="W326" s="77"/>
      <c r="X326" s="77"/>
    </row>
    <row r="327" spans="1:24" s="83" customFormat="1" ht="12.75" customHeight="1">
      <c r="A327" s="65"/>
      <c r="B327" s="23"/>
      <c r="C327" s="76"/>
      <c r="D327" s="28"/>
      <c r="E327" s="76"/>
      <c r="F327" s="76"/>
      <c r="G327" s="76"/>
      <c r="I327" s="77"/>
      <c r="J327" s="77"/>
      <c r="K327" s="77"/>
      <c r="L327" s="77"/>
      <c r="M327" s="77"/>
      <c r="N327" s="77"/>
      <c r="O327" s="77"/>
      <c r="P327" s="77"/>
      <c r="Q327" s="76"/>
      <c r="R327" s="76"/>
      <c r="S327" s="77"/>
      <c r="T327" s="77"/>
      <c r="U327" s="77"/>
      <c r="V327" s="77"/>
      <c r="W327" s="77"/>
      <c r="X327" s="77"/>
    </row>
    <row r="328" spans="1:24" s="83" customFormat="1" ht="12.75" customHeight="1">
      <c r="A328" s="65"/>
      <c r="B328" s="23"/>
      <c r="C328" s="76"/>
      <c r="D328" s="28"/>
      <c r="E328" s="76"/>
      <c r="F328" s="76"/>
      <c r="G328" s="76"/>
      <c r="I328" s="77"/>
      <c r="J328" s="77"/>
      <c r="K328" s="77"/>
      <c r="L328" s="77"/>
      <c r="M328" s="77"/>
      <c r="N328" s="77"/>
      <c r="O328" s="77"/>
      <c r="P328" s="77"/>
      <c r="Q328" s="76"/>
      <c r="R328" s="76"/>
      <c r="S328" s="77"/>
      <c r="T328" s="77"/>
      <c r="U328" s="77"/>
      <c r="V328" s="77"/>
      <c r="W328" s="77"/>
      <c r="X328" s="77"/>
    </row>
    <row r="329" spans="1:24" s="83" customFormat="1" ht="12.75" customHeight="1">
      <c r="A329" s="65"/>
      <c r="B329" s="23"/>
      <c r="C329" s="76"/>
      <c r="D329" s="28"/>
      <c r="E329" s="76"/>
      <c r="F329" s="76"/>
      <c r="G329" s="76"/>
      <c r="I329" s="77"/>
      <c r="J329" s="77"/>
      <c r="K329" s="77"/>
      <c r="L329" s="77"/>
      <c r="M329" s="77"/>
      <c r="N329" s="77"/>
      <c r="O329" s="77"/>
      <c r="P329" s="77"/>
      <c r="Q329" s="76"/>
      <c r="R329" s="76"/>
      <c r="S329" s="77"/>
      <c r="T329" s="77"/>
      <c r="U329" s="77"/>
      <c r="V329" s="77"/>
      <c r="W329" s="77"/>
      <c r="X329" s="77"/>
    </row>
    <row r="330" spans="1:24" s="83" customFormat="1" ht="12.75" customHeight="1">
      <c r="A330" s="65"/>
      <c r="B330" s="23"/>
      <c r="C330" s="76"/>
      <c r="D330" s="28"/>
      <c r="E330" s="76"/>
      <c r="F330" s="76"/>
      <c r="G330" s="76"/>
      <c r="I330" s="77"/>
      <c r="J330" s="77"/>
      <c r="K330" s="77"/>
      <c r="L330" s="77"/>
      <c r="M330" s="77"/>
      <c r="N330" s="77"/>
      <c r="O330" s="77"/>
      <c r="P330" s="77"/>
      <c r="Q330" s="76"/>
      <c r="R330" s="76"/>
      <c r="S330" s="77"/>
      <c r="T330" s="77"/>
      <c r="U330" s="77"/>
      <c r="V330" s="77"/>
      <c r="W330" s="77"/>
      <c r="X330" s="77"/>
    </row>
    <row r="331" spans="1:24" s="83" customFormat="1" ht="12.75" customHeight="1">
      <c r="A331" s="65"/>
      <c r="B331" s="23"/>
      <c r="C331" s="76"/>
      <c r="D331" s="28"/>
      <c r="E331" s="76"/>
      <c r="F331" s="76"/>
      <c r="G331" s="76"/>
      <c r="I331" s="77"/>
      <c r="J331" s="77"/>
      <c r="K331" s="77"/>
      <c r="L331" s="77"/>
      <c r="M331" s="77"/>
      <c r="N331" s="77"/>
      <c r="O331" s="77"/>
      <c r="P331" s="77"/>
      <c r="Q331" s="76"/>
      <c r="R331" s="76"/>
      <c r="S331" s="77"/>
      <c r="T331" s="77"/>
      <c r="U331" s="77"/>
      <c r="V331" s="77"/>
      <c r="W331" s="77"/>
      <c r="X331" s="77"/>
    </row>
    <row r="332" spans="1:24" s="83" customFormat="1" ht="12.75" customHeight="1">
      <c r="A332" s="65"/>
      <c r="B332" s="23"/>
      <c r="C332" s="76"/>
      <c r="D332" s="28"/>
      <c r="E332" s="76"/>
      <c r="F332" s="76"/>
      <c r="G332" s="76"/>
      <c r="I332" s="77"/>
      <c r="J332" s="77"/>
      <c r="K332" s="77"/>
      <c r="L332" s="77"/>
      <c r="M332" s="77"/>
      <c r="N332" s="77"/>
      <c r="O332" s="77"/>
      <c r="P332" s="77"/>
      <c r="Q332" s="76"/>
      <c r="R332" s="76"/>
      <c r="S332" s="77"/>
      <c r="T332" s="77"/>
      <c r="U332" s="77"/>
      <c r="V332" s="77"/>
      <c r="W332" s="77"/>
      <c r="X332" s="77"/>
    </row>
    <row r="333" spans="1:24" s="83" customFormat="1" ht="12.75" customHeight="1">
      <c r="A333" s="65"/>
      <c r="B333" s="23"/>
      <c r="C333" s="76"/>
      <c r="D333" s="28"/>
      <c r="E333" s="76"/>
      <c r="F333" s="76"/>
      <c r="G333" s="76"/>
      <c r="I333" s="77"/>
      <c r="J333" s="77"/>
      <c r="K333" s="77"/>
      <c r="L333" s="77"/>
      <c r="M333" s="77"/>
      <c r="N333" s="77"/>
      <c r="O333" s="77"/>
      <c r="P333" s="77"/>
      <c r="Q333" s="76"/>
      <c r="R333" s="76"/>
      <c r="S333" s="77"/>
      <c r="T333" s="77"/>
      <c r="U333" s="77"/>
      <c r="V333" s="77"/>
      <c r="W333" s="77"/>
      <c r="X333" s="77"/>
    </row>
    <row r="334" spans="1:24" s="83" customFormat="1" ht="12.75" customHeight="1">
      <c r="A334" s="65"/>
      <c r="B334" s="23"/>
      <c r="C334" s="76"/>
      <c r="D334" s="28"/>
      <c r="E334" s="76"/>
      <c r="F334" s="76"/>
      <c r="G334" s="76"/>
      <c r="I334" s="77"/>
      <c r="J334" s="77"/>
      <c r="K334" s="77"/>
      <c r="L334" s="77"/>
      <c r="M334" s="77"/>
      <c r="N334" s="77"/>
      <c r="O334" s="77"/>
      <c r="P334" s="77"/>
      <c r="Q334" s="76"/>
      <c r="R334" s="76"/>
      <c r="S334" s="77"/>
      <c r="T334" s="77"/>
      <c r="U334" s="77"/>
      <c r="V334" s="77"/>
      <c r="W334" s="77"/>
      <c r="X334" s="77"/>
    </row>
    <row r="335" spans="1:24" s="83" customFormat="1" ht="12.75" customHeight="1">
      <c r="A335" s="65"/>
      <c r="B335" s="23"/>
      <c r="C335" s="76"/>
      <c r="D335" s="28"/>
      <c r="E335" s="76"/>
      <c r="F335" s="76"/>
      <c r="G335" s="76"/>
      <c r="I335" s="77"/>
      <c r="J335" s="77"/>
      <c r="K335" s="77"/>
      <c r="L335" s="77"/>
      <c r="M335" s="77"/>
      <c r="N335" s="77"/>
      <c r="O335" s="77"/>
      <c r="P335" s="77"/>
      <c r="Q335" s="76"/>
      <c r="R335" s="76"/>
      <c r="S335" s="77"/>
      <c r="T335" s="77"/>
      <c r="U335" s="77"/>
      <c r="V335" s="77"/>
      <c r="W335" s="77"/>
      <c r="X335" s="77"/>
    </row>
    <row r="336" spans="1:24" s="83" customFormat="1" ht="12.75" customHeight="1">
      <c r="A336" s="65"/>
      <c r="B336" s="23"/>
      <c r="C336" s="76"/>
      <c r="D336" s="28"/>
      <c r="E336" s="76"/>
      <c r="F336" s="76"/>
      <c r="G336" s="76"/>
      <c r="I336" s="77"/>
      <c r="J336" s="77"/>
      <c r="K336" s="77"/>
      <c r="L336" s="77"/>
      <c r="M336" s="77"/>
      <c r="N336" s="77"/>
      <c r="O336" s="77"/>
      <c r="P336" s="77"/>
      <c r="Q336" s="76"/>
      <c r="R336" s="76"/>
      <c r="S336" s="77"/>
      <c r="T336" s="77"/>
      <c r="U336" s="77"/>
      <c r="V336" s="77"/>
      <c r="W336" s="77"/>
      <c r="X336" s="77"/>
    </row>
    <row r="337" spans="1:24" s="83" customFormat="1" ht="12.75" customHeight="1">
      <c r="A337" s="65"/>
      <c r="B337" s="23"/>
      <c r="C337" s="76"/>
      <c r="D337" s="28"/>
      <c r="E337" s="76"/>
      <c r="F337" s="76"/>
      <c r="G337" s="76"/>
      <c r="I337" s="77"/>
      <c r="J337" s="77"/>
      <c r="K337" s="77"/>
      <c r="L337" s="77"/>
      <c r="M337" s="77"/>
      <c r="N337" s="77"/>
      <c r="O337" s="77"/>
      <c r="P337" s="77"/>
      <c r="Q337" s="76"/>
      <c r="R337" s="76"/>
      <c r="S337" s="77"/>
      <c r="T337" s="77"/>
      <c r="U337" s="77"/>
      <c r="V337" s="77"/>
      <c r="W337" s="77"/>
      <c r="X337" s="77"/>
    </row>
    <row r="338" spans="1:24" s="83" customFormat="1" ht="12.75" customHeight="1">
      <c r="A338" s="65"/>
      <c r="B338" s="23"/>
      <c r="C338" s="76"/>
      <c r="D338" s="28"/>
      <c r="E338" s="76"/>
      <c r="F338" s="76"/>
      <c r="G338" s="76"/>
      <c r="I338" s="77"/>
      <c r="J338" s="77"/>
      <c r="K338" s="77"/>
      <c r="L338" s="77"/>
      <c r="M338" s="77"/>
      <c r="N338" s="77"/>
      <c r="O338" s="77"/>
      <c r="P338" s="77"/>
      <c r="Q338" s="76"/>
      <c r="R338" s="76"/>
      <c r="S338" s="77"/>
      <c r="T338" s="77"/>
      <c r="U338" s="77"/>
      <c r="V338" s="77"/>
      <c r="W338" s="77"/>
      <c r="X338" s="77"/>
    </row>
    <row r="339" spans="1:24" s="83" customFormat="1" ht="12.75" customHeight="1">
      <c r="A339" s="65"/>
      <c r="B339" s="23"/>
      <c r="C339" s="76"/>
      <c r="D339" s="28"/>
      <c r="E339" s="76"/>
      <c r="F339" s="76"/>
      <c r="G339" s="76"/>
      <c r="I339" s="77"/>
      <c r="J339" s="77"/>
      <c r="K339" s="77"/>
      <c r="L339" s="77"/>
      <c r="M339" s="77"/>
      <c r="N339" s="77"/>
      <c r="O339" s="77"/>
      <c r="P339" s="77"/>
      <c r="Q339" s="76"/>
      <c r="R339" s="76"/>
      <c r="S339" s="77"/>
      <c r="T339" s="77"/>
      <c r="U339" s="77"/>
      <c r="V339" s="77"/>
      <c r="W339" s="77"/>
      <c r="X339" s="77"/>
    </row>
    <row r="340" spans="1:24" s="83" customFormat="1" ht="12.75" customHeight="1">
      <c r="A340" s="65"/>
      <c r="B340" s="23"/>
      <c r="C340" s="76"/>
      <c r="D340" s="28"/>
      <c r="E340" s="76"/>
      <c r="F340" s="76"/>
      <c r="G340" s="76"/>
      <c r="I340" s="77"/>
      <c r="J340" s="77"/>
      <c r="K340" s="77"/>
      <c r="L340" s="77"/>
      <c r="M340" s="77"/>
      <c r="N340" s="77"/>
      <c r="O340" s="77"/>
      <c r="P340" s="77"/>
      <c r="Q340" s="76"/>
      <c r="R340" s="76"/>
      <c r="S340" s="77"/>
      <c r="T340" s="77"/>
      <c r="U340" s="77"/>
      <c r="V340" s="77"/>
      <c r="W340" s="77"/>
      <c r="X340" s="77"/>
    </row>
    <row r="341" spans="1:24" s="83" customFormat="1" ht="12.75" customHeight="1">
      <c r="A341" s="65"/>
      <c r="B341" s="23"/>
      <c r="C341" s="76"/>
      <c r="D341" s="28"/>
      <c r="E341" s="76"/>
      <c r="F341" s="76"/>
      <c r="G341" s="76"/>
      <c r="I341" s="77"/>
      <c r="J341" s="77"/>
      <c r="K341" s="77"/>
      <c r="L341" s="77"/>
      <c r="M341" s="77"/>
      <c r="N341" s="77"/>
      <c r="O341" s="77"/>
      <c r="P341" s="77"/>
      <c r="Q341" s="76"/>
      <c r="R341" s="76"/>
      <c r="S341" s="77"/>
      <c r="T341" s="77"/>
      <c r="U341" s="77"/>
      <c r="V341" s="77"/>
      <c r="W341" s="77"/>
      <c r="X341" s="77"/>
    </row>
    <row r="342" spans="1:24" s="83" customFormat="1" ht="12.75" customHeight="1">
      <c r="A342" s="65"/>
      <c r="B342" s="23"/>
      <c r="C342" s="76"/>
      <c r="D342" s="28"/>
      <c r="E342" s="76"/>
      <c r="F342" s="76"/>
      <c r="G342" s="76"/>
      <c r="I342" s="77"/>
      <c r="J342" s="77"/>
      <c r="K342" s="77"/>
      <c r="L342" s="77"/>
      <c r="M342" s="77"/>
      <c r="N342" s="77"/>
      <c r="O342" s="77"/>
      <c r="P342" s="77"/>
      <c r="Q342" s="76"/>
      <c r="R342" s="76"/>
      <c r="S342" s="77"/>
      <c r="T342" s="77"/>
      <c r="U342" s="77"/>
      <c r="V342" s="77"/>
      <c r="W342" s="77"/>
      <c r="X342" s="77"/>
    </row>
    <row r="343" spans="1:24" s="83" customFormat="1" ht="12.75" customHeight="1">
      <c r="A343" s="65"/>
      <c r="B343" s="23"/>
      <c r="C343" s="76"/>
      <c r="D343" s="28"/>
      <c r="E343" s="76"/>
      <c r="F343" s="76"/>
      <c r="G343" s="76"/>
      <c r="I343" s="77"/>
      <c r="J343" s="77"/>
      <c r="K343" s="77"/>
      <c r="L343" s="77"/>
      <c r="M343" s="77"/>
      <c r="N343" s="77"/>
      <c r="O343" s="77"/>
      <c r="P343" s="77"/>
      <c r="Q343" s="76"/>
      <c r="R343" s="76"/>
      <c r="S343" s="77"/>
      <c r="T343" s="77"/>
      <c r="U343" s="77"/>
      <c r="V343" s="77"/>
      <c r="W343" s="77"/>
      <c r="X343" s="77"/>
    </row>
    <row r="344" spans="1:24" s="83" customFormat="1" ht="12.75" customHeight="1">
      <c r="A344" s="65"/>
      <c r="B344" s="23"/>
      <c r="C344" s="76"/>
      <c r="D344" s="28"/>
      <c r="E344" s="76"/>
      <c r="F344" s="76"/>
      <c r="G344" s="76"/>
      <c r="I344" s="77"/>
      <c r="J344" s="77"/>
      <c r="K344" s="77"/>
      <c r="L344" s="77"/>
      <c r="M344" s="77"/>
      <c r="N344" s="77"/>
      <c r="O344" s="77"/>
      <c r="P344" s="77"/>
      <c r="Q344" s="76"/>
      <c r="R344" s="76"/>
      <c r="S344" s="77"/>
      <c r="T344" s="77"/>
      <c r="U344" s="77"/>
      <c r="V344" s="77"/>
      <c r="W344" s="77"/>
      <c r="X344" s="77"/>
    </row>
    <row r="345" spans="1:24" s="83" customFormat="1" ht="12.75" customHeight="1">
      <c r="A345" s="65"/>
      <c r="B345" s="23"/>
      <c r="C345" s="76"/>
      <c r="D345" s="28"/>
      <c r="E345" s="76"/>
      <c r="F345" s="76"/>
      <c r="G345" s="76"/>
      <c r="I345" s="77"/>
      <c r="J345" s="77"/>
      <c r="K345" s="77"/>
      <c r="L345" s="77"/>
      <c r="M345" s="77"/>
      <c r="N345" s="77"/>
      <c r="O345" s="77"/>
      <c r="P345" s="77"/>
      <c r="Q345" s="76"/>
      <c r="R345" s="76"/>
      <c r="S345" s="77"/>
      <c r="T345" s="77"/>
      <c r="U345" s="77"/>
      <c r="V345" s="77"/>
      <c r="W345" s="77"/>
      <c r="X345" s="77"/>
    </row>
    <row r="346" spans="1:24" s="83" customFormat="1" ht="12.75" customHeight="1">
      <c r="A346" s="65"/>
      <c r="B346" s="23"/>
      <c r="C346" s="76"/>
      <c r="D346" s="28"/>
      <c r="E346" s="76"/>
      <c r="F346" s="76"/>
      <c r="G346" s="76"/>
      <c r="I346" s="77"/>
      <c r="J346" s="77"/>
      <c r="K346" s="77"/>
      <c r="L346" s="77"/>
      <c r="M346" s="77"/>
      <c r="N346" s="77"/>
      <c r="O346" s="77"/>
      <c r="P346" s="77"/>
      <c r="Q346" s="76"/>
      <c r="R346" s="76"/>
      <c r="S346" s="77"/>
      <c r="T346" s="77"/>
      <c r="U346" s="77"/>
      <c r="V346" s="77"/>
      <c r="W346" s="77"/>
      <c r="X346" s="77"/>
    </row>
    <row r="347" spans="1:24" s="83" customFormat="1" ht="12.75" customHeight="1">
      <c r="A347" s="65"/>
      <c r="B347" s="23"/>
      <c r="C347" s="76"/>
      <c r="D347" s="28"/>
      <c r="E347" s="76"/>
      <c r="F347" s="76"/>
      <c r="G347" s="76"/>
      <c r="I347" s="77"/>
      <c r="J347" s="77"/>
      <c r="K347" s="77"/>
      <c r="L347" s="77"/>
      <c r="M347" s="77"/>
      <c r="N347" s="77"/>
      <c r="O347" s="77"/>
      <c r="P347" s="77"/>
      <c r="Q347" s="76"/>
      <c r="R347" s="76"/>
      <c r="S347" s="77"/>
      <c r="T347" s="77"/>
      <c r="U347" s="77"/>
      <c r="V347" s="77"/>
      <c r="W347" s="77"/>
      <c r="X347" s="77"/>
    </row>
    <row r="348" spans="1:24" s="83" customFormat="1" ht="12.75" customHeight="1">
      <c r="A348" s="65"/>
      <c r="B348" s="23"/>
      <c r="C348" s="76"/>
      <c r="D348" s="28"/>
      <c r="E348" s="76"/>
      <c r="F348" s="76"/>
      <c r="G348" s="76"/>
      <c r="I348" s="77"/>
      <c r="J348" s="77"/>
      <c r="K348" s="77"/>
      <c r="L348" s="77"/>
      <c r="M348" s="77"/>
      <c r="N348" s="77"/>
      <c r="O348" s="77"/>
      <c r="P348" s="77"/>
      <c r="Q348" s="76"/>
      <c r="R348" s="76"/>
      <c r="S348" s="77"/>
      <c r="T348" s="77"/>
      <c r="U348" s="77"/>
      <c r="V348" s="77"/>
      <c r="W348" s="77"/>
      <c r="X348" s="77"/>
    </row>
    <row r="349" spans="1:24" s="83" customFormat="1" ht="12.75" customHeight="1">
      <c r="A349" s="65"/>
      <c r="B349" s="23"/>
      <c r="C349" s="76"/>
      <c r="D349" s="28"/>
      <c r="E349" s="76"/>
      <c r="F349" s="76"/>
      <c r="G349" s="76"/>
      <c r="I349" s="77"/>
      <c r="J349" s="77"/>
      <c r="K349" s="77"/>
      <c r="L349" s="77"/>
      <c r="M349" s="77"/>
      <c r="N349" s="77"/>
      <c r="O349" s="77"/>
      <c r="P349" s="77"/>
      <c r="Q349" s="76"/>
      <c r="R349" s="76"/>
      <c r="S349" s="77"/>
      <c r="T349" s="77"/>
      <c r="U349" s="77"/>
      <c r="V349" s="77"/>
      <c r="W349" s="77"/>
      <c r="X349" s="77"/>
    </row>
    <row r="350" spans="1:24" s="83" customFormat="1" ht="12.75" customHeight="1">
      <c r="A350" s="65"/>
      <c r="B350" s="23"/>
      <c r="C350" s="76"/>
      <c r="D350" s="28"/>
      <c r="E350" s="76"/>
      <c r="F350" s="76"/>
      <c r="G350" s="76"/>
      <c r="I350" s="77"/>
      <c r="J350" s="77"/>
      <c r="K350" s="77"/>
      <c r="L350" s="77"/>
      <c r="M350" s="77"/>
      <c r="N350" s="77"/>
      <c r="O350" s="77"/>
      <c r="P350" s="77"/>
      <c r="Q350" s="76"/>
      <c r="R350" s="76"/>
      <c r="S350" s="77"/>
      <c r="T350" s="77"/>
      <c r="U350" s="77"/>
      <c r="V350" s="77"/>
      <c r="W350" s="77"/>
      <c r="X350" s="77"/>
    </row>
    <row r="351" spans="1:24" s="83" customFormat="1" ht="12.75" customHeight="1">
      <c r="A351" s="65"/>
      <c r="B351" s="23"/>
      <c r="C351" s="76"/>
      <c r="D351" s="28"/>
      <c r="E351" s="76"/>
      <c r="F351" s="76"/>
      <c r="G351" s="76"/>
      <c r="I351" s="77"/>
      <c r="J351" s="77"/>
      <c r="K351" s="77"/>
      <c r="L351" s="77"/>
      <c r="M351" s="77"/>
      <c r="N351" s="77"/>
      <c r="O351" s="77"/>
      <c r="P351" s="77"/>
      <c r="Q351" s="76"/>
      <c r="R351" s="76"/>
      <c r="S351" s="77"/>
      <c r="T351" s="77"/>
      <c r="U351" s="77"/>
      <c r="V351" s="77"/>
      <c r="W351" s="77"/>
      <c r="X351" s="77"/>
    </row>
    <row r="352" spans="1:24" s="83" customFormat="1" ht="12.75" customHeight="1">
      <c r="A352" s="65"/>
      <c r="B352" s="23"/>
      <c r="C352" s="76"/>
      <c r="D352" s="28"/>
      <c r="E352" s="76"/>
      <c r="F352" s="76"/>
      <c r="G352" s="76"/>
      <c r="I352" s="77"/>
      <c r="J352" s="77"/>
      <c r="K352" s="77"/>
      <c r="L352" s="77"/>
      <c r="M352" s="77"/>
      <c r="N352" s="77"/>
      <c r="O352" s="77"/>
      <c r="P352" s="77"/>
      <c r="Q352" s="76"/>
      <c r="R352" s="76"/>
      <c r="S352" s="77"/>
      <c r="T352" s="77"/>
      <c r="U352" s="77"/>
      <c r="V352" s="77"/>
      <c r="W352" s="77"/>
      <c r="X352" s="77"/>
    </row>
    <row r="353" spans="1:24" s="83" customFormat="1" ht="12.75" customHeight="1">
      <c r="A353" s="65"/>
      <c r="B353" s="23"/>
      <c r="C353" s="76"/>
      <c r="D353" s="28"/>
      <c r="E353" s="76"/>
      <c r="F353" s="76"/>
      <c r="G353" s="76"/>
      <c r="I353" s="77"/>
      <c r="J353" s="77"/>
      <c r="K353" s="77"/>
      <c r="L353" s="77"/>
      <c r="M353" s="77"/>
      <c r="N353" s="77"/>
      <c r="O353" s="77"/>
      <c r="P353" s="77"/>
      <c r="Q353" s="76"/>
      <c r="R353" s="76"/>
      <c r="S353" s="77"/>
      <c r="T353" s="77"/>
      <c r="U353" s="77"/>
      <c r="V353" s="77"/>
      <c r="W353" s="77"/>
      <c r="X353" s="77"/>
    </row>
    <row r="354" spans="1:24" s="83" customFormat="1" ht="12.75" customHeight="1">
      <c r="A354" s="65"/>
      <c r="B354" s="23"/>
      <c r="C354" s="76"/>
      <c r="D354" s="28"/>
      <c r="E354" s="76"/>
      <c r="F354" s="76"/>
      <c r="G354" s="76"/>
      <c r="I354" s="77"/>
      <c r="J354" s="77"/>
      <c r="K354" s="77"/>
      <c r="L354" s="77"/>
      <c r="M354" s="77"/>
      <c r="N354" s="77"/>
      <c r="O354" s="77"/>
      <c r="P354" s="77"/>
      <c r="Q354" s="76"/>
      <c r="R354" s="76"/>
      <c r="S354" s="77"/>
      <c r="T354" s="77"/>
      <c r="U354" s="77"/>
      <c r="V354" s="77"/>
      <c r="W354" s="77"/>
      <c r="X354" s="77"/>
    </row>
    <row r="355" spans="1:24" s="83" customFormat="1" ht="12.75" customHeight="1">
      <c r="A355" s="65"/>
      <c r="B355" s="23"/>
      <c r="C355" s="76"/>
      <c r="D355" s="28"/>
      <c r="E355" s="76"/>
      <c r="F355" s="76"/>
      <c r="G355" s="76"/>
      <c r="I355" s="77"/>
      <c r="J355" s="77"/>
      <c r="K355" s="77"/>
      <c r="L355" s="77"/>
      <c r="M355" s="77"/>
      <c r="N355" s="77"/>
      <c r="O355" s="77"/>
      <c r="P355" s="77"/>
      <c r="Q355" s="76"/>
      <c r="R355" s="76"/>
      <c r="S355" s="77"/>
      <c r="T355" s="77"/>
      <c r="U355" s="77"/>
      <c r="V355" s="77"/>
      <c r="W355" s="77"/>
      <c r="X355" s="77"/>
    </row>
    <row r="356" spans="1:24" s="83" customFormat="1" ht="12.75" customHeight="1">
      <c r="A356" s="65"/>
      <c r="B356" s="23"/>
      <c r="C356" s="76"/>
      <c r="D356" s="28"/>
      <c r="E356" s="76"/>
      <c r="F356" s="76"/>
      <c r="G356" s="76"/>
      <c r="I356" s="77"/>
      <c r="J356" s="77"/>
      <c r="K356" s="77"/>
      <c r="L356" s="77"/>
      <c r="M356" s="77"/>
      <c r="N356" s="77"/>
      <c r="O356" s="77"/>
      <c r="P356" s="77"/>
      <c r="Q356" s="76"/>
      <c r="R356" s="76"/>
      <c r="S356" s="77"/>
      <c r="T356" s="77"/>
      <c r="U356" s="77"/>
      <c r="V356" s="77"/>
      <c r="W356" s="77"/>
      <c r="X356" s="77"/>
    </row>
    <row r="357" spans="1:24" s="83" customFormat="1" ht="12.75" customHeight="1">
      <c r="A357" s="65"/>
      <c r="B357" s="23"/>
      <c r="C357" s="76"/>
      <c r="D357" s="28"/>
      <c r="E357" s="76"/>
      <c r="F357" s="76"/>
      <c r="G357" s="76"/>
      <c r="I357" s="77"/>
      <c r="J357" s="77"/>
      <c r="K357" s="77"/>
      <c r="L357" s="77"/>
      <c r="M357" s="77"/>
      <c r="N357" s="77"/>
      <c r="O357" s="77"/>
      <c r="P357" s="77"/>
      <c r="Q357" s="76"/>
      <c r="R357" s="76"/>
      <c r="S357" s="77"/>
      <c r="T357" s="77"/>
      <c r="U357" s="77"/>
      <c r="V357" s="77"/>
      <c r="W357" s="77"/>
      <c r="X357" s="77"/>
    </row>
    <row r="358" spans="1:24" s="83" customFormat="1" ht="12.75" customHeight="1">
      <c r="A358" s="65"/>
      <c r="B358" s="23"/>
      <c r="C358" s="76"/>
      <c r="D358" s="28"/>
      <c r="E358" s="76"/>
      <c r="F358" s="76"/>
      <c r="G358" s="76"/>
      <c r="I358" s="77"/>
      <c r="J358" s="77"/>
      <c r="K358" s="77"/>
      <c r="L358" s="77"/>
      <c r="M358" s="77"/>
      <c r="N358" s="77"/>
      <c r="O358" s="77"/>
      <c r="P358" s="77"/>
      <c r="Q358" s="76"/>
      <c r="R358" s="76"/>
      <c r="S358" s="77"/>
      <c r="T358" s="77"/>
      <c r="U358" s="77"/>
      <c r="V358" s="77"/>
      <c r="W358" s="77"/>
      <c r="X358" s="77"/>
    </row>
    <row r="359" spans="1:24" s="83" customFormat="1" ht="12.75" customHeight="1">
      <c r="A359" s="65"/>
      <c r="B359" s="23"/>
      <c r="C359" s="76"/>
      <c r="D359" s="28"/>
      <c r="E359" s="76"/>
      <c r="F359" s="76"/>
      <c r="G359" s="76"/>
      <c r="I359" s="77"/>
      <c r="J359" s="77"/>
      <c r="K359" s="77"/>
      <c r="L359" s="77"/>
      <c r="M359" s="77"/>
      <c r="N359" s="77"/>
      <c r="O359" s="77"/>
      <c r="P359" s="77"/>
      <c r="Q359" s="76"/>
      <c r="R359" s="76"/>
      <c r="S359" s="77"/>
      <c r="T359" s="77"/>
      <c r="U359" s="77"/>
      <c r="V359" s="77"/>
      <c r="W359" s="77"/>
      <c r="X359" s="77"/>
    </row>
    <row r="360" spans="1:24" s="83" customFormat="1" ht="12.75" customHeight="1">
      <c r="A360" s="65"/>
      <c r="B360" s="23"/>
      <c r="C360" s="76"/>
      <c r="D360" s="28"/>
      <c r="E360" s="76"/>
      <c r="F360" s="76"/>
      <c r="G360" s="76"/>
      <c r="I360" s="77"/>
      <c r="J360" s="77"/>
      <c r="K360" s="77"/>
      <c r="L360" s="77"/>
      <c r="M360" s="77"/>
      <c r="N360" s="77"/>
      <c r="O360" s="77"/>
      <c r="P360" s="77"/>
      <c r="Q360" s="76"/>
      <c r="R360" s="76"/>
      <c r="S360" s="77"/>
      <c r="T360" s="77"/>
      <c r="U360" s="77"/>
      <c r="V360" s="77"/>
      <c r="W360" s="77"/>
      <c r="X360" s="77"/>
    </row>
    <row r="361" spans="1:24" s="83" customFormat="1" ht="12.75" customHeight="1">
      <c r="A361" s="65"/>
      <c r="B361" s="23"/>
      <c r="C361" s="76"/>
      <c r="D361" s="28"/>
      <c r="E361" s="76"/>
      <c r="F361" s="76"/>
      <c r="G361" s="76"/>
      <c r="I361" s="77"/>
      <c r="J361" s="77"/>
      <c r="K361" s="77"/>
      <c r="L361" s="77"/>
      <c r="M361" s="77"/>
      <c r="N361" s="77"/>
      <c r="O361" s="77"/>
      <c r="P361" s="77"/>
      <c r="Q361" s="76"/>
      <c r="R361" s="76"/>
      <c r="S361" s="77"/>
      <c r="T361" s="77"/>
      <c r="U361" s="77"/>
      <c r="V361" s="77"/>
      <c r="W361" s="77"/>
      <c r="X361" s="77"/>
    </row>
    <row r="362" spans="1:24" s="83" customFormat="1" ht="12.75" customHeight="1">
      <c r="A362" s="65"/>
      <c r="B362" s="23"/>
      <c r="C362" s="76"/>
      <c r="D362" s="28"/>
      <c r="E362" s="76"/>
      <c r="F362" s="76"/>
      <c r="G362" s="76"/>
      <c r="I362" s="77"/>
      <c r="J362" s="77"/>
      <c r="K362" s="77"/>
      <c r="L362" s="77"/>
      <c r="M362" s="77"/>
      <c r="N362" s="77"/>
      <c r="O362" s="77"/>
      <c r="P362" s="77"/>
      <c r="Q362" s="76"/>
      <c r="R362" s="76"/>
      <c r="S362" s="77"/>
      <c r="T362" s="77"/>
      <c r="U362" s="77"/>
      <c r="V362" s="77"/>
      <c r="W362" s="77"/>
      <c r="X362" s="77"/>
    </row>
    <row r="363" spans="1:24" s="83" customFormat="1" ht="12.75" customHeight="1">
      <c r="A363" s="65"/>
      <c r="B363" s="23"/>
      <c r="C363" s="76"/>
      <c r="D363" s="28"/>
      <c r="E363" s="76"/>
      <c r="F363" s="76"/>
      <c r="G363" s="76"/>
      <c r="I363" s="77"/>
      <c r="J363" s="77"/>
      <c r="K363" s="77"/>
      <c r="L363" s="77"/>
      <c r="M363" s="77"/>
      <c r="N363" s="77"/>
      <c r="O363" s="77"/>
      <c r="P363" s="77"/>
      <c r="Q363" s="76"/>
      <c r="R363" s="76"/>
      <c r="S363" s="77"/>
      <c r="T363" s="77"/>
      <c r="U363" s="77"/>
      <c r="V363" s="77"/>
      <c r="W363" s="77"/>
      <c r="X363" s="77"/>
    </row>
    <row r="364" spans="1:24" s="83" customFormat="1" ht="12.75" customHeight="1">
      <c r="A364" s="65"/>
      <c r="B364" s="23"/>
      <c r="C364" s="76"/>
      <c r="D364" s="28"/>
      <c r="E364" s="76"/>
      <c r="F364" s="76"/>
      <c r="G364" s="76"/>
      <c r="I364" s="77"/>
      <c r="J364" s="77"/>
      <c r="K364" s="77"/>
      <c r="L364" s="77"/>
      <c r="M364" s="77"/>
      <c r="N364" s="77"/>
      <c r="O364" s="77"/>
      <c r="P364" s="77"/>
      <c r="Q364" s="76"/>
      <c r="R364" s="76"/>
      <c r="S364" s="77"/>
      <c r="T364" s="77"/>
      <c r="U364" s="77"/>
      <c r="V364" s="77"/>
      <c r="W364" s="77"/>
      <c r="X364" s="77"/>
    </row>
    <row r="365" spans="1:24" s="83" customFormat="1" ht="12.75" customHeight="1">
      <c r="A365" s="65"/>
      <c r="B365" s="23"/>
      <c r="C365" s="76"/>
      <c r="D365" s="28"/>
      <c r="E365" s="76"/>
      <c r="F365" s="76"/>
      <c r="G365" s="76"/>
      <c r="I365" s="77"/>
      <c r="J365" s="77"/>
      <c r="K365" s="77"/>
      <c r="L365" s="77"/>
      <c r="M365" s="77"/>
      <c r="N365" s="77"/>
      <c r="O365" s="77"/>
      <c r="P365" s="77"/>
      <c r="Q365" s="76"/>
      <c r="R365" s="76"/>
      <c r="S365" s="77"/>
      <c r="T365" s="77"/>
      <c r="U365" s="77"/>
      <c r="V365" s="77"/>
      <c r="W365" s="77"/>
      <c r="X365" s="77"/>
    </row>
    <row r="366" spans="1:24" s="83" customFormat="1" ht="12.75" customHeight="1">
      <c r="A366" s="65"/>
      <c r="B366" s="23"/>
      <c r="C366" s="76"/>
      <c r="D366" s="28"/>
      <c r="E366" s="76"/>
      <c r="F366" s="76"/>
      <c r="G366" s="76"/>
      <c r="I366" s="77"/>
      <c r="J366" s="77"/>
      <c r="K366" s="77"/>
      <c r="L366" s="77"/>
      <c r="M366" s="77"/>
      <c r="N366" s="77"/>
      <c r="O366" s="77"/>
      <c r="P366" s="77"/>
      <c r="Q366" s="76"/>
      <c r="R366" s="76"/>
      <c r="S366" s="77"/>
      <c r="T366" s="77"/>
      <c r="U366" s="77"/>
      <c r="V366" s="77"/>
      <c r="W366" s="77"/>
      <c r="X366" s="77"/>
    </row>
    <row r="367" spans="1:24" s="83" customFormat="1" ht="12.75" customHeight="1">
      <c r="A367" s="65"/>
      <c r="B367" s="23"/>
      <c r="C367" s="76"/>
      <c r="D367" s="28"/>
      <c r="E367" s="76"/>
      <c r="F367" s="76"/>
      <c r="G367" s="76"/>
      <c r="I367" s="77"/>
      <c r="J367" s="77"/>
      <c r="K367" s="77"/>
      <c r="L367" s="77"/>
      <c r="M367" s="77"/>
      <c r="N367" s="77"/>
      <c r="O367" s="77"/>
      <c r="P367" s="77"/>
      <c r="Q367" s="76"/>
      <c r="R367" s="76"/>
      <c r="S367" s="77"/>
      <c r="T367" s="77"/>
      <c r="U367" s="77"/>
      <c r="V367" s="77"/>
      <c r="W367" s="77"/>
      <c r="X367" s="77"/>
    </row>
    <row r="368" spans="1:24" s="83" customFormat="1" ht="12.75" customHeight="1">
      <c r="A368" s="65"/>
      <c r="B368" s="23"/>
      <c r="C368" s="76"/>
      <c r="D368" s="28"/>
      <c r="E368" s="76"/>
      <c r="F368" s="76"/>
      <c r="G368" s="76"/>
      <c r="I368" s="77"/>
      <c r="J368" s="77"/>
      <c r="K368" s="77"/>
      <c r="L368" s="77"/>
      <c r="M368" s="77"/>
      <c r="N368" s="77"/>
      <c r="O368" s="77"/>
      <c r="P368" s="77"/>
      <c r="Q368" s="76"/>
      <c r="R368" s="76"/>
      <c r="S368" s="77"/>
      <c r="T368" s="77"/>
      <c r="U368" s="77"/>
      <c r="V368" s="77"/>
      <c r="W368" s="77"/>
      <c r="X368" s="77"/>
    </row>
    <row r="369" spans="1:24" s="83" customFormat="1" ht="12.75" customHeight="1">
      <c r="A369" s="65"/>
      <c r="B369" s="23"/>
      <c r="C369" s="76"/>
      <c r="D369" s="28"/>
      <c r="E369" s="76"/>
      <c r="F369" s="76"/>
      <c r="G369" s="76"/>
      <c r="I369" s="77"/>
      <c r="J369" s="77"/>
      <c r="K369" s="77"/>
      <c r="L369" s="77"/>
      <c r="M369" s="77"/>
      <c r="N369" s="77"/>
      <c r="O369" s="77"/>
      <c r="P369" s="77"/>
      <c r="Q369" s="76"/>
      <c r="R369" s="76"/>
      <c r="S369" s="77"/>
      <c r="T369" s="77"/>
      <c r="U369" s="77"/>
      <c r="V369" s="77"/>
      <c r="W369" s="77"/>
      <c r="X369" s="77"/>
    </row>
    <row r="370" spans="1:24" s="83" customFormat="1" ht="12.75" customHeight="1">
      <c r="A370" s="65"/>
      <c r="B370" s="23"/>
      <c r="C370" s="76"/>
      <c r="D370" s="28"/>
      <c r="E370" s="76"/>
      <c r="F370" s="76"/>
      <c r="G370" s="76"/>
      <c r="I370" s="77"/>
      <c r="J370" s="77"/>
      <c r="K370" s="77"/>
      <c r="L370" s="77"/>
      <c r="M370" s="77"/>
      <c r="N370" s="77"/>
      <c r="O370" s="77"/>
      <c r="P370" s="77"/>
      <c r="Q370" s="76"/>
      <c r="R370" s="76"/>
      <c r="S370" s="77"/>
      <c r="T370" s="77"/>
      <c r="U370" s="77"/>
      <c r="V370" s="77"/>
      <c r="W370" s="77"/>
      <c r="X370" s="77"/>
    </row>
    <row r="371" spans="1:24" s="83" customFormat="1" ht="12.75" customHeight="1">
      <c r="A371" s="65"/>
      <c r="B371" s="23"/>
      <c r="C371" s="76"/>
      <c r="D371" s="28"/>
      <c r="E371" s="76"/>
      <c r="F371" s="76"/>
      <c r="G371" s="76"/>
      <c r="I371" s="77"/>
      <c r="J371" s="77"/>
      <c r="K371" s="77"/>
      <c r="L371" s="77"/>
      <c r="M371" s="77"/>
      <c r="N371" s="77"/>
      <c r="O371" s="77"/>
      <c r="P371" s="77"/>
      <c r="Q371" s="76"/>
      <c r="R371" s="76"/>
      <c r="S371" s="77"/>
      <c r="T371" s="77"/>
      <c r="U371" s="77"/>
      <c r="V371" s="77"/>
      <c r="W371" s="77"/>
      <c r="X371" s="77"/>
    </row>
    <row r="372" spans="1:24" s="83" customFormat="1" ht="12.75" customHeight="1">
      <c r="A372" s="65"/>
      <c r="B372" s="23"/>
      <c r="C372" s="76"/>
      <c r="D372" s="28"/>
      <c r="E372" s="76"/>
      <c r="F372" s="76"/>
      <c r="G372" s="76"/>
      <c r="I372" s="77"/>
      <c r="J372" s="77"/>
      <c r="K372" s="77"/>
      <c r="L372" s="77"/>
      <c r="M372" s="77"/>
      <c r="N372" s="77"/>
      <c r="O372" s="77"/>
      <c r="P372" s="77"/>
      <c r="Q372" s="76"/>
      <c r="R372" s="76"/>
      <c r="S372" s="77"/>
      <c r="T372" s="77"/>
      <c r="U372" s="77"/>
      <c r="V372" s="77"/>
      <c r="W372" s="77"/>
      <c r="X372" s="77"/>
    </row>
    <row r="373" spans="1:24" s="83" customFormat="1" ht="12.75" customHeight="1">
      <c r="A373" s="65"/>
      <c r="B373" s="23"/>
      <c r="C373" s="76"/>
      <c r="D373" s="28"/>
      <c r="E373" s="76"/>
      <c r="F373" s="76"/>
      <c r="G373" s="76"/>
      <c r="I373" s="77"/>
      <c r="J373" s="77"/>
      <c r="K373" s="77"/>
      <c r="L373" s="77"/>
      <c r="M373" s="77"/>
      <c r="N373" s="77"/>
      <c r="O373" s="77"/>
      <c r="P373" s="77"/>
      <c r="Q373" s="76"/>
      <c r="R373" s="76"/>
      <c r="S373" s="77"/>
      <c r="T373" s="77"/>
      <c r="U373" s="77"/>
      <c r="V373" s="77"/>
      <c r="W373" s="77"/>
      <c r="X373" s="77"/>
    </row>
    <row r="374" spans="1:24" s="83" customFormat="1" ht="12.75" customHeight="1">
      <c r="A374" s="65"/>
      <c r="B374" s="23"/>
      <c r="C374" s="76"/>
      <c r="D374" s="28"/>
      <c r="E374" s="76"/>
      <c r="F374" s="76"/>
      <c r="G374" s="76"/>
      <c r="I374" s="77"/>
      <c r="J374" s="77"/>
      <c r="K374" s="77"/>
      <c r="L374" s="77"/>
      <c r="M374" s="77"/>
      <c r="N374" s="77"/>
      <c r="O374" s="77"/>
      <c r="P374" s="77"/>
      <c r="Q374" s="76"/>
      <c r="R374" s="76"/>
      <c r="S374" s="77"/>
      <c r="T374" s="77"/>
      <c r="U374" s="77"/>
      <c r="V374" s="77"/>
      <c r="W374" s="77"/>
      <c r="X374" s="77"/>
    </row>
    <row r="375" spans="1:24" s="83" customFormat="1" ht="12.75" customHeight="1">
      <c r="A375" s="65"/>
      <c r="B375" s="23"/>
      <c r="C375" s="76"/>
      <c r="D375" s="28"/>
      <c r="E375" s="76"/>
      <c r="F375" s="76"/>
      <c r="G375" s="76"/>
      <c r="I375" s="77"/>
      <c r="J375" s="77"/>
      <c r="K375" s="77"/>
      <c r="L375" s="77"/>
      <c r="M375" s="77"/>
      <c r="N375" s="77"/>
      <c r="O375" s="77"/>
      <c r="P375" s="77"/>
      <c r="Q375" s="76"/>
      <c r="R375" s="76"/>
      <c r="S375" s="77"/>
      <c r="T375" s="77"/>
      <c r="U375" s="77"/>
      <c r="V375" s="77"/>
      <c r="W375" s="77"/>
      <c r="X375" s="77"/>
    </row>
    <row r="376" spans="1:24" s="83" customFormat="1" ht="12.75" customHeight="1">
      <c r="A376" s="65"/>
      <c r="B376" s="23"/>
      <c r="C376" s="76"/>
      <c r="D376" s="28"/>
      <c r="E376" s="76"/>
      <c r="F376" s="76"/>
      <c r="G376" s="76"/>
      <c r="I376" s="77"/>
      <c r="J376" s="77"/>
      <c r="K376" s="77"/>
      <c r="L376" s="77"/>
      <c r="M376" s="77"/>
      <c r="N376" s="77"/>
      <c r="O376" s="77"/>
      <c r="P376" s="77"/>
      <c r="Q376" s="76"/>
      <c r="R376" s="76"/>
      <c r="S376" s="77"/>
      <c r="T376" s="77"/>
      <c r="U376" s="77"/>
      <c r="V376" s="77"/>
      <c r="W376" s="77"/>
      <c r="X376" s="77"/>
    </row>
    <row r="377" spans="1:24" s="83" customFormat="1" ht="12.75" customHeight="1">
      <c r="A377" s="65"/>
      <c r="B377" s="23"/>
      <c r="C377" s="76"/>
      <c r="D377" s="28"/>
      <c r="E377" s="76"/>
      <c r="F377" s="76"/>
      <c r="G377" s="76"/>
      <c r="I377" s="77"/>
      <c r="J377" s="77"/>
      <c r="K377" s="77"/>
      <c r="L377" s="77"/>
      <c r="M377" s="77"/>
      <c r="N377" s="77"/>
      <c r="O377" s="77"/>
      <c r="P377" s="77"/>
      <c r="Q377" s="76"/>
      <c r="R377" s="76"/>
      <c r="S377" s="77"/>
      <c r="T377" s="77"/>
      <c r="U377" s="77"/>
      <c r="V377" s="77"/>
      <c r="W377" s="77"/>
      <c r="X377" s="77"/>
    </row>
    <row r="378" spans="1:24" s="83" customFormat="1" ht="12.75" customHeight="1">
      <c r="A378" s="65"/>
      <c r="B378" s="23"/>
      <c r="C378" s="76"/>
      <c r="D378" s="28"/>
      <c r="E378" s="76"/>
      <c r="F378" s="76"/>
      <c r="G378" s="76"/>
      <c r="I378" s="77"/>
      <c r="J378" s="77"/>
      <c r="K378" s="77"/>
      <c r="L378" s="77"/>
      <c r="M378" s="77"/>
      <c r="N378" s="77"/>
      <c r="O378" s="77"/>
      <c r="P378" s="77"/>
      <c r="Q378" s="76"/>
      <c r="R378" s="76"/>
      <c r="S378" s="77"/>
      <c r="T378" s="77"/>
      <c r="U378" s="77"/>
      <c r="V378" s="77"/>
      <c r="W378" s="77"/>
      <c r="X378" s="77"/>
    </row>
    <row r="379" spans="1:24" s="83" customFormat="1" ht="12.75" customHeight="1">
      <c r="A379" s="65"/>
      <c r="B379" s="23"/>
      <c r="C379" s="76"/>
      <c r="D379" s="28"/>
      <c r="E379" s="76"/>
      <c r="F379" s="76"/>
      <c r="G379" s="76"/>
      <c r="I379" s="77"/>
      <c r="J379" s="77"/>
      <c r="K379" s="77"/>
      <c r="L379" s="77"/>
      <c r="M379" s="77"/>
      <c r="N379" s="77"/>
      <c r="O379" s="77"/>
      <c r="P379" s="77"/>
      <c r="Q379" s="76"/>
      <c r="R379" s="76"/>
      <c r="S379" s="77"/>
      <c r="T379" s="77"/>
      <c r="U379" s="77"/>
      <c r="V379" s="77"/>
      <c r="W379" s="77"/>
      <c r="X379" s="77"/>
    </row>
    <row r="380" spans="1:24" s="83" customFormat="1" ht="12.75" customHeight="1">
      <c r="A380" s="65"/>
      <c r="B380" s="23"/>
      <c r="C380" s="76"/>
      <c r="D380" s="28"/>
      <c r="E380" s="76"/>
      <c r="F380" s="76"/>
      <c r="G380" s="76"/>
      <c r="I380" s="77"/>
      <c r="J380" s="77"/>
      <c r="K380" s="77"/>
      <c r="L380" s="77"/>
      <c r="M380" s="77"/>
      <c r="N380" s="77"/>
      <c r="O380" s="77"/>
      <c r="P380" s="77"/>
      <c r="Q380" s="76"/>
      <c r="R380" s="76"/>
      <c r="S380" s="77"/>
      <c r="T380" s="77"/>
      <c r="U380" s="77"/>
      <c r="V380" s="77"/>
      <c r="W380" s="77"/>
      <c r="X380" s="77"/>
    </row>
    <row r="381" spans="1:24" s="83" customFormat="1" ht="12.75" customHeight="1">
      <c r="A381" s="65"/>
      <c r="B381" s="23"/>
      <c r="C381" s="76"/>
      <c r="D381" s="28"/>
      <c r="E381" s="76"/>
      <c r="F381" s="76"/>
      <c r="G381" s="76"/>
      <c r="I381" s="77"/>
      <c r="J381" s="77"/>
      <c r="K381" s="77"/>
      <c r="L381" s="77"/>
      <c r="M381" s="77"/>
      <c r="N381" s="77"/>
      <c r="O381" s="77"/>
      <c r="P381" s="77"/>
      <c r="Q381" s="76"/>
      <c r="R381" s="76"/>
      <c r="S381" s="77"/>
      <c r="T381" s="77"/>
      <c r="U381" s="77"/>
      <c r="V381" s="77"/>
      <c r="W381" s="77"/>
      <c r="X381" s="77"/>
    </row>
    <row r="382" spans="1:24" s="83" customFormat="1" ht="12.75" customHeight="1">
      <c r="A382" s="65"/>
      <c r="B382" s="23"/>
      <c r="C382" s="76"/>
      <c r="D382" s="28"/>
      <c r="E382" s="76"/>
      <c r="F382" s="76"/>
      <c r="G382" s="76"/>
      <c r="I382" s="77"/>
      <c r="J382" s="77"/>
      <c r="K382" s="77"/>
      <c r="L382" s="77"/>
      <c r="M382" s="77"/>
      <c r="N382" s="77"/>
      <c r="O382" s="77"/>
      <c r="P382" s="77"/>
      <c r="Q382" s="76"/>
      <c r="R382" s="76"/>
      <c r="S382" s="77"/>
      <c r="T382" s="77"/>
      <c r="U382" s="77"/>
      <c r="V382" s="77"/>
      <c r="W382" s="77"/>
      <c r="X382" s="77"/>
    </row>
    <row r="383" spans="1:24" s="83" customFormat="1" ht="12.75" customHeight="1">
      <c r="A383" s="65"/>
      <c r="B383" s="23"/>
      <c r="C383" s="76"/>
      <c r="D383" s="28"/>
      <c r="E383" s="76"/>
      <c r="F383" s="76"/>
      <c r="G383" s="76"/>
      <c r="I383" s="77"/>
      <c r="J383" s="77"/>
      <c r="K383" s="77"/>
      <c r="L383" s="77"/>
      <c r="M383" s="77"/>
      <c r="N383" s="77"/>
      <c r="O383" s="77"/>
      <c r="P383" s="77"/>
      <c r="Q383" s="76"/>
      <c r="R383" s="76"/>
      <c r="S383" s="77"/>
      <c r="T383" s="77"/>
      <c r="U383" s="77"/>
      <c r="V383" s="77"/>
      <c r="W383" s="77"/>
      <c r="X383" s="77"/>
    </row>
    <row r="384" spans="1:24" s="83" customFormat="1" ht="12.75" customHeight="1">
      <c r="A384" s="65"/>
      <c r="B384" s="23"/>
      <c r="C384" s="76"/>
      <c r="D384" s="28"/>
      <c r="E384" s="76"/>
      <c r="F384" s="76"/>
      <c r="G384" s="76"/>
      <c r="I384" s="77"/>
      <c r="J384" s="77"/>
      <c r="K384" s="77"/>
      <c r="L384" s="77"/>
      <c r="M384" s="77"/>
      <c r="N384" s="77"/>
      <c r="O384" s="77"/>
      <c r="P384" s="77"/>
      <c r="Q384" s="76"/>
      <c r="R384" s="76"/>
      <c r="S384" s="77"/>
      <c r="T384" s="77"/>
      <c r="U384" s="77"/>
      <c r="V384" s="77"/>
      <c r="W384" s="77"/>
      <c r="X384" s="77"/>
    </row>
    <row r="385" spans="1:24" s="83" customFormat="1" ht="12.75" customHeight="1">
      <c r="A385" s="65"/>
      <c r="B385" s="23"/>
      <c r="C385" s="76"/>
      <c r="D385" s="28"/>
      <c r="E385" s="76"/>
      <c r="F385" s="76"/>
      <c r="G385" s="76"/>
      <c r="I385" s="77"/>
      <c r="J385" s="77"/>
      <c r="K385" s="77"/>
      <c r="L385" s="77"/>
      <c r="M385" s="77"/>
      <c r="N385" s="77"/>
      <c r="O385" s="77"/>
      <c r="P385" s="77"/>
      <c r="Q385" s="76"/>
      <c r="R385" s="76"/>
      <c r="S385" s="77"/>
      <c r="T385" s="77"/>
      <c r="U385" s="77"/>
      <c r="V385" s="77"/>
      <c r="W385" s="77"/>
      <c r="X385" s="77"/>
    </row>
    <row r="386" spans="1:24" s="83" customFormat="1" ht="12.75" customHeight="1">
      <c r="A386" s="65"/>
      <c r="B386" s="23"/>
      <c r="C386" s="76"/>
      <c r="D386" s="28"/>
      <c r="E386" s="76"/>
      <c r="F386" s="76"/>
      <c r="G386" s="76"/>
      <c r="I386" s="77"/>
      <c r="J386" s="77"/>
      <c r="K386" s="77"/>
      <c r="L386" s="77"/>
      <c r="M386" s="77"/>
      <c r="N386" s="77"/>
      <c r="O386" s="77"/>
      <c r="P386" s="77"/>
      <c r="Q386" s="76"/>
      <c r="R386" s="76"/>
      <c r="S386" s="77"/>
      <c r="T386" s="77"/>
      <c r="U386" s="77"/>
      <c r="V386" s="77"/>
      <c r="W386" s="77"/>
      <c r="X386" s="77"/>
    </row>
    <row r="387" spans="1:24" s="83" customFormat="1" ht="12.75" customHeight="1">
      <c r="A387" s="65"/>
      <c r="B387" s="23"/>
      <c r="C387" s="76"/>
      <c r="D387" s="28"/>
      <c r="E387" s="76"/>
      <c r="F387" s="76"/>
      <c r="G387" s="76"/>
      <c r="I387" s="77"/>
      <c r="J387" s="77"/>
      <c r="K387" s="77"/>
      <c r="L387" s="77"/>
      <c r="M387" s="77"/>
      <c r="N387" s="77"/>
      <c r="O387" s="77"/>
      <c r="P387" s="77"/>
      <c r="Q387" s="76"/>
      <c r="R387" s="76"/>
      <c r="S387" s="77"/>
      <c r="T387" s="77"/>
      <c r="U387" s="77"/>
      <c r="V387" s="77"/>
      <c r="W387" s="77"/>
      <c r="X387" s="77"/>
    </row>
    <row r="388" spans="1:24" s="83" customFormat="1" ht="12.75" customHeight="1">
      <c r="A388" s="65"/>
      <c r="B388" s="23"/>
      <c r="C388" s="76"/>
      <c r="D388" s="28"/>
      <c r="E388" s="76"/>
      <c r="F388" s="76"/>
      <c r="G388" s="76"/>
      <c r="I388" s="77"/>
      <c r="J388" s="77"/>
      <c r="K388" s="77"/>
      <c r="L388" s="77"/>
      <c r="M388" s="77"/>
      <c r="N388" s="77"/>
      <c r="O388" s="77"/>
      <c r="P388" s="77"/>
      <c r="Q388" s="76"/>
      <c r="R388" s="76"/>
      <c r="S388" s="77"/>
      <c r="T388" s="77"/>
      <c r="U388" s="77"/>
      <c r="V388" s="77"/>
      <c r="W388" s="77"/>
      <c r="X388" s="77"/>
    </row>
    <row r="389" spans="1:24" s="83" customFormat="1" ht="12.75" customHeight="1">
      <c r="A389" s="65"/>
      <c r="B389" s="23"/>
      <c r="C389" s="76"/>
      <c r="D389" s="28"/>
      <c r="E389" s="76"/>
      <c r="F389" s="76"/>
      <c r="G389" s="76"/>
      <c r="I389" s="77"/>
      <c r="J389" s="77"/>
      <c r="K389" s="77"/>
      <c r="L389" s="77"/>
      <c r="M389" s="77"/>
      <c r="N389" s="77"/>
      <c r="O389" s="77"/>
      <c r="P389" s="77"/>
      <c r="Q389" s="76"/>
      <c r="R389" s="76"/>
      <c r="S389" s="77"/>
      <c r="T389" s="77"/>
      <c r="U389" s="77"/>
      <c r="V389" s="77"/>
      <c r="W389" s="77"/>
      <c r="X389" s="77"/>
    </row>
    <row r="390" spans="1:24" s="83" customFormat="1" ht="12.75" customHeight="1">
      <c r="A390" s="65"/>
      <c r="B390" s="23"/>
      <c r="C390" s="76"/>
      <c r="D390" s="28"/>
      <c r="E390" s="76"/>
      <c r="F390" s="76"/>
      <c r="G390" s="76"/>
      <c r="I390" s="77"/>
      <c r="J390" s="77"/>
      <c r="K390" s="77"/>
      <c r="L390" s="77"/>
      <c r="M390" s="77"/>
      <c r="N390" s="77"/>
      <c r="O390" s="77"/>
      <c r="P390" s="77"/>
      <c r="Q390" s="76"/>
      <c r="R390" s="76"/>
      <c r="S390" s="77"/>
      <c r="T390" s="77"/>
      <c r="U390" s="77"/>
      <c r="V390" s="77"/>
      <c r="W390" s="77"/>
      <c r="X390" s="77"/>
    </row>
    <row r="391" spans="1:24" s="83" customFormat="1" ht="12.75" customHeight="1">
      <c r="A391" s="65"/>
      <c r="B391" s="23"/>
      <c r="C391" s="76"/>
      <c r="D391" s="28"/>
      <c r="E391" s="76"/>
      <c r="F391" s="76"/>
      <c r="G391" s="76"/>
      <c r="I391" s="77"/>
      <c r="J391" s="77"/>
      <c r="K391" s="77"/>
      <c r="L391" s="77"/>
      <c r="M391" s="77"/>
      <c r="N391" s="77"/>
      <c r="O391" s="77"/>
      <c r="P391" s="77"/>
      <c r="Q391" s="76"/>
      <c r="R391" s="76"/>
      <c r="S391" s="77"/>
      <c r="T391" s="77"/>
      <c r="U391" s="77"/>
      <c r="V391" s="77"/>
      <c r="W391" s="77"/>
      <c r="X391" s="77"/>
    </row>
    <row r="392" spans="1:24" s="83" customFormat="1" ht="12.75" customHeight="1">
      <c r="A392" s="65"/>
      <c r="B392" s="23"/>
      <c r="C392" s="76"/>
      <c r="D392" s="28"/>
      <c r="E392" s="76"/>
      <c r="F392" s="76"/>
      <c r="G392" s="76"/>
      <c r="I392" s="77"/>
      <c r="J392" s="77"/>
      <c r="K392" s="77"/>
      <c r="L392" s="77"/>
      <c r="M392" s="77"/>
      <c r="N392" s="77"/>
      <c r="O392" s="77"/>
      <c r="P392" s="77"/>
      <c r="Q392" s="76"/>
      <c r="R392" s="76"/>
      <c r="S392" s="77"/>
      <c r="T392" s="77"/>
      <c r="U392" s="77"/>
      <c r="V392" s="77"/>
      <c r="W392" s="77"/>
      <c r="X392" s="77"/>
    </row>
    <row r="393" spans="1:24" s="83" customFormat="1" ht="12.75" customHeight="1">
      <c r="A393" s="65"/>
      <c r="B393" s="23"/>
      <c r="C393" s="76"/>
      <c r="D393" s="28"/>
      <c r="E393" s="76"/>
      <c r="F393" s="76"/>
      <c r="G393" s="76"/>
      <c r="I393" s="77"/>
      <c r="J393" s="77"/>
      <c r="K393" s="77"/>
      <c r="L393" s="77"/>
      <c r="M393" s="77"/>
      <c r="N393" s="77"/>
      <c r="O393" s="77"/>
      <c r="P393" s="77"/>
      <c r="Q393" s="76"/>
      <c r="R393" s="76"/>
      <c r="S393" s="77"/>
      <c r="T393" s="77"/>
      <c r="U393" s="77"/>
      <c r="V393" s="77"/>
      <c r="W393" s="77"/>
      <c r="X393" s="77"/>
    </row>
    <row r="394" spans="1:24" s="83" customFormat="1" ht="12.75" customHeight="1">
      <c r="A394" s="65"/>
      <c r="B394" s="23"/>
      <c r="C394" s="76"/>
      <c r="D394" s="28"/>
      <c r="E394" s="76"/>
      <c r="F394" s="76"/>
      <c r="G394" s="76"/>
      <c r="I394" s="77"/>
      <c r="J394" s="77"/>
      <c r="K394" s="77"/>
      <c r="L394" s="77"/>
      <c r="M394" s="77"/>
      <c r="N394" s="77"/>
      <c r="O394" s="77"/>
      <c r="P394" s="77"/>
      <c r="Q394" s="76"/>
      <c r="R394" s="76"/>
      <c r="S394" s="77"/>
      <c r="T394" s="77"/>
      <c r="U394" s="77"/>
      <c r="V394" s="77"/>
      <c r="W394" s="77"/>
      <c r="X394" s="77"/>
    </row>
    <row r="395" spans="1:24" s="83" customFormat="1" ht="12.75" customHeight="1">
      <c r="A395" s="65"/>
      <c r="B395" s="23"/>
      <c r="C395" s="76"/>
      <c r="D395" s="28"/>
      <c r="E395" s="76"/>
      <c r="F395" s="76"/>
      <c r="G395" s="76"/>
      <c r="I395" s="77"/>
      <c r="J395" s="77"/>
      <c r="K395" s="77"/>
      <c r="L395" s="77"/>
      <c r="M395" s="77"/>
      <c r="N395" s="77"/>
      <c r="O395" s="77"/>
      <c r="P395" s="77"/>
      <c r="Q395" s="76"/>
      <c r="R395" s="76"/>
      <c r="S395" s="77"/>
      <c r="T395" s="77"/>
      <c r="U395" s="77"/>
      <c r="V395" s="77"/>
      <c r="W395" s="77"/>
      <c r="X395" s="77"/>
    </row>
    <row r="396" spans="1:24" s="83" customFormat="1" ht="12.75" customHeight="1">
      <c r="A396" s="65"/>
      <c r="B396" s="23"/>
      <c r="C396" s="76"/>
      <c r="D396" s="28"/>
      <c r="E396" s="76"/>
      <c r="F396" s="76"/>
      <c r="G396" s="76"/>
      <c r="I396" s="77"/>
      <c r="J396" s="77"/>
      <c r="K396" s="77"/>
      <c r="L396" s="77"/>
      <c r="M396" s="77"/>
      <c r="N396" s="77"/>
      <c r="O396" s="77"/>
      <c r="P396" s="77"/>
      <c r="Q396" s="76"/>
      <c r="R396" s="76"/>
      <c r="S396" s="77"/>
      <c r="T396" s="77"/>
      <c r="U396" s="77"/>
      <c r="V396" s="77"/>
      <c r="W396" s="77"/>
      <c r="X396" s="77"/>
    </row>
    <row r="397" spans="1:24" s="83" customFormat="1" ht="12.75" customHeight="1">
      <c r="A397" s="65"/>
      <c r="B397" s="23"/>
      <c r="C397" s="76"/>
      <c r="D397" s="28"/>
      <c r="E397" s="76"/>
      <c r="F397" s="76"/>
      <c r="G397" s="76"/>
      <c r="I397" s="77"/>
      <c r="J397" s="77"/>
      <c r="K397" s="77"/>
      <c r="L397" s="77"/>
      <c r="M397" s="77"/>
      <c r="N397" s="77"/>
      <c r="O397" s="77"/>
      <c r="P397" s="77"/>
      <c r="Q397" s="76"/>
      <c r="R397" s="76"/>
      <c r="S397" s="77"/>
      <c r="T397" s="77"/>
      <c r="U397" s="77"/>
      <c r="V397" s="77"/>
      <c r="W397" s="77"/>
      <c r="X397" s="77"/>
    </row>
    <row r="398" spans="1:24" s="83" customFormat="1" ht="12.75" customHeight="1">
      <c r="A398" s="65"/>
      <c r="B398" s="23"/>
      <c r="C398" s="76"/>
      <c r="D398" s="28"/>
      <c r="E398" s="76"/>
      <c r="F398" s="76"/>
      <c r="G398" s="76"/>
      <c r="I398" s="77"/>
      <c r="J398" s="77"/>
      <c r="K398" s="77"/>
      <c r="L398" s="77"/>
      <c r="M398" s="77"/>
      <c r="N398" s="77"/>
      <c r="O398" s="77"/>
      <c r="P398" s="77"/>
      <c r="Q398" s="76"/>
      <c r="R398" s="76"/>
      <c r="S398" s="77"/>
      <c r="T398" s="77"/>
      <c r="U398" s="77"/>
      <c r="V398" s="77"/>
      <c r="W398" s="77"/>
      <c r="X398" s="77"/>
    </row>
    <row r="399" spans="1:24" s="83" customFormat="1" ht="12.75" customHeight="1">
      <c r="A399" s="65"/>
      <c r="B399" s="23"/>
      <c r="C399" s="76"/>
      <c r="D399" s="28"/>
      <c r="E399" s="76"/>
      <c r="F399" s="76"/>
      <c r="G399" s="76"/>
      <c r="I399" s="77"/>
      <c r="J399" s="77"/>
      <c r="K399" s="77"/>
      <c r="L399" s="77"/>
      <c r="M399" s="77"/>
      <c r="N399" s="77"/>
      <c r="O399" s="77"/>
      <c r="P399" s="77"/>
      <c r="Q399" s="76"/>
      <c r="R399" s="76"/>
      <c r="S399" s="77"/>
      <c r="T399" s="77"/>
      <c r="U399" s="77"/>
      <c r="V399" s="77"/>
      <c r="W399" s="77"/>
      <c r="X399" s="77"/>
    </row>
    <row r="400" spans="1:24" s="83" customFormat="1" ht="12.75" customHeight="1">
      <c r="A400" s="65"/>
      <c r="B400" s="23"/>
      <c r="C400" s="76"/>
      <c r="D400" s="28"/>
      <c r="E400" s="76"/>
      <c r="F400" s="76"/>
      <c r="G400" s="76"/>
      <c r="I400" s="77"/>
      <c r="J400" s="77"/>
      <c r="K400" s="77"/>
      <c r="L400" s="77"/>
      <c r="M400" s="77"/>
      <c r="N400" s="77"/>
      <c r="O400" s="77"/>
      <c r="P400" s="77"/>
      <c r="Q400" s="76"/>
      <c r="R400" s="76"/>
      <c r="S400" s="77"/>
      <c r="T400" s="77"/>
      <c r="U400" s="77"/>
      <c r="V400" s="77"/>
      <c r="W400" s="77"/>
      <c r="X400" s="77"/>
    </row>
    <row r="401" spans="1:24" s="83" customFormat="1" ht="12.75" customHeight="1">
      <c r="A401" s="65"/>
      <c r="B401" s="23"/>
      <c r="C401" s="76"/>
      <c r="D401" s="28"/>
      <c r="E401" s="76"/>
      <c r="F401" s="76"/>
      <c r="G401" s="76"/>
      <c r="I401" s="77"/>
      <c r="J401" s="77"/>
      <c r="K401" s="77"/>
      <c r="L401" s="77"/>
      <c r="M401" s="77"/>
      <c r="N401" s="77"/>
      <c r="O401" s="77"/>
      <c r="P401" s="77"/>
      <c r="Q401" s="76"/>
      <c r="R401" s="76"/>
      <c r="S401" s="77"/>
      <c r="T401" s="77"/>
      <c r="U401" s="77"/>
      <c r="V401" s="77"/>
      <c r="W401" s="77"/>
      <c r="X401" s="77"/>
    </row>
    <row r="402" spans="1:24" s="83" customFormat="1" ht="12.75" customHeight="1">
      <c r="A402" s="65"/>
      <c r="B402" s="23"/>
      <c r="C402" s="76"/>
      <c r="D402" s="28"/>
      <c r="E402" s="76"/>
      <c r="F402" s="76"/>
      <c r="G402" s="76"/>
      <c r="I402" s="77"/>
      <c r="J402" s="77"/>
      <c r="K402" s="77"/>
      <c r="L402" s="77"/>
      <c r="M402" s="77"/>
      <c r="N402" s="77"/>
      <c r="O402" s="77"/>
      <c r="P402" s="77"/>
      <c r="Q402" s="76"/>
      <c r="R402" s="76"/>
      <c r="S402" s="77"/>
      <c r="T402" s="77"/>
      <c r="U402" s="77"/>
      <c r="V402" s="77"/>
      <c r="W402" s="77"/>
      <c r="X402" s="77"/>
    </row>
    <row r="403" spans="1:24" s="83" customFormat="1" ht="12.75" customHeight="1">
      <c r="A403" s="65"/>
      <c r="B403" s="23"/>
      <c r="C403" s="76"/>
      <c r="D403" s="28"/>
      <c r="E403" s="76"/>
      <c r="F403" s="76"/>
      <c r="G403" s="76"/>
      <c r="I403" s="77"/>
      <c r="J403" s="77"/>
      <c r="K403" s="77"/>
      <c r="L403" s="77"/>
      <c r="M403" s="77"/>
      <c r="N403" s="77"/>
      <c r="O403" s="77"/>
      <c r="P403" s="77"/>
      <c r="Q403" s="76"/>
      <c r="R403" s="76"/>
      <c r="S403" s="77"/>
      <c r="T403" s="77"/>
      <c r="U403" s="77"/>
      <c r="V403" s="77"/>
      <c r="W403" s="77"/>
      <c r="X403" s="77"/>
    </row>
    <row r="404" spans="1:24" s="83" customFormat="1" ht="12.75" customHeight="1">
      <c r="A404" s="65"/>
      <c r="B404" s="23"/>
      <c r="C404" s="76"/>
      <c r="D404" s="28"/>
      <c r="E404" s="76"/>
      <c r="F404" s="76"/>
      <c r="G404" s="76"/>
      <c r="I404" s="77"/>
      <c r="J404" s="77"/>
      <c r="K404" s="77"/>
      <c r="L404" s="77"/>
      <c r="M404" s="77"/>
      <c r="N404" s="77"/>
      <c r="O404" s="77"/>
      <c r="P404" s="77"/>
      <c r="Q404" s="76"/>
      <c r="R404" s="76"/>
      <c r="S404" s="77"/>
      <c r="T404" s="77"/>
      <c r="U404" s="77"/>
      <c r="V404" s="77"/>
      <c r="W404" s="77"/>
      <c r="X404" s="77"/>
    </row>
    <row r="405" spans="1:24" s="83" customFormat="1" ht="12.75" customHeight="1">
      <c r="A405" s="65"/>
      <c r="B405" s="23"/>
      <c r="C405" s="76"/>
      <c r="D405" s="28"/>
      <c r="E405" s="76"/>
      <c r="F405" s="76"/>
      <c r="G405" s="76"/>
      <c r="I405" s="77"/>
      <c r="J405" s="77"/>
      <c r="K405" s="77"/>
      <c r="L405" s="77"/>
      <c r="M405" s="77"/>
      <c r="N405" s="77"/>
      <c r="O405" s="77"/>
      <c r="P405" s="77"/>
      <c r="Q405" s="76"/>
      <c r="R405" s="76"/>
      <c r="S405" s="77"/>
      <c r="T405" s="77"/>
      <c r="U405" s="77"/>
      <c r="V405" s="77"/>
      <c r="W405" s="77"/>
      <c r="X405" s="77"/>
    </row>
    <row r="406" spans="1:24" s="83" customFormat="1" ht="12.75" customHeight="1">
      <c r="A406" s="65"/>
      <c r="B406" s="23"/>
      <c r="C406" s="76"/>
      <c r="D406" s="28"/>
      <c r="E406" s="76"/>
      <c r="F406" s="76"/>
      <c r="G406" s="76"/>
      <c r="I406" s="77"/>
      <c r="J406" s="77"/>
      <c r="K406" s="77"/>
      <c r="L406" s="77"/>
      <c r="M406" s="77"/>
      <c r="N406" s="77"/>
      <c r="O406" s="77"/>
      <c r="P406" s="77"/>
      <c r="Q406" s="76"/>
      <c r="R406" s="76"/>
      <c r="S406" s="77"/>
      <c r="T406" s="77"/>
      <c r="U406" s="77"/>
      <c r="V406" s="77"/>
      <c r="W406" s="77"/>
      <c r="X406" s="77"/>
    </row>
    <row r="407" spans="1:24" s="83" customFormat="1" ht="12.75" customHeight="1">
      <c r="A407" s="65"/>
      <c r="B407" s="23"/>
      <c r="C407" s="76"/>
      <c r="D407" s="28"/>
      <c r="E407" s="76"/>
      <c r="F407" s="76"/>
      <c r="G407" s="76"/>
      <c r="I407" s="77"/>
      <c r="J407" s="77"/>
      <c r="K407" s="77"/>
      <c r="L407" s="77"/>
      <c r="M407" s="77"/>
      <c r="N407" s="77"/>
      <c r="O407" s="77"/>
      <c r="P407" s="77"/>
      <c r="Q407" s="76"/>
      <c r="R407" s="76"/>
      <c r="S407" s="77"/>
      <c r="T407" s="77"/>
      <c r="U407" s="77"/>
      <c r="V407" s="77"/>
      <c r="W407" s="77"/>
      <c r="X407" s="77"/>
    </row>
    <row r="408" spans="1:24" s="83" customFormat="1" ht="12.75" customHeight="1">
      <c r="A408" s="65"/>
      <c r="B408" s="23"/>
      <c r="C408" s="76"/>
      <c r="D408" s="28"/>
      <c r="E408" s="76"/>
      <c r="F408" s="76"/>
      <c r="G408" s="76"/>
      <c r="I408" s="77"/>
      <c r="J408" s="77"/>
      <c r="K408" s="77"/>
      <c r="L408" s="77"/>
      <c r="M408" s="77"/>
      <c r="N408" s="77"/>
      <c r="O408" s="77"/>
      <c r="P408" s="77"/>
      <c r="Q408" s="76"/>
      <c r="R408" s="76"/>
      <c r="S408" s="77"/>
      <c r="T408" s="77"/>
      <c r="U408" s="77"/>
      <c r="V408" s="77"/>
      <c r="W408" s="77"/>
      <c r="X408" s="77"/>
    </row>
    <row r="409" spans="1:24" s="83" customFormat="1" ht="12.75" customHeight="1">
      <c r="A409" s="65"/>
      <c r="B409" s="23"/>
      <c r="C409" s="76"/>
      <c r="D409" s="28"/>
      <c r="E409" s="76"/>
      <c r="F409" s="76"/>
      <c r="G409" s="76"/>
      <c r="I409" s="77"/>
      <c r="J409" s="77"/>
      <c r="K409" s="77"/>
      <c r="L409" s="77"/>
      <c r="M409" s="77"/>
      <c r="N409" s="77"/>
      <c r="O409" s="77"/>
      <c r="P409" s="77"/>
      <c r="Q409" s="76"/>
      <c r="R409" s="76"/>
      <c r="S409" s="77"/>
      <c r="T409" s="77"/>
      <c r="U409" s="77"/>
      <c r="V409" s="77"/>
      <c r="W409" s="77"/>
      <c r="X409" s="77"/>
    </row>
    <row r="410" spans="1:24" s="83" customFormat="1" ht="12.75" customHeight="1">
      <c r="A410" s="65"/>
      <c r="B410" s="23"/>
      <c r="C410" s="76"/>
      <c r="D410" s="28"/>
      <c r="E410" s="76"/>
      <c r="F410" s="76"/>
      <c r="G410" s="76"/>
      <c r="I410" s="77"/>
      <c r="J410" s="77"/>
      <c r="K410" s="77"/>
      <c r="L410" s="77"/>
      <c r="M410" s="77"/>
      <c r="N410" s="77"/>
      <c r="O410" s="77"/>
      <c r="P410" s="77"/>
      <c r="Q410" s="76"/>
      <c r="R410" s="76"/>
      <c r="S410" s="77"/>
      <c r="T410" s="77"/>
      <c r="U410" s="77"/>
      <c r="V410" s="77"/>
      <c r="W410" s="77"/>
      <c r="X410" s="77"/>
    </row>
    <row r="411" spans="1:24" s="83" customFormat="1" ht="12.75" customHeight="1">
      <c r="A411" s="65"/>
      <c r="B411" s="23"/>
      <c r="C411" s="76"/>
      <c r="D411" s="28"/>
      <c r="E411" s="76"/>
      <c r="F411" s="76"/>
      <c r="G411" s="76"/>
      <c r="I411" s="77"/>
      <c r="J411" s="77"/>
      <c r="K411" s="77"/>
      <c r="L411" s="77"/>
      <c r="M411" s="77"/>
      <c r="N411" s="77"/>
      <c r="O411" s="77"/>
      <c r="P411" s="77"/>
      <c r="Q411" s="76"/>
      <c r="R411" s="76"/>
      <c r="S411" s="77"/>
      <c r="T411" s="77"/>
      <c r="U411" s="77"/>
      <c r="V411" s="77"/>
      <c r="W411" s="77"/>
      <c r="X411" s="77"/>
    </row>
    <row r="412" spans="1:24" s="83" customFormat="1" ht="12.75" customHeight="1">
      <c r="A412" s="65"/>
      <c r="B412" s="23"/>
      <c r="C412" s="76"/>
      <c r="D412" s="28"/>
      <c r="E412" s="76"/>
      <c r="F412" s="76"/>
      <c r="G412" s="76"/>
      <c r="I412" s="77"/>
      <c r="J412" s="77"/>
      <c r="K412" s="77"/>
      <c r="L412" s="77"/>
      <c r="M412" s="77"/>
      <c r="N412" s="77"/>
      <c r="O412" s="77"/>
      <c r="P412" s="77"/>
      <c r="Q412" s="76"/>
      <c r="R412" s="76"/>
      <c r="S412" s="77"/>
      <c r="T412" s="77"/>
      <c r="U412" s="77"/>
      <c r="V412" s="77"/>
      <c r="W412" s="77"/>
      <c r="X412" s="77"/>
    </row>
    <row r="413" spans="1:24" s="83" customFormat="1" ht="12.75" customHeight="1">
      <c r="A413" s="65"/>
      <c r="B413" s="23"/>
      <c r="C413" s="76"/>
      <c r="D413" s="28"/>
      <c r="E413" s="76"/>
      <c r="F413" s="76"/>
      <c r="G413" s="76"/>
      <c r="I413" s="77"/>
      <c r="J413" s="77"/>
      <c r="K413" s="77"/>
      <c r="L413" s="77"/>
      <c r="M413" s="77"/>
      <c r="N413" s="77"/>
      <c r="O413" s="77"/>
      <c r="P413" s="77"/>
      <c r="Q413" s="76"/>
      <c r="R413" s="76"/>
      <c r="S413" s="77"/>
      <c r="T413" s="77"/>
      <c r="U413" s="77"/>
      <c r="V413" s="77"/>
      <c r="W413" s="77"/>
      <c r="X413" s="77"/>
    </row>
    <row r="414" spans="1:24" s="83" customFormat="1" ht="12.75" customHeight="1">
      <c r="A414" s="65"/>
      <c r="B414" s="23"/>
      <c r="C414" s="76"/>
      <c r="D414" s="28"/>
      <c r="E414" s="76"/>
      <c r="F414" s="76"/>
      <c r="G414" s="76"/>
      <c r="I414" s="77"/>
      <c r="J414" s="77"/>
      <c r="K414" s="77"/>
      <c r="L414" s="77"/>
      <c r="M414" s="77"/>
      <c r="N414" s="77"/>
      <c r="O414" s="77"/>
      <c r="P414" s="77"/>
      <c r="Q414" s="76"/>
      <c r="R414" s="76"/>
      <c r="S414" s="77"/>
      <c r="T414" s="77"/>
      <c r="U414" s="77"/>
      <c r="V414" s="77"/>
      <c r="W414" s="77"/>
      <c r="X414" s="77"/>
    </row>
    <row r="415" spans="1:24" s="83" customFormat="1" ht="12.75" customHeight="1">
      <c r="A415" s="65"/>
      <c r="B415" s="23"/>
      <c r="C415" s="76"/>
      <c r="D415" s="28"/>
      <c r="E415" s="76"/>
      <c r="F415" s="76"/>
      <c r="G415" s="76"/>
      <c r="I415" s="77"/>
      <c r="J415" s="77"/>
      <c r="K415" s="77"/>
      <c r="L415" s="77"/>
      <c r="M415" s="77"/>
      <c r="N415" s="77"/>
      <c r="O415" s="77"/>
      <c r="P415" s="77"/>
      <c r="Q415" s="76"/>
      <c r="R415" s="76"/>
      <c r="S415" s="77"/>
      <c r="T415" s="77"/>
      <c r="U415" s="77"/>
      <c r="V415" s="77"/>
      <c r="W415" s="77"/>
      <c r="X415" s="77"/>
    </row>
    <row r="416" spans="1:24" s="83" customFormat="1" ht="12.75" customHeight="1">
      <c r="A416" s="65"/>
      <c r="B416" s="23"/>
      <c r="C416" s="76"/>
      <c r="D416" s="28"/>
      <c r="E416" s="76"/>
      <c r="F416" s="76"/>
      <c r="G416" s="76"/>
      <c r="I416" s="77"/>
      <c r="J416" s="77"/>
      <c r="K416" s="77"/>
      <c r="L416" s="77"/>
      <c r="M416" s="77"/>
      <c r="N416" s="77"/>
      <c r="O416" s="77"/>
      <c r="P416" s="77"/>
      <c r="Q416" s="76"/>
      <c r="R416" s="76"/>
      <c r="S416" s="77"/>
      <c r="T416" s="77"/>
      <c r="U416" s="77"/>
      <c r="V416" s="77"/>
      <c r="W416" s="77"/>
      <c r="X416" s="77"/>
    </row>
    <row r="417" spans="1:24" s="83" customFormat="1" ht="12.75" customHeight="1">
      <c r="A417" s="65"/>
      <c r="B417" s="23"/>
      <c r="C417" s="76"/>
      <c r="D417" s="28"/>
      <c r="E417" s="76"/>
      <c r="F417" s="76"/>
      <c r="G417" s="76"/>
      <c r="I417" s="77"/>
      <c r="J417" s="77"/>
      <c r="K417" s="77"/>
      <c r="L417" s="77"/>
      <c r="M417" s="77"/>
      <c r="N417" s="77"/>
      <c r="O417" s="77"/>
      <c r="P417" s="77"/>
      <c r="Q417" s="76"/>
      <c r="R417" s="76"/>
      <c r="S417" s="77"/>
      <c r="T417" s="77"/>
      <c r="U417" s="77"/>
      <c r="V417" s="77"/>
      <c r="W417" s="77"/>
      <c r="X417" s="77"/>
    </row>
    <row r="418" spans="1:24" s="83" customFormat="1" ht="12.75" customHeight="1">
      <c r="A418" s="65"/>
      <c r="B418" s="23"/>
      <c r="C418" s="76"/>
      <c r="D418" s="28"/>
      <c r="E418" s="76"/>
      <c r="F418" s="76"/>
      <c r="G418" s="76"/>
      <c r="I418" s="77"/>
      <c r="J418" s="77"/>
      <c r="K418" s="77"/>
      <c r="L418" s="77"/>
      <c r="M418" s="77"/>
      <c r="N418" s="77"/>
      <c r="O418" s="77"/>
      <c r="P418" s="77"/>
      <c r="Q418" s="76"/>
      <c r="R418" s="76"/>
      <c r="S418" s="77"/>
      <c r="T418" s="77"/>
      <c r="U418" s="77"/>
      <c r="V418" s="77"/>
      <c r="W418" s="77"/>
      <c r="X418" s="77"/>
    </row>
    <row r="419" spans="1:24" s="83" customFormat="1" ht="12.75" customHeight="1">
      <c r="A419" s="65"/>
      <c r="B419" s="23"/>
      <c r="C419" s="76"/>
      <c r="D419" s="28"/>
      <c r="E419" s="76"/>
      <c r="F419" s="76"/>
      <c r="G419" s="76"/>
      <c r="I419" s="77"/>
      <c r="J419" s="77"/>
      <c r="K419" s="77"/>
      <c r="L419" s="77"/>
      <c r="M419" s="77"/>
      <c r="N419" s="77"/>
      <c r="O419" s="77"/>
      <c r="P419" s="77"/>
      <c r="Q419" s="76"/>
      <c r="R419" s="76"/>
      <c r="S419" s="77"/>
      <c r="T419" s="77"/>
      <c r="U419" s="77"/>
      <c r="V419" s="77"/>
      <c r="W419" s="77"/>
      <c r="X419" s="77"/>
    </row>
    <row r="420" spans="1:24" s="83" customFormat="1" ht="12.75" customHeight="1">
      <c r="A420" s="65"/>
      <c r="B420" s="23"/>
      <c r="C420" s="76"/>
      <c r="D420" s="28"/>
      <c r="E420" s="76"/>
      <c r="F420" s="76"/>
      <c r="G420" s="76"/>
      <c r="I420" s="77"/>
      <c r="J420" s="77"/>
      <c r="K420" s="77"/>
      <c r="L420" s="77"/>
      <c r="M420" s="77"/>
      <c r="N420" s="77"/>
      <c r="O420" s="77"/>
      <c r="P420" s="77"/>
      <c r="Q420" s="76"/>
      <c r="R420" s="76"/>
      <c r="S420" s="77"/>
      <c r="T420" s="77"/>
      <c r="U420" s="77"/>
      <c r="V420" s="77"/>
      <c r="W420" s="77"/>
      <c r="X420" s="77"/>
    </row>
    <row r="421" spans="1:24" s="83" customFormat="1" ht="12.75" customHeight="1">
      <c r="A421" s="65"/>
      <c r="B421" s="23"/>
      <c r="C421" s="76"/>
      <c r="D421" s="28"/>
      <c r="E421" s="76"/>
      <c r="F421" s="76"/>
      <c r="G421" s="76"/>
      <c r="I421" s="77"/>
      <c r="J421" s="77"/>
      <c r="K421" s="77"/>
      <c r="L421" s="77"/>
      <c r="M421" s="77"/>
      <c r="N421" s="77"/>
      <c r="O421" s="77"/>
      <c r="P421" s="77"/>
      <c r="Q421" s="76"/>
      <c r="R421" s="76"/>
      <c r="S421" s="77"/>
      <c r="T421" s="77"/>
      <c r="U421" s="77"/>
      <c r="V421" s="77"/>
      <c r="W421" s="77"/>
      <c r="X421" s="77"/>
    </row>
    <row r="422" spans="1:24" s="83" customFormat="1" ht="12.75" customHeight="1">
      <c r="A422" s="65"/>
      <c r="B422" s="23"/>
      <c r="C422" s="76"/>
      <c r="D422" s="28"/>
      <c r="E422" s="76"/>
      <c r="F422" s="76"/>
      <c r="G422" s="76"/>
      <c r="I422" s="77"/>
      <c r="J422" s="77"/>
      <c r="K422" s="77"/>
      <c r="L422" s="77"/>
      <c r="M422" s="77"/>
      <c r="N422" s="77"/>
      <c r="O422" s="77"/>
      <c r="P422" s="77"/>
      <c r="Q422" s="76"/>
      <c r="R422" s="76"/>
      <c r="S422" s="77"/>
      <c r="T422" s="77"/>
      <c r="U422" s="77"/>
      <c r="V422" s="77"/>
      <c r="W422" s="77"/>
      <c r="X422" s="77"/>
    </row>
    <row r="423" spans="1:24" s="83" customFormat="1" ht="12.75" customHeight="1">
      <c r="A423" s="65"/>
      <c r="B423" s="23"/>
      <c r="C423" s="76"/>
      <c r="D423" s="28"/>
      <c r="E423" s="76"/>
      <c r="F423" s="76"/>
      <c r="G423" s="76"/>
      <c r="I423" s="77"/>
      <c r="J423" s="77"/>
      <c r="K423" s="77"/>
      <c r="L423" s="77"/>
      <c r="M423" s="77"/>
      <c r="N423" s="77"/>
      <c r="O423" s="77"/>
      <c r="P423" s="77"/>
      <c r="Q423" s="76"/>
      <c r="R423" s="76"/>
      <c r="S423" s="77"/>
      <c r="T423" s="77"/>
      <c r="U423" s="77"/>
      <c r="V423" s="77"/>
      <c r="W423" s="77"/>
      <c r="X423" s="77"/>
    </row>
    <row r="424" spans="1:24" s="83" customFormat="1" ht="12.75" customHeight="1">
      <c r="A424" s="65"/>
      <c r="B424" s="23"/>
      <c r="C424" s="76"/>
      <c r="D424" s="28"/>
      <c r="E424" s="76"/>
      <c r="F424" s="76"/>
      <c r="G424" s="76"/>
      <c r="I424" s="77"/>
      <c r="J424" s="77"/>
      <c r="K424" s="77"/>
      <c r="L424" s="77"/>
      <c r="M424" s="77"/>
      <c r="N424" s="77"/>
      <c r="O424" s="77"/>
      <c r="P424" s="77"/>
      <c r="Q424" s="76"/>
      <c r="R424" s="76"/>
      <c r="S424" s="77"/>
      <c r="T424" s="77"/>
      <c r="U424" s="77"/>
      <c r="V424" s="77"/>
      <c r="W424" s="77"/>
      <c r="X424" s="77"/>
    </row>
    <row r="425" spans="1:24" s="83" customFormat="1" ht="12.75" customHeight="1">
      <c r="A425" s="65"/>
      <c r="B425" s="23"/>
      <c r="C425" s="76"/>
      <c r="D425" s="28"/>
      <c r="E425" s="76"/>
      <c r="F425" s="76"/>
      <c r="G425" s="76"/>
      <c r="I425" s="77"/>
      <c r="J425" s="77"/>
      <c r="K425" s="77"/>
      <c r="L425" s="77"/>
      <c r="M425" s="77"/>
      <c r="N425" s="77"/>
      <c r="O425" s="77"/>
      <c r="P425" s="77"/>
      <c r="Q425" s="76"/>
      <c r="R425" s="76"/>
      <c r="S425" s="77"/>
      <c r="T425" s="77"/>
      <c r="U425" s="77"/>
      <c r="V425" s="77"/>
      <c r="W425" s="77"/>
      <c r="X425" s="77"/>
    </row>
    <row r="426" spans="1:24" s="83" customFormat="1" ht="12.75" customHeight="1">
      <c r="A426" s="65"/>
      <c r="B426" s="23"/>
      <c r="C426" s="76"/>
      <c r="D426" s="28"/>
      <c r="E426" s="76"/>
      <c r="F426" s="76"/>
      <c r="G426" s="76"/>
      <c r="I426" s="77"/>
      <c r="J426" s="77"/>
      <c r="K426" s="77"/>
      <c r="L426" s="77"/>
      <c r="M426" s="77"/>
      <c r="N426" s="77"/>
      <c r="O426" s="77"/>
      <c r="P426" s="77"/>
      <c r="Q426" s="76"/>
      <c r="R426" s="76"/>
      <c r="S426" s="77"/>
      <c r="T426" s="77"/>
      <c r="U426" s="77"/>
      <c r="V426" s="77"/>
      <c r="W426" s="77"/>
      <c r="X426" s="77"/>
    </row>
    <row r="427" spans="1:24" s="83" customFormat="1" ht="12.75" customHeight="1">
      <c r="A427" s="65"/>
      <c r="B427" s="23"/>
      <c r="C427" s="76"/>
      <c r="D427" s="28"/>
      <c r="E427" s="76"/>
      <c r="F427" s="76"/>
      <c r="G427" s="76"/>
      <c r="I427" s="77"/>
      <c r="J427" s="77"/>
      <c r="K427" s="77"/>
      <c r="L427" s="77"/>
      <c r="M427" s="77"/>
      <c r="N427" s="77"/>
      <c r="O427" s="77"/>
      <c r="P427" s="77"/>
      <c r="Q427" s="76"/>
      <c r="R427" s="76"/>
      <c r="S427" s="77"/>
      <c r="T427" s="77"/>
      <c r="U427" s="77"/>
      <c r="V427" s="77"/>
      <c r="W427" s="77"/>
      <c r="X427" s="77"/>
    </row>
    <row r="428" spans="1:24" s="83" customFormat="1" ht="12.75" customHeight="1">
      <c r="A428" s="65"/>
      <c r="B428" s="23"/>
      <c r="C428" s="76"/>
      <c r="D428" s="28"/>
      <c r="E428" s="76"/>
      <c r="F428" s="76"/>
      <c r="G428" s="76"/>
      <c r="I428" s="77"/>
      <c r="J428" s="77"/>
      <c r="K428" s="77"/>
      <c r="L428" s="77"/>
      <c r="M428" s="77"/>
      <c r="N428" s="77"/>
      <c r="O428" s="77"/>
      <c r="P428" s="77"/>
      <c r="Q428" s="76"/>
      <c r="R428" s="76"/>
      <c r="S428" s="77"/>
      <c r="T428" s="77"/>
      <c r="U428" s="77"/>
      <c r="V428" s="77"/>
      <c r="W428" s="77"/>
      <c r="X428" s="77"/>
    </row>
    <row r="429" spans="1:24" s="83" customFormat="1" ht="12.75" customHeight="1">
      <c r="A429" s="65"/>
      <c r="B429" s="23"/>
      <c r="C429" s="76"/>
      <c r="D429" s="28"/>
      <c r="E429" s="76"/>
      <c r="F429" s="76"/>
      <c r="G429" s="76"/>
      <c r="I429" s="77"/>
      <c r="J429" s="77"/>
      <c r="K429" s="77"/>
      <c r="L429" s="77"/>
      <c r="M429" s="77"/>
      <c r="N429" s="77"/>
      <c r="O429" s="77"/>
      <c r="P429" s="77"/>
      <c r="Q429" s="76"/>
      <c r="R429" s="76"/>
      <c r="S429" s="77"/>
      <c r="T429" s="77"/>
      <c r="U429" s="77"/>
      <c r="V429" s="77"/>
      <c r="W429" s="77"/>
      <c r="X429" s="77"/>
    </row>
    <row r="430" spans="1:24" s="83" customFormat="1" ht="12.75" customHeight="1">
      <c r="A430" s="65"/>
      <c r="B430" s="23"/>
      <c r="C430" s="76"/>
      <c r="D430" s="28"/>
      <c r="E430" s="76"/>
      <c r="F430" s="76"/>
      <c r="G430" s="76"/>
      <c r="I430" s="77"/>
      <c r="J430" s="77"/>
      <c r="K430" s="77"/>
      <c r="L430" s="77"/>
      <c r="M430" s="77"/>
      <c r="N430" s="77"/>
      <c r="O430" s="77"/>
      <c r="P430" s="77"/>
      <c r="Q430" s="76"/>
      <c r="R430" s="76"/>
      <c r="S430" s="77"/>
      <c r="T430" s="77"/>
      <c r="U430" s="77"/>
      <c r="V430" s="77"/>
      <c r="W430" s="77"/>
      <c r="X430" s="77"/>
    </row>
    <row r="431" spans="1:24" s="83" customFormat="1" ht="12.75" customHeight="1">
      <c r="A431" s="65"/>
      <c r="B431" s="23"/>
      <c r="C431" s="76"/>
      <c r="D431" s="28"/>
      <c r="E431" s="76"/>
      <c r="F431" s="76"/>
      <c r="G431" s="76"/>
      <c r="I431" s="77"/>
      <c r="J431" s="77"/>
      <c r="K431" s="77"/>
      <c r="L431" s="77"/>
      <c r="M431" s="77"/>
      <c r="N431" s="77"/>
      <c r="O431" s="77"/>
      <c r="P431" s="77"/>
      <c r="Q431" s="76"/>
      <c r="R431" s="76"/>
      <c r="S431" s="77"/>
      <c r="T431" s="77"/>
      <c r="U431" s="77"/>
      <c r="V431" s="77"/>
      <c r="W431" s="77"/>
      <c r="X431" s="77"/>
    </row>
    <row r="432" spans="1:24" s="83" customFormat="1" ht="12.75" customHeight="1">
      <c r="A432" s="65"/>
      <c r="B432" s="23"/>
      <c r="C432" s="76"/>
      <c r="D432" s="28"/>
      <c r="E432" s="76"/>
      <c r="F432" s="76"/>
      <c r="G432" s="76"/>
      <c r="I432" s="77"/>
      <c r="J432" s="77"/>
      <c r="K432" s="77"/>
      <c r="L432" s="77"/>
      <c r="M432" s="77"/>
      <c r="N432" s="77"/>
      <c r="O432" s="77"/>
      <c r="P432" s="77"/>
      <c r="Q432" s="76"/>
      <c r="R432" s="76"/>
      <c r="S432" s="77"/>
      <c r="T432" s="77"/>
      <c r="U432" s="77"/>
      <c r="V432" s="77"/>
      <c r="W432" s="77"/>
      <c r="X432" s="77"/>
    </row>
    <row r="433" spans="1:24" s="83" customFormat="1" ht="12.75" customHeight="1">
      <c r="A433" s="65"/>
      <c r="B433" s="23"/>
      <c r="C433" s="76"/>
      <c r="D433" s="28"/>
      <c r="E433" s="76"/>
      <c r="F433" s="76"/>
      <c r="G433" s="76"/>
      <c r="I433" s="77"/>
      <c r="J433" s="77"/>
      <c r="K433" s="77"/>
      <c r="L433" s="77"/>
      <c r="M433" s="77"/>
      <c r="N433" s="77"/>
      <c r="O433" s="77"/>
      <c r="P433" s="77"/>
      <c r="Q433" s="76"/>
      <c r="R433" s="76"/>
      <c r="S433" s="77"/>
      <c r="T433" s="77"/>
      <c r="U433" s="77"/>
      <c r="V433" s="77"/>
      <c r="W433" s="77"/>
      <c r="X433" s="77"/>
    </row>
    <row r="434" spans="1:24" s="83" customFormat="1" ht="12.75" customHeight="1">
      <c r="A434" s="65"/>
      <c r="B434" s="23"/>
      <c r="C434" s="76"/>
      <c r="D434" s="28"/>
      <c r="E434" s="76"/>
      <c r="F434" s="76"/>
      <c r="G434" s="76"/>
      <c r="I434" s="77"/>
      <c r="J434" s="77"/>
      <c r="K434" s="77"/>
      <c r="L434" s="77"/>
      <c r="M434" s="77"/>
      <c r="N434" s="77"/>
      <c r="O434" s="77"/>
      <c r="P434" s="77"/>
      <c r="Q434" s="76"/>
      <c r="R434" s="76"/>
      <c r="S434" s="77"/>
      <c r="T434" s="77"/>
      <c r="U434" s="77"/>
      <c r="V434" s="77"/>
      <c r="W434" s="77"/>
      <c r="X434" s="77"/>
    </row>
    <row r="435" spans="1:24" s="83" customFormat="1" ht="12.75" customHeight="1">
      <c r="A435" s="65"/>
      <c r="B435" s="23"/>
      <c r="C435" s="76"/>
      <c r="D435" s="28"/>
      <c r="E435" s="76"/>
      <c r="F435" s="76"/>
      <c r="G435" s="76"/>
      <c r="I435" s="77"/>
      <c r="J435" s="77"/>
      <c r="K435" s="77"/>
      <c r="L435" s="77"/>
      <c r="M435" s="77"/>
      <c r="N435" s="77"/>
      <c r="O435" s="77"/>
      <c r="P435" s="77"/>
      <c r="Q435" s="76"/>
      <c r="R435" s="76"/>
      <c r="S435" s="77"/>
      <c r="T435" s="77"/>
      <c r="U435" s="77"/>
      <c r="V435" s="77"/>
      <c r="W435" s="77"/>
      <c r="X435" s="77"/>
    </row>
    <row r="436" spans="1:24" s="83" customFormat="1" ht="12.75" customHeight="1">
      <c r="A436" s="65"/>
      <c r="B436" s="23"/>
      <c r="C436" s="76"/>
      <c r="D436" s="28"/>
      <c r="E436" s="76"/>
      <c r="F436" s="76"/>
      <c r="G436" s="76"/>
      <c r="I436" s="77"/>
      <c r="J436" s="77"/>
      <c r="K436" s="77"/>
      <c r="L436" s="77"/>
      <c r="M436" s="77"/>
      <c r="N436" s="77"/>
      <c r="O436" s="77"/>
      <c r="P436" s="77"/>
      <c r="Q436" s="76"/>
      <c r="R436" s="76"/>
      <c r="S436" s="77"/>
      <c r="T436" s="77"/>
      <c r="U436" s="77"/>
      <c r="V436" s="77"/>
      <c r="W436" s="77"/>
      <c r="X436" s="77"/>
    </row>
    <row r="437" spans="1:24" s="83" customFormat="1" ht="12.75" customHeight="1">
      <c r="A437" s="65"/>
      <c r="B437" s="23"/>
      <c r="C437" s="76"/>
      <c r="D437" s="28"/>
      <c r="E437" s="76"/>
      <c r="F437" s="76"/>
      <c r="G437" s="76"/>
      <c r="I437" s="77"/>
      <c r="J437" s="77"/>
      <c r="K437" s="77"/>
      <c r="L437" s="77"/>
      <c r="M437" s="77"/>
      <c r="N437" s="77"/>
      <c r="O437" s="77"/>
      <c r="P437" s="77"/>
      <c r="Q437" s="76"/>
      <c r="R437" s="76"/>
      <c r="S437" s="77"/>
      <c r="T437" s="77"/>
      <c r="U437" s="77"/>
      <c r="V437" s="77"/>
      <c r="W437" s="77"/>
      <c r="X437" s="77"/>
    </row>
    <row r="438" spans="1:24" s="83" customFormat="1" ht="12.75" customHeight="1">
      <c r="A438" s="65"/>
      <c r="B438" s="23"/>
      <c r="C438" s="76"/>
      <c r="D438" s="28"/>
      <c r="E438" s="76"/>
      <c r="F438" s="76"/>
      <c r="G438" s="76"/>
      <c r="I438" s="77"/>
      <c r="J438" s="77"/>
      <c r="K438" s="77"/>
      <c r="L438" s="77"/>
      <c r="M438" s="77"/>
      <c r="N438" s="77"/>
      <c r="O438" s="77"/>
      <c r="P438" s="77"/>
      <c r="Q438" s="76"/>
      <c r="R438" s="76"/>
      <c r="S438" s="77"/>
      <c r="T438" s="77"/>
      <c r="U438" s="77"/>
      <c r="V438" s="77"/>
      <c r="W438" s="77"/>
      <c r="X438" s="77"/>
    </row>
    <row r="439" spans="1:24" s="83" customFormat="1" ht="12.75" customHeight="1">
      <c r="A439" s="65"/>
      <c r="B439" s="23"/>
      <c r="C439" s="76"/>
      <c r="D439" s="28"/>
      <c r="E439" s="76"/>
      <c r="F439" s="76"/>
      <c r="G439" s="76"/>
      <c r="I439" s="77"/>
      <c r="J439" s="77"/>
      <c r="K439" s="77"/>
      <c r="L439" s="77"/>
      <c r="M439" s="77"/>
      <c r="N439" s="77"/>
      <c r="O439" s="77"/>
      <c r="P439" s="77"/>
      <c r="Q439" s="76"/>
      <c r="R439" s="76"/>
      <c r="S439" s="77"/>
      <c r="T439" s="77"/>
      <c r="U439" s="77"/>
      <c r="V439" s="77"/>
      <c r="W439" s="77"/>
      <c r="X439" s="77"/>
    </row>
    <row r="440" spans="1:24" s="83" customFormat="1" ht="12.75" customHeight="1">
      <c r="A440" s="65"/>
      <c r="B440" s="23"/>
      <c r="C440" s="76"/>
      <c r="D440" s="28"/>
      <c r="E440" s="76"/>
      <c r="F440" s="76"/>
      <c r="G440" s="76"/>
      <c r="I440" s="77"/>
      <c r="J440" s="77"/>
      <c r="K440" s="77"/>
      <c r="L440" s="77"/>
      <c r="M440" s="77"/>
      <c r="N440" s="77"/>
      <c r="O440" s="77"/>
      <c r="P440" s="77"/>
      <c r="Q440" s="76"/>
      <c r="R440" s="76"/>
      <c r="S440" s="77"/>
      <c r="T440" s="77"/>
      <c r="U440" s="77"/>
      <c r="V440" s="77"/>
      <c r="W440" s="77"/>
      <c r="X440" s="77"/>
    </row>
    <row r="441" spans="1:24" s="83" customFormat="1" ht="12.75" customHeight="1">
      <c r="A441" s="65"/>
      <c r="B441" s="23"/>
      <c r="C441" s="76"/>
      <c r="D441" s="28"/>
      <c r="E441" s="76"/>
      <c r="F441" s="76"/>
      <c r="G441" s="76"/>
      <c r="I441" s="77"/>
      <c r="J441" s="77"/>
      <c r="K441" s="77"/>
      <c r="L441" s="77"/>
      <c r="M441" s="77"/>
      <c r="N441" s="77"/>
      <c r="O441" s="77"/>
      <c r="P441" s="77"/>
      <c r="Q441" s="76"/>
      <c r="R441" s="76"/>
      <c r="S441" s="77"/>
      <c r="T441" s="77"/>
      <c r="U441" s="77"/>
      <c r="V441" s="77"/>
      <c r="W441" s="77"/>
      <c r="X441" s="77"/>
    </row>
    <row r="442" spans="1:24" s="83" customFormat="1" ht="12.75" customHeight="1">
      <c r="A442" s="65"/>
      <c r="B442" s="23"/>
      <c r="C442" s="76"/>
      <c r="D442" s="28"/>
      <c r="E442" s="76"/>
      <c r="F442" s="76"/>
      <c r="G442" s="76"/>
      <c r="I442" s="77"/>
      <c r="J442" s="77"/>
      <c r="K442" s="77"/>
      <c r="L442" s="77"/>
      <c r="M442" s="77"/>
      <c r="N442" s="77"/>
      <c r="O442" s="77"/>
      <c r="P442" s="77"/>
      <c r="Q442" s="76"/>
      <c r="R442" s="76"/>
      <c r="S442" s="77"/>
      <c r="T442" s="77"/>
      <c r="U442" s="77"/>
      <c r="V442" s="77"/>
      <c r="W442" s="77"/>
      <c r="X442" s="77"/>
    </row>
    <row r="443" spans="1:24" s="83" customFormat="1" ht="12.75" customHeight="1">
      <c r="A443" s="65"/>
      <c r="B443" s="23"/>
      <c r="C443" s="76"/>
      <c r="D443" s="28"/>
      <c r="E443" s="76"/>
      <c r="F443" s="76"/>
      <c r="G443" s="76"/>
      <c r="I443" s="77"/>
      <c r="J443" s="77"/>
      <c r="K443" s="77"/>
      <c r="L443" s="77"/>
      <c r="M443" s="77"/>
      <c r="N443" s="77"/>
      <c r="O443" s="77"/>
      <c r="P443" s="77"/>
      <c r="Q443" s="76"/>
      <c r="R443" s="76"/>
      <c r="S443" s="77"/>
      <c r="T443" s="77"/>
      <c r="U443" s="77"/>
      <c r="V443" s="77"/>
      <c r="W443" s="77"/>
      <c r="X443" s="77"/>
    </row>
    <row r="444" spans="1:24" s="83" customFormat="1" ht="12.75" customHeight="1">
      <c r="A444" s="65"/>
      <c r="B444" s="23"/>
      <c r="C444" s="76"/>
      <c r="D444" s="28"/>
      <c r="E444" s="76"/>
      <c r="F444" s="76"/>
      <c r="G444" s="76"/>
      <c r="I444" s="77"/>
      <c r="J444" s="77"/>
      <c r="K444" s="77"/>
      <c r="L444" s="77"/>
      <c r="M444" s="77"/>
      <c r="N444" s="77"/>
      <c r="O444" s="77"/>
      <c r="P444" s="77"/>
      <c r="Q444" s="76"/>
      <c r="R444" s="76"/>
      <c r="S444" s="77"/>
      <c r="T444" s="77"/>
      <c r="U444" s="77"/>
      <c r="V444" s="77"/>
      <c r="W444" s="77"/>
      <c r="X444" s="77"/>
    </row>
    <row r="445" spans="1:24" s="83" customFormat="1" ht="12.75" customHeight="1">
      <c r="A445" s="65"/>
      <c r="B445" s="23"/>
      <c r="C445" s="76"/>
      <c r="D445" s="28"/>
      <c r="E445" s="76"/>
      <c r="F445" s="76"/>
      <c r="G445" s="76"/>
      <c r="I445" s="77"/>
      <c r="J445" s="77"/>
      <c r="K445" s="77"/>
      <c r="L445" s="77"/>
      <c r="M445" s="77"/>
      <c r="N445" s="77"/>
      <c r="O445" s="77"/>
      <c r="P445" s="77"/>
      <c r="Q445" s="76"/>
      <c r="R445" s="76"/>
      <c r="S445" s="77"/>
      <c r="T445" s="77"/>
      <c r="U445" s="77"/>
      <c r="V445" s="77"/>
      <c r="W445" s="77"/>
      <c r="X445" s="77"/>
    </row>
    <row r="446" spans="1:24" s="83" customFormat="1" ht="12.75" customHeight="1">
      <c r="A446" s="65"/>
      <c r="B446" s="23"/>
      <c r="C446" s="76"/>
      <c r="D446" s="28"/>
      <c r="E446" s="76"/>
      <c r="F446" s="76"/>
      <c r="G446" s="76"/>
      <c r="I446" s="77"/>
      <c r="J446" s="77"/>
      <c r="K446" s="77"/>
      <c r="L446" s="77"/>
      <c r="M446" s="77"/>
      <c r="N446" s="77"/>
      <c r="O446" s="77"/>
      <c r="P446" s="77"/>
      <c r="Q446" s="76"/>
      <c r="R446" s="76"/>
      <c r="S446" s="77"/>
      <c r="T446" s="77"/>
      <c r="U446" s="77"/>
      <c r="V446" s="77"/>
      <c r="W446" s="77"/>
      <c r="X446" s="77"/>
    </row>
    <row r="447" spans="1:24" s="83" customFormat="1" ht="12.75" customHeight="1">
      <c r="A447" s="65"/>
      <c r="B447" s="23"/>
      <c r="C447" s="76"/>
      <c r="D447" s="28"/>
      <c r="E447" s="76"/>
      <c r="F447" s="76"/>
      <c r="G447" s="76"/>
      <c r="I447" s="77"/>
      <c r="J447" s="77"/>
      <c r="K447" s="77"/>
      <c r="L447" s="77"/>
      <c r="M447" s="77"/>
      <c r="N447" s="77"/>
      <c r="O447" s="77"/>
      <c r="P447" s="77"/>
      <c r="Q447" s="76"/>
      <c r="R447" s="76"/>
      <c r="S447" s="77"/>
      <c r="T447" s="77"/>
      <c r="U447" s="77"/>
      <c r="V447" s="77"/>
      <c r="W447" s="77"/>
      <c r="X447" s="77"/>
    </row>
    <row r="448" spans="1:24" s="83" customFormat="1" ht="12.75" customHeight="1">
      <c r="A448" s="65"/>
      <c r="B448" s="23"/>
      <c r="C448" s="76"/>
      <c r="D448" s="28"/>
      <c r="E448" s="76"/>
      <c r="F448" s="76"/>
      <c r="G448" s="76"/>
      <c r="I448" s="77"/>
      <c r="J448" s="77"/>
      <c r="K448" s="77"/>
      <c r="L448" s="77"/>
      <c r="M448" s="77"/>
      <c r="N448" s="77"/>
      <c r="O448" s="77"/>
      <c r="P448" s="77"/>
      <c r="Q448" s="76"/>
      <c r="R448" s="76"/>
      <c r="S448" s="77"/>
      <c r="T448" s="77"/>
      <c r="U448" s="77"/>
      <c r="V448" s="77"/>
      <c r="W448" s="77"/>
      <c r="X448" s="77"/>
    </row>
    <row r="449" spans="1:24" s="83" customFormat="1" ht="12.75" customHeight="1">
      <c r="A449" s="65"/>
      <c r="B449" s="23"/>
      <c r="C449" s="76"/>
      <c r="D449" s="28"/>
      <c r="E449" s="76"/>
      <c r="F449" s="76"/>
      <c r="G449" s="76"/>
      <c r="I449" s="77"/>
      <c r="J449" s="77"/>
      <c r="K449" s="77"/>
      <c r="L449" s="77"/>
      <c r="M449" s="77"/>
      <c r="N449" s="77"/>
      <c r="O449" s="77"/>
      <c r="P449" s="77"/>
      <c r="Q449" s="76"/>
      <c r="R449" s="76"/>
      <c r="S449" s="77"/>
      <c r="T449" s="77"/>
      <c r="U449" s="77"/>
      <c r="V449" s="77"/>
      <c r="W449" s="77"/>
      <c r="X449" s="77"/>
    </row>
    <row r="450" spans="1:24" s="83" customFormat="1" ht="12.75" customHeight="1">
      <c r="A450" s="65"/>
      <c r="B450" s="23"/>
      <c r="C450" s="76"/>
      <c r="D450" s="28"/>
      <c r="E450" s="76"/>
      <c r="F450" s="76"/>
      <c r="G450" s="76"/>
      <c r="I450" s="77"/>
      <c r="J450" s="77"/>
      <c r="K450" s="77"/>
      <c r="L450" s="77"/>
      <c r="M450" s="77"/>
      <c r="N450" s="77"/>
      <c r="O450" s="77"/>
      <c r="P450" s="77"/>
      <c r="Q450" s="76"/>
      <c r="R450" s="76"/>
      <c r="S450" s="77"/>
      <c r="T450" s="77"/>
      <c r="U450" s="77"/>
      <c r="V450" s="77"/>
      <c r="W450" s="77"/>
      <c r="X450" s="77"/>
    </row>
    <row r="451" spans="1:24" s="83" customFormat="1" ht="12.75" customHeight="1">
      <c r="A451" s="65"/>
      <c r="B451" s="23"/>
      <c r="C451" s="76"/>
      <c r="D451" s="28"/>
      <c r="E451" s="76"/>
      <c r="F451" s="76"/>
      <c r="G451" s="76"/>
      <c r="I451" s="77"/>
      <c r="J451" s="77"/>
      <c r="K451" s="77"/>
      <c r="L451" s="77"/>
      <c r="M451" s="77"/>
      <c r="N451" s="77"/>
      <c r="O451" s="77"/>
      <c r="P451" s="77"/>
      <c r="Q451" s="76"/>
      <c r="R451" s="76"/>
      <c r="S451" s="77"/>
      <c r="T451" s="77"/>
      <c r="U451" s="77"/>
      <c r="V451" s="77"/>
      <c r="W451" s="77"/>
      <c r="X451" s="77"/>
    </row>
    <row r="452" spans="1:24" s="83" customFormat="1" ht="12.75" customHeight="1">
      <c r="A452" s="65"/>
      <c r="B452" s="23"/>
      <c r="C452" s="76"/>
      <c r="D452" s="28"/>
      <c r="E452" s="76"/>
      <c r="F452" s="76"/>
      <c r="G452" s="76"/>
      <c r="I452" s="77"/>
      <c r="J452" s="77"/>
      <c r="K452" s="77"/>
      <c r="L452" s="77"/>
      <c r="M452" s="77"/>
      <c r="N452" s="77"/>
      <c r="O452" s="77"/>
      <c r="P452" s="77"/>
      <c r="Q452" s="76"/>
      <c r="R452" s="76"/>
      <c r="S452" s="77"/>
      <c r="T452" s="77"/>
      <c r="U452" s="77"/>
      <c r="V452" s="77"/>
      <c r="W452" s="77"/>
      <c r="X452" s="77"/>
    </row>
    <row r="453" spans="1:24" s="83" customFormat="1" ht="12.75" customHeight="1">
      <c r="A453" s="65"/>
      <c r="B453" s="23"/>
      <c r="C453" s="76"/>
      <c r="D453" s="28"/>
      <c r="E453" s="76"/>
      <c r="F453" s="76"/>
      <c r="G453" s="76"/>
      <c r="I453" s="77"/>
      <c r="J453" s="77"/>
      <c r="K453" s="77"/>
      <c r="L453" s="77"/>
      <c r="M453" s="77"/>
      <c r="N453" s="77"/>
      <c r="O453" s="77"/>
      <c r="P453" s="77"/>
      <c r="Q453" s="76"/>
      <c r="R453" s="76"/>
      <c r="S453" s="77"/>
      <c r="T453" s="77"/>
      <c r="U453" s="77"/>
      <c r="V453" s="77"/>
      <c r="W453" s="77"/>
      <c r="X453" s="77"/>
    </row>
    <row r="454" spans="1:24" s="83" customFormat="1" ht="12.75" customHeight="1">
      <c r="A454" s="65"/>
      <c r="B454" s="23"/>
      <c r="C454" s="76"/>
      <c r="D454" s="28"/>
      <c r="E454" s="76"/>
      <c r="F454" s="76"/>
      <c r="G454" s="76"/>
      <c r="I454" s="77"/>
      <c r="J454" s="77"/>
      <c r="K454" s="77"/>
      <c r="L454" s="77"/>
      <c r="M454" s="77"/>
      <c r="N454" s="77"/>
      <c r="O454" s="77"/>
      <c r="P454" s="77"/>
      <c r="Q454" s="76"/>
      <c r="R454" s="76"/>
      <c r="S454" s="77"/>
      <c r="T454" s="77"/>
      <c r="U454" s="77"/>
      <c r="V454" s="77"/>
      <c r="W454" s="77"/>
      <c r="X454" s="77"/>
    </row>
    <row r="455" spans="1:24" s="83" customFormat="1" ht="12.75" customHeight="1">
      <c r="A455" s="65"/>
      <c r="B455" s="23"/>
      <c r="C455" s="76"/>
      <c r="D455" s="28"/>
      <c r="E455" s="76"/>
      <c r="F455" s="76"/>
      <c r="G455" s="76"/>
      <c r="I455" s="77"/>
      <c r="J455" s="77"/>
      <c r="K455" s="77"/>
      <c r="L455" s="77"/>
      <c r="M455" s="77"/>
      <c r="N455" s="77"/>
      <c r="O455" s="77"/>
      <c r="P455" s="77"/>
      <c r="Q455" s="76"/>
      <c r="R455" s="76"/>
      <c r="S455" s="77"/>
      <c r="T455" s="77"/>
      <c r="U455" s="77"/>
      <c r="V455" s="77"/>
      <c r="W455" s="77"/>
      <c r="X455" s="77"/>
    </row>
    <row r="456" spans="1:24" s="83" customFormat="1" ht="12.75" customHeight="1">
      <c r="A456" s="65"/>
      <c r="B456" s="23"/>
      <c r="C456" s="76"/>
      <c r="D456" s="28"/>
      <c r="E456" s="76"/>
      <c r="F456" s="76"/>
      <c r="G456" s="76"/>
      <c r="I456" s="77"/>
      <c r="J456" s="77"/>
      <c r="K456" s="77"/>
      <c r="L456" s="77"/>
      <c r="M456" s="77"/>
      <c r="N456" s="77"/>
      <c r="O456" s="77"/>
      <c r="P456" s="77"/>
      <c r="Q456" s="76"/>
      <c r="R456" s="76"/>
      <c r="S456" s="77"/>
      <c r="T456" s="77"/>
      <c r="U456" s="77"/>
      <c r="V456" s="77"/>
      <c r="W456" s="77"/>
      <c r="X456" s="77"/>
    </row>
    <row r="457" spans="1:24" s="83" customFormat="1" ht="12.75" customHeight="1">
      <c r="A457" s="65"/>
      <c r="B457" s="23"/>
      <c r="C457" s="76"/>
      <c r="D457" s="28"/>
      <c r="E457" s="76"/>
      <c r="F457" s="76"/>
      <c r="G457" s="76"/>
      <c r="I457" s="77"/>
      <c r="J457" s="77"/>
      <c r="K457" s="77"/>
      <c r="L457" s="77"/>
      <c r="M457" s="77"/>
      <c r="N457" s="77"/>
      <c r="O457" s="77"/>
      <c r="P457" s="77"/>
      <c r="Q457" s="76"/>
      <c r="R457" s="76"/>
      <c r="S457" s="77"/>
      <c r="T457" s="77"/>
      <c r="U457" s="77"/>
      <c r="V457" s="77"/>
      <c r="W457" s="77"/>
      <c r="X457" s="77"/>
    </row>
    <row r="458" spans="1:24" s="83" customFormat="1" ht="12.75" customHeight="1">
      <c r="A458" s="65"/>
      <c r="B458" s="23"/>
      <c r="C458" s="76"/>
      <c r="D458" s="28"/>
      <c r="E458" s="76"/>
      <c r="F458" s="76"/>
      <c r="G458" s="76"/>
      <c r="I458" s="77"/>
      <c r="J458" s="77"/>
      <c r="K458" s="77"/>
      <c r="L458" s="77"/>
      <c r="M458" s="77"/>
      <c r="N458" s="77"/>
      <c r="O458" s="77"/>
      <c r="P458" s="77"/>
      <c r="Q458" s="76"/>
      <c r="R458" s="76"/>
      <c r="S458" s="77"/>
      <c r="T458" s="77"/>
      <c r="U458" s="77"/>
      <c r="V458" s="77"/>
      <c r="W458" s="77"/>
      <c r="X458" s="77"/>
    </row>
    <row r="459" spans="1:24" s="83" customFormat="1" ht="12.75" customHeight="1">
      <c r="A459" s="65"/>
      <c r="B459" s="23"/>
      <c r="C459" s="76"/>
      <c r="D459" s="28"/>
      <c r="E459" s="76"/>
      <c r="F459" s="76"/>
      <c r="G459" s="76"/>
      <c r="I459" s="77"/>
      <c r="J459" s="77"/>
      <c r="K459" s="77"/>
      <c r="L459" s="77"/>
      <c r="M459" s="77"/>
      <c r="N459" s="77"/>
      <c r="O459" s="77"/>
      <c r="P459" s="77"/>
      <c r="Q459" s="76"/>
      <c r="R459" s="76"/>
      <c r="S459" s="77"/>
      <c r="T459" s="77"/>
      <c r="U459" s="77"/>
      <c r="V459" s="77"/>
      <c r="W459" s="77"/>
      <c r="X459" s="77"/>
    </row>
    <row r="460" spans="1:24" s="83" customFormat="1" ht="12.75" customHeight="1">
      <c r="A460" s="65"/>
      <c r="B460" s="23"/>
      <c r="C460" s="76"/>
      <c r="D460" s="28"/>
      <c r="E460" s="76"/>
      <c r="F460" s="76"/>
      <c r="G460" s="76"/>
      <c r="I460" s="77"/>
      <c r="J460" s="77"/>
      <c r="K460" s="77"/>
      <c r="L460" s="77"/>
      <c r="M460" s="77"/>
      <c r="N460" s="77"/>
      <c r="O460" s="77"/>
      <c r="P460" s="77"/>
      <c r="Q460" s="76"/>
      <c r="R460" s="76"/>
      <c r="S460" s="77"/>
      <c r="T460" s="77"/>
      <c r="U460" s="77"/>
      <c r="V460" s="77"/>
      <c r="W460" s="77"/>
      <c r="X460" s="77"/>
    </row>
    <row r="461" spans="1:24" s="83" customFormat="1" ht="12.75" customHeight="1">
      <c r="A461" s="65"/>
      <c r="B461" s="23"/>
      <c r="C461" s="76"/>
      <c r="D461" s="28"/>
      <c r="E461" s="76"/>
      <c r="F461" s="76"/>
      <c r="G461" s="76"/>
      <c r="I461" s="77"/>
      <c r="J461" s="77"/>
      <c r="K461" s="77"/>
      <c r="L461" s="77"/>
      <c r="M461" s="77"/>
      <c r="N461" s="77"/>
      <c r="O461" s="77"/>
      <c r="P461" s="77"/>
      <c r="Q461" s="76"/>
      <c r="R461" s="76"/>
      <c r="S461" s="77"/>
      <c r="T461" s="77"/>
      <c r="U461" s="77"/>
      <c r="V461" s="77"/>
      <c r="W461" s="77"/>
      <c r="X461" s="77"/>
    </row>
    <row r="462" spans="1:24" s="83" customFormat="1" ht="12.75" customHeight="1">
      <c r="A462" s="65"/>
      <c r="B462" s="23"/>
      <c r="C462" s="76"/>
      <c r="D462" s="28"/>
      <c r="E462" s="76"/>
      <c r="F462" s="76"/>
      <c r="G462" s="76"/>
      <c r="I462" s="77"/>
      <c r="J462" s="77"/>
      <c r="K462" s="77"/>
      <c r="L462" s="77"/>
      <c r="M462" s="77"/>
      <c r="N462" s="77"/>
      <c r="O462" s="77"/>
      <c r="P462" s="77"/>
      <c r="Q462" s="85"/>
      <c r="R462" s="85"/>
      <c r="S462" s="77"/>
      <c r="T462" s="77"/>
      <c r="U462" s="77"/>
      <c r="V462" s="77"/>
      <c r="W462" s="77"/>
      <c r="X462" s="77"/>
    </row>
    <row r="463" spans="1:24" s="83" customFormat="1" ht="12.75" customHeight="1">
      <c r="A463" s="65"/>
      <c r="B463" s="23"/>
      <c r="C463" s="76"/>
      <c r="D463" s="28"/>
      <c r="E463" s="76"/>
      <c r="F463" s="76"/>
      <c r="G463" s="76"/>
      <c r="I463" s="77"/>
      <c r="J463" s="77"/>
      <c r="K463" s="77"/>
      <c r="L463" s="77"/>
      <c r="M463" s="77"/>
      <c r="N463" s="77"/>
      <c r="O463" s="77"/>
      <c r="P463" s="77"/>
      <c r="Q463" s="141"/>
      <c r="R463" s="141"/>
      <c r="S463" s="77"/>
      <c r="T463" s="77"/>
      <c r="U463" s="77"/>
      <c r="V463" s="77"/>
      <c r="W463" s="77"/>
      <c r="X463" s="77"/>
    </row>
    <row r="464" spans="1:24" s="83" customFormat="1" ht="12.75" customHeight="1">
      <c r="A464" s="65"/>
      <c r="B464" s="23"/>
      <c r="C464" s="76"/>
      <c r="D464" s="28"/>
      <c r="E464" s="76"/>
      <c r="F464" s="76"/>
      <c r="G464" s="76"/>
      <c r="I464" s="77"/>
      <c r="J464" s="77"/>
      <c r="K464" s="77"/>
      <c r="L464" s="77"/>
      <c r="M464" s="77"/>
      <c r="N464" s="77"/>
      <c r="O464" s="77"/>
      <c r="P464" s="77"/>
      <c r="Q464" s="141"/>
      <c r="R464" s="141"/>
      <c r="S464" s="77"/>
      <c r="T464" s="77"/>
      <c r="U464" s="77"/>
      <c r="V464" s="77"/>
      <c r="W464" s="77"/>
      <c r="X464" s="77"/>
    </row>
    <row r="465" spans="1:24" s="83" customFormat="1" ht="12.75" customHeight="1">
      <c r="A465" s="65"/>
      <c r="B465" s="23"/>
      <c r="C465" s="76"/>
      <c r="D465" s="28"/>
      <c r="E465" s="76"/>
      <c r="F465" s="76"/>
      <c r="G465" s="76"/>
      <c r="I465" s="77"/>
      <c r="J465" s="77"/>
      <c r="K465" s="77"/>
      <c r="L465" s="77"/>
      <c r="M465" s="77"/>
      <c r="N465" s="77"/>
      <c r="O465" s="77"/>
      <c r="P465" s="77"/>
      <c r="Q465" s="141"/>
      <c r="R465" s="141"/>
      <c r="S465" s="77"/>
      <c r="T465" s="77"/>
      <c r="U465" s="77"/>
      <c r="V465" s="77"/>
      <c r="W465" s="77"/>
      <c r="X465" s="77"/>
    </row>
    <row r="466" spans="1:24" s="83" customFormat="1" ht="12.75" customHeight="1">
      <c r="A466" s="65"/>
      <c r="B466" s="23"/>
      <c r="C466" s="76"/>
      <c r="D466" s="28"/>
      <c r="E466" s="76"/>
      <c r="F466" s="76"/>
      <c r="G466" s="76"/>
      <c r="I466" s="77"/>
      <c r="J466" s="77"/>
      <c r="K466" s="77"/>
      <c r="L466" s="77"/>
      <c r="M466" s="77"/>
      <c r="N466" s="77"/>
      <c r="O466" s="77"/>
      <c r="P466" s="77"/>
      <c r="Q466" s="141"/>
      <c r="R466" s="141"/>
      <c r="S466" s="77"/>
      <c r="T466" s="77"/>
      <c r="U466" s="77"/>
      <c r="V466" s="77"/>
      <c r="W466" s="77"/>
      <c r="X466" s="77"/>
    </row>
    <row r="467" spans="1:24" s="83" customFormat="1" ht="12.75" customHeight="1">
      <c r="A467" s="65"/>
      <c r="B467" s="23"/>
      <c r="C467" s="76"/>
      <c r="D467" s="28"/>
      <c r="E467" s="76"/>
      <c r="F467" s="76"/>
      <c r="G467" s="76"/>
      <c r="I467" s="77"/>
      <c r="J467" s="77"/>
      <c r="K467" s="77"/>
      <c r="L467" s="77"/>
      <c r="M467" s="77"/>
      <c r="N467" s="77"/>
      <c r="O467" s="77"/>
      <c r="P467" s="77"/>
      <c r="Q467" s="141"/>
      <c r="R467" s="141"/>
      <c r="S467" s="77"/>
      <c r="T467" s="77"/>
      <c r="U467" s="77"/>
      <c r="V467" s="77"/>
      <c r="W467" s="77"/>
      <c r="X467" s="77"/>
    </row>
    <row r="468" spans="1:24" s="83" customFormat="1" ht="12.75" customHeight="1">
      <c r="A468" s="65"/>
      <c r="B468" s="23"/>
      <c r="C468" s="76"/>
      <c r="D468" s="28"/>
      <c r="E468" s="76"/>
      <c r="F468" s="76"/>
      <c r="G468" s="76"/>
      <c r="I468" s="77"/>
      <c r="J468" s="77"/>
      <c r="K468" s="77"/>
      <c r="L468" s="77"/>
      <c r="M468" s="77"/>
      <c r="N468" s="77"/>
      <c r="O468" s="77"/>
      <c r="P468" s="77"/>
      <c r="Q468" s="141"/>
      <c r="R468" s="141"/>
      <c r="S468" s="77"/>
      <c r="T468" s="77"/>
      <c r="U468" s="77"/>
      <c r="V468" s="77"/>
      <c r="W468" s="77"/>
      <c r="X468" s="77"/>
    </row>
    <row r="469" spans="1:24" s="83" customFormat="1" ht="12.75" customHeight="1">
      <c r="A469" s="65"/>
      <c r="B469" s="23"/>
      <c r="C469" s="76"/>
      <c r="D469" s="28"/>
      <c r="E469" s="76"/>
      <c r="F469" s="76"/>
      <c r="G469" s="76"/>
      <c r="I469" s="77"/>
      <c r="J469" s="77"/>
      <c r="K469" s="77"/>
      <c r="L469" s="77"/>
      <c r="M469" s="77"/>
      <c r="N469" s="77"/>
      <c r="O469" s="77"/>
      <c r="P469" s="77"/>
      <c r="Q469" s="141"/>
      <c r="R469" s="141"/>
      <c r="S469" s="77"/>
      <c r="T469" s="77"/>
      <c r="U469" s="77"/>
      <c r="V469" s="77"/>
      <c r="W469" s="77"/>
      <c r="X469" s="77"/>
    </row>
    <row r="470" spans="1:24" s="83" customFormat="1" ht="12.75" customHeight="1">
      <c r="A470" s="65"/>
      <c r="B470" s="23"/>
      <c r="C470" s="76"/>
      <c r="D470" s="28"/>
      <c r="E470" s="76"/>
      <c r="F470" s="76"/>
      <c r="G470" s="76"/>
      <c r="I470" s="77"/>
      <c r="J470" s="77"/>
      <c r="K470" s="77"/>
      <c r="L470" s="77"/>
      <c r="M470" s="77"/>
      <c r="N470" s="77"/>
      <c r="O470" s="77"/>
      <c r="P470" s="77"/>
      <c r="Q470" s="141"/>
      <c r="R470" s="141"/>
      <c r="S470" s="77"/>
      <c r="T470" s="77"/>
      <c r="U470" s="77"/>
      <c r="V470" s="77"/>
      <c r="W470" s="77"/>
      <c r="X470" s="77"/>
    </row>
    <row r="471" spans="1:24" s="83" customFormat="1" ht="12.75" customHeight="1">
      <c r="A471" s="65"/>
      <c r="B471" s="23"/>
      <c r="C471" s="76"/>
      <c r="D471" s="28"/>
      <c r="E471" s="76"/>
      <c r="F471" s="76"/>
      <c r="G471" s="76"/>
      <c r="I471" s="77"/>
      <c r="J471" s="77"/>
      <c r="K471" s="77"/>
      <c r="L471" s="77"/>
      <c r="M471" s="77"/>
      <c r="N471" s="77"/>
      <c r="O471" s="77"/>
      <c r="P471" s="77"/>
      <c r="Q471" s="141"/>
      <c r="R471" s="141"/>
      <c r="S471" s="77"/>
      <c r="T471" s="77"/>
      <c r="U471" s="77"/>
      <c r="V471" s="77"/>
      <c r="W471" s="77"/>
      <c r="X471" s="77"/>
    </row>
    <row r="472" spans="1:24" s="83" customFormat="1" ht="12.75" customHeight="1">
      <c r="A472" s="65"/>
      <c r="B472" s="23"/>
      <c r="C472" s="76"/>
      <c r="D472" s="28"/>
      <c r="E472" s="76"/>
      <c r="F472" s="76"/>
      <c r="G472" s="76"/>
      <c r="I472" s="77"/>
      <c r="J472" s="77"/>
      <c r="K472" s="77"/>
      <c r="L472" s="77"/>
      <c r="M472" s="77"/>
      <c r="N472" s="77"/>
      <c r="O472" s="77"/>
      <c r="P472" s="77"/>
      <c r="Q472" s="141"/>
      <c r="R472" s="141"/>
      <c r="S472" s="77"/>
      <c r="T472" s="77"/>
      <c r="U472" s="77"/>
      <c r="V472" s="77"/>
      <c r="W472" s="77"/>
      <c r="X472" s="77"/>
    </row>
    <row r="473" spans="1:24" s="83" customFormat="1" ht="12.75" customHeight="1">
      <c r="A473" s="65"/>
      <c r="B473" s="23"/>
      <c r="C473" s="76"/>
      <c r="D473" s="28"/>
      <c r="E473" s="76"/>
      <c r="F473" s="76"/>
      <c r="G473" s="76"/>
      <c r="I473" s="77"/>
      <c r="J473" s="77"/>
      <c r="K473" s="77"/>
      <c r="L473" s="77"/>
      <c r="M473" s="77"/>
      <c r="N473" s="77"/>
      <c r="O473" s="77"/>
      <c r="P473" s="77"/>
      <c r="Q473" s="141"/>
      <c r="R473" s="141"/>
      <c r="S473" s="77"/>
      <c r="T473" s="77"/>
      <c r="U473" s="77"/>
      <c r="V473" s="77"/>
      <c r="W473" s="77"/>
      <c r="X473" s="77"/>
    </row>
    <row r="474" spans="1:24" s="83" customFormat="1" ht="12.75" customHeight="1">
      <c r="A474" s="65"/>
      <c r="B474" s="23"/>
      <c r="C474" s="76"/>
      <c r="D474" s="28"/>
      <c r="E474" s="76"/>
      <c r="F474" s="76"/>
      <c r="G474" s="76"/>
      <c r="I474" s="77"/>
      <c r="J474" s="77"/>
      <c r="K474" s="77"/>
      <c r="L474" s="77"/>
      <c r="M474" s="77"/>
      <c r="N474" s="77"/>
      <c r="O474" s="77"/>
      <c r="P474" s="77"/>
      <c r="Q474" s="141"/>
      <c r="R474" s="141"/>
      <c r="S474" s="77"/>
      <c r="T474" s="77"/>
      <c r="U474" s="77"/>
      <c r="V474" s="77"/>
      <c r="W474" s="77"/>
      <c r="X474" s="77"/>
    </row>
    <row r="475" spans="1:24" s="83" customFormat="1" ht="12.75" customHeight="1">
      <c r="A475" s="65"/>
      <c r="B475" s="23"/>
      <c r="C475" s="76"/>
      <c r="D475" s="28"/>
      <c r="E475" s="76"/>
      <c r="F475" s="76"/>
      <c r="G475" s="76"/>
      <c r="I475" s="77"/>
      <c r="J475" s="77"/>
      <c r="K475" s="77"/>
      <c r="L475" s="77"/>
      <c r="M475" s="77"/>
      <c r="N475" s="77"/>
      <c r="O475" s="77"/>
      <c r="P475" s="77"/>
      <c r="Q475" s="141"/>
      <c r="R475" s="141"/>
      <c r="S475" s="77"/>
      <c r="T475" s="77"/>
      <c r="U475" s="77"/>
      <c r="V475" s="77"/>
      <c r="W475" s="77"/>
      <c r="X475" s="77"/>
    </row>
    <row r="476" spans="1:24" s="83" customFormat="1" ht="12.75" customHeight="1">
      <c r="A476" s="65"/>
      <c r="B476" s="23"/>
      <c r="C476" s="76"/>
      <c r="D476" s="28"/>
      <c r="E476" s="76"/>
      <c r="F476" s="76"/>
      <c r="G476" s="76"/>
      <c r="I476" s="77"/>
      <c r="J476" s="77"/>
      <c r="K476" s="77"/>
      <c r="L476" s="77"/>
      <c r="M476" s="77"/>
      <c r="N476" s="77"/>
      <c r="O476" s="77"/>
      <c r="P476" s="77"/>
      <c r="Q476" s="141"/>
      <c r="R476" s="141"/>
      <c r="S476" s="77"/>
      <c r="T476" s="77"/>
      <c r="U476" s="77"/>
      <c r="V476" s="77"/>
      <c r="W476" s="77"/>
      <c r="X476" s="77"/>
    </row>
    <row r="477" spans="1:24" s="83" customFormat="1" ht="12.75" customHeight="1">
      <c r="A477" s="65"/>
      <c r="B477" s="23"/>
      <c r="C477" s="76"/>
      <c r="D477" s="28"/>
      <c r="E477" s="76"/>
      <c r="F477" s="76"/>
      <c r="G477" s="76"/>
      <c r="I477" s="77"/>
      <c r="J477" s="77"/>
      <c r="K477" s="77"/>
      <c r="L477" s="77"/>
      <c r="M477" s="77"/>
      <c r="N477" s="77"/>
      <c r="O477" s="77"/>
      <c r="P477" s="77"/>
      <c r="Q477" s="141"/>
      <c r="R477" s="141"/>
      <c r="S477" s="77"/>
      <c r="T477" s="77"/>
      <c r="U477" s="77"/>
      <c r="V477" s="77"/>
      <c r="W477" s="77"/>
      <c r="X477" s="77"/>
    </row>
    <row r="478" spans="1:24" s="83" customFormat="1" ht="12.75" customHeight="1">
      <c r="A478" s="65"/>
      <c r="B478" s="23"/>
      <c r="C478" s="76"/>
      <c r="D478" s="28"/>
      <c r="E478" s="76"/>
      <c r="F478" s="76"/>
      <c r="G478" s="76"/>
      <c r="I478" s="77"/>
      <c r="J478" s="77"/>
      <c r="K478" s="77"/>
      <c r="L478" s="77"/>
      <c r="M478" s="77"/>
      <c r="N478" s="77"/>
      <c r="O478" s="77"/>
      <c r="P478" s="77"/>
      <c r="Q478" s="141"/>
      <c r="R478" s="141"/>
      <c r="S478" s="77"/>
      <c r="T478" s="77"/>
      <c r="U478" s="77"/>
      <c r="V478" s="77"/>
      <c r="W478" s="77"/>
      <c r="X478" s="77"/>
    </row>
    <row r="479" spans="1:24" s="83" customFormat="1" ht="12.75" customHeight="1">
      <c r="A479" s="65"/>
      <c r="B479" s="23"/>
      <c r="C479" s="76"/>
      <c r="D479" s="28"/>
      <c r="E479" s="76"/>
      <c r="F479" s="76"/>
      <c r="G479" s="76"/>
      <c r="I479" s="77"/>
      <c r="J479" s="77"/>
      <c r="K479" s="77"/>
      <c r="L479" s="77"/>
      <c r="M479" s="77"/>
      <c r="N479" s="77"/>
      <c r="O479" s="77"/>
      <c r="P479" s="77"/>
      <c r="Q479" s="141"/>
      <c r="R479" s="141"/>
      <c r="S479" s="77"/>
      <c r="T479" s="77"/>
      <c r="U479" s="77"/>
      <c r="V479" s="77"/>
      <c r="W479" s="77"/>
      <c r="X479" s="77"/>
    </row>
    <row r="480" spans="1:24" s="83" customFormat="1" ht="12.75" customHeight="1">
      <c r="A480" s="65"/>
      <c r="B480" s="23"/>
      <c r="C480" s="76"/>
      <c r="D480" s="28"/>
      <c r="E480" s="76"/>
      <c r="F480" s="76"/>
      <c r="G480" s="76"/>
      <c r="I480" s="77"/>
      <c r="J480" s="77"/>
      <c r="K480" s="77"/>
      <c r="L480" s="77"/>
      <c r="M480" s="77"/>
      <c r="N480" s="77"/>
      <c r="O480" s="77"/>
      <c r="P480" s="77"/>
      <c r="Q480" s="141"/>
      <c r="R480" s="141"/>
      <c r="S480" s="77"/>
      <c r="T480" s="77"/>
      <c r="U480" s="77"/>
      <c r="V480" s="77"/>
      <c r="W480" s="77"/>
      <c r="X480" s="77"/>
    </row>
    <row r="481" spans="1:24" s="83" customFormat="1" ht="12.75" customHeight="1">
      <c r="A481" s="65"/>
      <c r="B481" s="23"/>
      <c r="C481" s="76"/>
      <c r="D481" s="28"/>
      <c r="E481" s="76"/>
      <c r="F481" s="76"/>
      <c r="G481" s="76"/>
      <c r="I481" s="77"/>
      <c r="J481" s="77"/>
      <c r="K481" s="77"/>
      <c r="L481" s="77"/>
      <c r="M481" s="77"/>
      <c r="N481" s="77"/>
      <c r="O481" s="77"/>
      <c r="P481" s="77"/>
      <c r="Q481" s="141"/>
      <c r="R481" s="141"/>
      <c r="S481" s="77"/>
      <c r="T481" s="77"/>
      <c r="U481" s="77"/>
      <c r="V481" s="77"/>
      <c r="W481" s="77"/>
      <c r="X481" s="77"/>
    </row>
    <row r="482" spans="1:24" s="83" customFormat="1" ht="12.75" customHeight="1">
      <c r="A482" s="65"/>
      <c r="B482" s="23"/>
      <c r="C482" s="76"/>
      <c r="D482" s="28"/>
      <c r="E482" s="76"/>
      <c r="F482" s="76"/>
      <c r="G482" s="76"/>
      <c r="I482" s="77"/>
      <c r="J482" s="77"/>
      <c r="K482" s="77"/>
      <c r="L482" s="77"/>
      <c r="M482" s="77"/>
      <c r="N482" s="77"/>
      <c r="O482" s="77"/>
      <c r="P482" s="77"/>
      <c r="Q482" s="141"/>
      <c r="R482" s="141"/>
      <c r="S482" s="77"/>
      <c r="T482" s="77"/>
      <c r="U482" s="77"/>
      <c r="V482" s="77"/>
      <c r="W482" s="77"/>
      <c r="X482" s="77"/>
    </row>
    <row r="483" spans="1:24" s="83" customFormat="1" ht="12.75" customHeight="1">
      <c r="A483" s="65"/>
      <c r="B483" s="23"/>
      <c r="C483" s="76"/>
      <c r="D483" s="28"/>
      <c r="E483" s="76"/>
      <c r="F483" s="76"/>
      <c r="G483" s="76"/>
      <c r="I483" s="77"/>
      <c r="J483" s="77"/>
      <c r="K483" s="77"/>
      <c r="L483" s="77"/>
      <c r="M483" s="77"/>
      <c r="N483" s="77"/>
      <c r="O483" s="77"/>
      <c r="P483" s="77"/>
      <c r="Q483" s="141"/>
      <c r="R483" s="141"/>
      <c r="S483" s="77"/>
      <c r="T483" s="77"/>
      <c r="U483" s="77"/>
      <c r="V483" s="77"/>
      <c r="W483" s="77"/>
      <c r="X483" s="77"/>
    </row>
    <row r="484" spans="1:24" s="83" customFormat="1" ht="12.75" customHeight="1">
      <c r="A484" s="65"/>
      <c r="B484" s="23"/>
      <c r="C484" s="76"/>
      <c r="D484" s="28"/>
      <c r="E484" s="76"/>
      <c r="F484" s="76"/>
      <c r="G484" s="76"/>
      <c r="I484" s="77"/>
      <c r="J484" s="77"/>
      <c r="K484" s="77"/>
      <c r="L484" s="77"/>
      <c r="M484" s="77"/>
      <c r="N484" s="77"/>
      <c r="O484" s="77"/>
      <c r="P484" s="77"/>
      <c r="Q484" s="141"/>
      <c r="R484" s="141"/>
      <c r="S484" s="77"/>
      <c r="T484" s="77"/>
      <c r="U484" s="77"/>
      <c r="V484" s="77"/>
      <c r="W484" s="77"/>
      <c r="X484" s="77"/>
    </row>
    <row r="485" spans="1:24" s="83" customFormat="1" ht="12.75" customHeight="1">
      <c r="A485" s="65"/>
      <c r="B485" s="23"/>
      <c r="C485" s="76"/>
      <c r="D485" s="28"/>
      <c r="E485" s="76"/>
      <c r="F485" s="76"/>
      <c r="G485" s="76"/>
      <c r="I485" s="77"/>
      <c r="J485" s="77"/>
      <c r="K485" s="77"/>
      <c r="L485" s="77"/>
      <c r="M485" s="77"/>
      <c r="N485" s="77"/>
      <c r="O485" s="77"/>
      <c r="P485" s="77"/>
      <c r="Q485" s="141"/>
      <c r="R485" s="141"/>
      <c r="S485" s="77"/>
      <c r="T485" s="77"/>
      <c r="U485" s="77"/>
      <c r="V485" s="77"/>
      <c r="W485" s="77"/>
      <c r="X485" s="77"/>
    </row>
    <row r="486" spans="1:24" s="83" customFormat="1" ht="12.75" customHeight="1">
      <c r="A486" s="65"/>
      <c r="B486" s="23"/>
      <c r="C486" s="76"/>
      <c r="D486" s="28"/>
      <c r="E486" s="76"/>
      <c r="F486" s="76"/>
      <c r="G486" s="76"/>
      <c r="I486" s="77"/>
      <c r="J486" s="77"/>
      <c r="K486" s="77"/>
      <c r="L486" s="77"/>
      <c r="M486" s="77"/>
      <c r="N486" s="77"/>
      <c r="O486" s="77"/>
      <c r="P486" s="77"/>
      <c r="Q486" s="141"/>
      <c r="R486" s="141"/>
      <c r="S486" s="77"/>
      <c r="T486" s="77"/>
      <c r="U486" s="77"/>
      <c r="V486" s="77"/>
      <c r="W486" s="77"/>
      <c r="X486" s="77"/>
    </row>
    <row r="487" spans="1:24" s="83" customFormat="1" ht="12.75" customHeight="1">
      <c r="A487" s="65"/>
      <c r="B487" s="23"/>
      <c r="C487" s="76"/>
      <c r="D487" s="28"/>
      <c r="E487" s="76"/>
      <c r="F487" s="76"/>
      <c r="G487" s="76"/>
      <c r="I487" s="77"/>
      <c r="J487" s="77"/>
      <c r="K487" s="77"/>
      <c r="L487" s="77"/>
      <c r="M487" s="77"/>
      <c r="N487" s="77"/>
      <c r="O487" s="77"/>
      <c r="P487" s="77"/>
      <c r="Q487" s="141"/>
      <c r="R487" s="141"/>
      <c r="S487" s="77"/>
      <c r="T487" s="77"/>
      <c r="U487" s="77"/>
      <c r="V487" s="77"/>
      <c r="W487" s="77"/>
      <c r="X487" s="77"/>
    </row>
    <row r="488" spans="1:24" s="83" customFormat="1" ht="12.75" customHeight="1">
      <c r="A488" s="65"/>
      <c r="B488" s="23"/>
      <c r="C488" s="76"/>
      <c r="D488" s="28"/>
      <c r="E488" s="76"/>
      <c r="F488" s="76"/>
      <c r="G488" s="76"/>
      <c r="I488" s="77"/>
      <c r="J488" s="77"/>
      <c r="K488" s="77"/>
      <c r="L488" s="77"/>
      <c r="M488" s="77"/>
      <c r="N488" s="77"/>
      <c r="O488" s="77"/>
      <c r="P488" s="77"/>
      <c r="Q488" s="141"/>
      <c r="R488" s="141"/>
      <c r="S488" s="77"/>
      <c r="T488" s="77"/>
      <c r="U488" s="77"/>
      <c r="V488" s="77"/>
      <c r="W488" s="77"/>
      <c r="X488" s="77"/>
    </row>
    <row r="489" spans="1:24" s="83" customFormat="1" ht="12.75" customHeight="1">
      <c r="A489" s="65"/>
      <c r="B489" s="23"/>
      <c r="C489" s="76"/>
      <c r="D489" s="28"/>
      <c r="E489" s="76"/>
      <c r="F489" s="76"/>
      <c r="G489" s="76"/>
      <c r="I489" s="77"/>
      <c r="J489" s="77"/>
      <c r="K489" s="77"/>
      <c r="L489" s="77"/>
      <c r="M489" s="77"/>
      <c r="N489" s="77"/>
      <c r="O489" s="77"/>
      <c r="P489" s="77"/>
      <c r="Q489" s="141"/>
      <c r="R489" s="141"/>
      <c r="S489" s="77"/>
      <c r="T489" s="77"/>
      <c r="U489" s="77"/>
      <c r="V489" s="77"/>
      <c r="W489" s="77"/>
      <c r="X489" s="77"/>
    </row>
    <row r="490" spans="1:24" s="83" customFormat="1" ht="12.75" customHeight="1">
      <c r="A490" s="65"/>
      <c r="B490" s="23"/>
      <c r="C490" s="76"/>
      <c r="D490" s="28"/>
      <c r="E490" s="76"/>
      <c r="F490" s="76"/>
      <c r="G490" s="76"/>
      <c r="I490" s="77"/>
      <c r="J490" s="77"/>
      <c r="K490" s="77"/>
      <c r="L490" s="77"/>
      <c r="M490" s="77"/>
      <c r="N490" s="77"/>
      <c r="O490" s="77"/>
      <c r="P490" s="77"/>
      <c r="Q490" s="141"/>
      <c r="R490" s="141"/>
      <c r="S490" s="77"/>
      <c r="T490" s="77"/>
      <c r="U490" s="77"/>
      <c r="V490" s="77"/>
      <c r="W490" s="77"/>
      <c r="X490" s="77"/>
    </row>
    <row r="491" spans="1:24" s="83" customFormat="1" ht="12.75" customHeight="1">
      <c r="A491" s="65"/>
      <c r="B491" s="23"/>
      <c r="C491" s="76"/>
      <c r="D491" s="28"/>
      <c r="E491" s="76"/>
      <c r="F491" s="76"/>
      <c r="G491" s="76"/>
      <c r="I491" s="77"/>
      <c r="J491" s="77"/>
      <c r="K491" s="77"/>
      <c r="L491" s="77"/>
      <c r="M491" s="77"/>
      <c r="N491" s="77"/>
      <c r="O491" s="77"/>
      <c r="P491" s="77"/>
      <c r="Q491" s="141"/>
      <c r="R491" s="141"/>
      <c r="S491" s="77"/>
      <c r="T491" s="77"/>
      <c r="U491" s="77"/>
      <c r="V491" s="77"/>
      <c r="W491" s="77"/>
      <c r="X491" s="77"/>
    </row>
    <row r="492" spans="1:24" s="83" customFormat="1" ht="12.75" customHeight="1">
      <c r="A492" s="65"/>
      <c r="B492" s="23"/>
      <c r="C492" s="76"/>
      <c r="D492" s="28"/>
      <c r="E492" s="76"/>
      <c r="F492" s="76"/>
      <c r="G492" s="76"/>
      <c r="I492" s="77"/>
      <c r="J492" s="77"/>
      <c r="K492" s="77"/>
      <c r="L492" s="77"/>
      <c r="M492" s="77"/>
      <c r="N492" s="77"/>
      <c r="O492" s="77"/>
      <c r="P492" s="77"/>
      <c r="Q492" s="141"/>
      <c r="R492" s="141"/>
      <c r="S492" s="77"/>
      <c r="T492" s="77"/>
      <c r="U492" s="77"/>
      <c r="V492" s="77"/>
      <c r="W492" s="77"/>
      <c r="X492" s="77"/>
    </row>
    <row r="493" spans="1:24" s="83" customFormat="1" ht="12.75" customHeight="1">
      <c r="A493" s="65"/>
      <c r="B493" s="23"/>
      <c r="C493" s="76"/>
      <c r="D493" s="28"/>
      <c r="E493" s="76"/>
      <c r="F493" s="76"/>
      <c r="G493" s="76"/>
      <c r="I493" s="77"/>
      <c r="J493" s="77"/>
      <c r="K493" s="77"/>
      <c r="L493" s="77"/>
      <c r="M493" s="77"/>
      <c r="N493" s="77"/>
      <c r="O493" s="77"/>
      <c r="P493" s="77"/>
      <c r="Q493" s="141"/>
      <c r="R493" s="141"/>
      <c r="S493" s="77"/>
      <c r="T493" s="77"/>
      <c r="U493" s="77"/>
      <c r="V493" s="77"/>
      <c r="W493" s="77"/>
      <c r="X493" s="77"/>
    </row>
    <row r="494" spans="1:24" s="83" customFormat="1" ht="12.75" customHeight="1">
      <c r="A494" s="65"/>
      <c r="B494" s="23"/>
      <c r="C494" s="76"/>
      <c r="D494" s="28"/>
      <c r="E494" s="76"/>
      <c r="F494" s="76"/>
      <c r="G494" s="76"/>
      <c r="I494" s="77"/>
      <c r="J494" s="77"/>
      <c r="K494" s="77"/>
      <c r="L494" s="77"/>
      <c r="M494" s="77"/>
      <c r="N494" s="77"/>
      <c r="O494" s="77"/>
      <c r="P494" s="77"/>
      <c r="Q494" s="141"/>
      <c r="R494" s="141"/>
      <c r="S494" s="77"/>
      <c r="T494" s="77"/>
      <c r="U494" s="77"/>
      <c r="V494" s="77"/>
      <c r="W494" s="77"/>
      <c r="X494" s="77"/>
    </row>
    <row r="495" spans="1:24" s="83" customFormat="1" ht="12.75" customHeight="1">
      <c r="A495" s="65"/>
      <c r="B495" s="23"/>
      <c r="C495" s="76"/>
      <c r="D495" s="28"/>
      <c r="E495" s="76"/>
      <c r="F495" s="76"/>
      <c r="G495" s="76"/>
      <c r="I495" s="77"/>
      <c r="J495" s="77"/>
      <c r="K495" s="77"/>
      <c r="L495" s="77"/>
      <c r="M495" s="77"/>
      <c r="N495" s="77"/>
      <c r="O495" s="77"/>
      <c r="P495" s="77"/>
      <c r="Q495" s="141"/>
      <c r="R495" s="141"/>
      <c r="S495" s="77"/>
      <c r="T495" s="77"/>
      <c r="U495" s="77"/>
      <c r="V495" s="77"/>
      <c r="W495" s="77"/>
      <c r="X495" s="77"/>
    </row>
    <row r="496" spans="1:24" s="83" customFormat="1" ht="12.75" customHeight="1">
      <c r="A496" s="65"/>
      <c r="B496" s="23"/>
      <c r="C496" s="76"/>
      <c r="D496" s="28"/>
      <c r="E496" s="76"/>
      <c r="F496" s="76"/>
      <c r="G496" s="76"/>
      <c r="I496" s="77"/>
      <c r="J496" s="77"/>
      <c r="K496" s="77"/>
      <c r="L496" s="77"/>
      <c r="M496" s="77"/>
      <c r="N496" s="77"/>
      <c r="O496" s="77"/>
      <c r="P496" s="77"/>
      <c r="Q496" s="141"/>
      <c r="R496" s="141"/>
      <c r="S496" s="77"/>
      <c r="T496" s="77"/>
      <c r="U496" s="77"/>
      <c r="V496" s="77"/>
      <c r="W496" s="77"/>
      <c r="X496" s="77"/>
    </row>
    <row r="497" spans="1:24" s="83" customFormat="1" ht="12.75" customHeight="1">
      <c r="A497" s="65"/>
      <c r="B497" s="23"/>
      <c r="C497" s="76"/>
      <c r="D497" s="28"/>
      <c r="E497" s="76"/>
      <c r="F497" s="76"/>
      <c r="G497" s="76"/>
      <c r="I497" s="77"/>
      <c r="J497" s="77"/>
      <c r="K497" s="77"/>
      <c r="L497" s="77"/>
      <c r="M497" s="77"/>
      <c r="N497" s="77"/>
      <c r="O497" s="77"/>
      <c r="P497" s="77"/>
      <c r="Q497" s="141"/>
      <c r="R497" s="141"/>
      <c r="S497" s="77"/>
      <c r="T497" s="77"/>
      <c r="U497" s="77"/>
      <c r="V497" s="77"/>
      <c r="W497" s="77"/>
      <c r="X497" s="77"/>
    </row>
    <row r="498" spans="1:24" s="83" customFormat="1" ht="12.75" customHeight="1">
      <c r="A498" s="65"/>
      <c r="B498" s="23"/>
      <c r="C498" s="76"/>
      <c r="D498" s="28"/>
      <c r="E498" s="76"/>
      <c r="F498" s="76"/>
      <c r="G498" s="76"/>
      <c r="I498" s="77"/>
      <c r="J498" s="77"/>
      <c r="K498" s="77"/>
      <c r="L498" s="77"/>
      <c r="M498" s="77"/>
      <c r="N498" s="77"/>
      <c r="O498" s="77"/>
      <c r="P498" s="77"/>
      <c r="Q498" s="141"/>
      <c r="R498" s="141"/>
      <c r="S498" s="77"/>
      <c r="T498" s="77"/>
      <c r="U498" s="77"/>
      <c r="V498" s="77"/>
      <c r="W498" s="77"/>
      <c r="X498" s="77"/>
    </row>
    <row r="499" spans="1:24" s="83" customFormat="1" ht="12.75" customHeight="1">
      <c r="A499" s="65"/>
      <c r="B499" s="23"/>
      <c r="C499" s="76"/>
      <c r="D499" s="28"/>
      <c r="E499" s="76"/>
      <c r="F499" s="76"/>
      <c r="G499" s="76"/>
      <c r="I499" s="77"/>
      <c r="J499" s="77"/>
      <c r="K499" s="77"/>
      <c r="L499" s="77"/>
      <c r="M499" s="77"/>
      <c r="N499" s="77"/>
      <c r="O499" s="77"/>
      <c r="P499" s="77"/>
      <c r="Q499" s="141"/>
      <c r="R499" s="141"/>
      <c r="S499" s="77"/>
      <c r="T499" s="77"/>
      <c r="U499" s="77"/>
      <c r="V499" s="77"/>
      <c r="W499" s="77"/>
      <c r="X499" s="77"/>
    </row>
    <row r="500" spans="1:24" s="83" customFormat="1" ht="12.75" customHeight="1">
      <c r="A500" s="65"/>
      <c r="B500" s="23"/>
      <c r="C500" s="76"/>
      <c r="D500" s="28"/>
      <c r="E500" s="76"/>
      <c r="F500" s="76"/>
      <c r="G500" s="76"/>
      <c r="I500" s="77"/>
      <c r="J500" s="77"/>
      <c r="K500" s="77"/>
      <c r="L500" s="77"/>
      <c r="M500" s="77"/>
      <c r="N500" s="77"/>
      <c r="O500" s="77"/>
      <c r="P500" s="77"/>
      <c r="Q500" s="141"/>
      <c r="R500" s="141"/>
      <c r="S500" s="77"/>
      <c r="T500" s="77"/>
      <c r="U500" s="77"/>
      <c r="V500" s="77"/>
      <c r="W500" s="77"/>
      <c r="X500" s="77"/>
    </row>
    <row r="501" spans="1:24" s="83" customFormat="1" ht="12.75" customHeight="1">
      <c r="A501" s="65"/>
      <c r="B501" s="23"/>
      <c r="C501" s="76"/>
      <c r="D501" s="28"/>
      <c r="E501" s="76"/>
      <c r="F501" s="76"/>
      <c r="G501" s="76"/>
      <c r="I501" s="77"/>
      <c r="J501" s="77"/>
      <c r="K501" s="77"/>
      <c r="L501" s="77"/>
      <c r="M501" s="77"/>
      <c r="N501" s="77"/>
      <c r="O501" s="77"/>
      <c r="P501" s="77"/>
      <c r="Q501" s="141"/>
      <c r="R501" s="141"/>
      <c r="S501" s="77"/>
      <c r="T501" s="77"/>
      <c r="U501" s="77"/>
      <c r="V501" s="77"/>
      <c r="W501" s="77"/>
      <c r="X501" s="77"/>
    </row>
    <row r="502" spans="1:24" s="83" customFormat="1" ht="12.75" customHeight="1">
      <c r="A502" s="65"/>
      <c r="B502" s="23"/>
      <c r="C502" s="76"/>
      <c r="D502" s="28"/>
      <c r="E502" s="76"/>
      <c r="F502" s="76"/>
      <c r="G502" s="76"/>
      <c r="I502" s="77"/>
      <c r="J502" s="77"/>
      <c r="K502" s="77"/>
      <c r="L502" s="77"/>
      <c r="M502" s="77"/>
      <c r="N502" s="77"/>
      <c r="O502" s="77"/>
      <c r="P502" s="77"/>
      <c r="Q502" s="141"/>
      <c r="R502" s="141"/>
      <c r="S502" s="77"/>
      <c r="T502" s="77"/>
      <c r="U502" s="77"/>
      <c r="V502" s="77"/>
      <c r="W502" s="77"/>
      <c r="X502" s="77"/>
    </row>
    <row r="503" spans="1:24" s="83" customFormat="1" ht="12.75" customHeight="1">
      <c r="A503" s="65"/>
      <c r="B503" s="23"/>
      <c r="C503" s="76"/>
      <c r="D503" s="28"/>
      <c r="E503" s="76"/>
      <c r="F503" s="76"/>
      <c r="G503" s="76"/>
      <c r="I503" s="77"/>
      <c r="J503" s="77"/>
      <c r="K503" s="77"/>
      <c r="L503" s="77"/>
      <c r="M503" s="77"/>
      <c r="N503" s="77"/>
      <c r="O503" s="77"/>
      <c r="P503" s="77"/>
      <c r="Q503" s="141"/>
      <c r="R503" s="141"/>
      <c r="S503" s="77"/>
      <c r="T503" s="77"/>
      <c r="U503" s="77"/>
      <c r="V503" s="77"/>
      <c r="W503" s="77"/>
      <c r="X503" s="77"/>
    </row>
    <row r="504" spans="1:24" s="83" customFormat="1" ht="12.75" customHeight="1">
      <c r="A504" s="65"/>
      <c r="B504" s="23"/>
      <c r="C504" s="76"/>
      <c r="D504" s="28"/>
      <c r="E504" s="76"/>
      <c r="F504" s="76"/>
      <c r="G504" s="76"/>
      <c r="I504" s="77"/>
      <c r="J504" s="77"/>
      <c r="K504" s="77"/>
      <c r="L504" s="77"/>
      <c r="M504" s="77"/>
      <c r="N504" s="77"/>
      <c r="O504" s="77"/>
      <c r="P504" s="77"/>
      <c r="Q504" s="141"/>
      <c r="R504" s="141"/>
      <c r="S504" s="77"/>
      <c r="T504" s="77"/>
      <c r="U504" s="77"/>
      <c r="V504" s="77"/>
      <c r="W504" s="77"/>
      <c r="X504" s="77"/>
    </row>
    <row r="505" spans="1:24" s="83" customFormat="1" ht="12.75" customHeight="1">
      <c r="A505" s="65"/>
      <c r="B505" s="23"/>
      <c r="C505" s="76"/>
      <c r="D505" s="28"/>
      <c r="E505" s="76"/>
      <c r="F505" s="76"/>
      <c r="G505" s="76"/>
      <c r="I505" s="77"/>
      <c r="J505" s="77"/>
      <c r="K505" s="77"/>
      <c r="L505" s="77"/>
      <c r="M505" s="77"/>
      <c r="N505" s="77"/>
      <c r="O505" s="77"/>
      <c r="P505" s="77"/>
      <c r="Q505" s="141"/>
      <c r="R505" s="141"/>
      <c r="S505" s="77"/>
      <c r="T505" s="77"/>
      <c r="U505" s="77"/>
      <c r="V505" s="77"/>
      <c r="W505" s="77"/>
      <c r="X505" s="77"/>
    </row>
    <row r="506" spans="1:24" s="83" customFormat="1" ht="12.75" customHeight="1">
      <c r="A506" s="65"/>
      <c r="B506" s="23"/>
      <c r="C506" s="76"/>
      <c r="D506" s="28"/>
      <c r="E506" s="76"/>
      <c r="F506" s="76"/>
      <c r="G506" s="76"/>
      <c r="I506" s="77"/>
      <c r="J506" s="77"/>
      <c r="K506" s="77"/>
      <c r="L506" s="77"/>
      <c r="M506" s="77"/>
      <c r="N506" s="77"/>
      <c r="O506" s="77"/>
      <c r="P506" s="77"/>
      <c r="Q506" s="141"/>
      <c r="R506" s="141"/>
      <c r="S506" s="77"/>
      <c r="T506" s="77"/>
      <c r="U506" s="77"/>
      <c r="V506" s="77"/>
      <c r="W506" s="77"/>
      <c r="X506" s="77"/>
    </row>
    <row r="507" spans="1:24" s="83" customFormat="1" ht="12.75" customHeight="1">
      <c r="A507" s="65"/>
      <c r="B507" s="23"/>
      <c r="C507" s="76"/>
      <c r="D507" s="28"/>
      <c r="E507" s="76"/>
      <c r="F507" s="76"/>
      <c r="G507" s="76"/>
      <c r="I507" s="77"/>
      <c r="J507" s="77"/>
      <c r="K507" s="77"/>
      <c r="L507" s="77"/>
      <c r="M507" s="77"/>
      <c r="N507" s="77"/>
      <c r="O507" s="77"/>
      <c r="P507" s="77"/>
      <c r="Q507" s="141"/>
      <c r="R507" s="141"/>
      <c r="S507" s="77"/>
      <c r="T507" s="77"/>
      <c r="U507" s="77"/>
      <c r="V507" s="77"/>
      <c r="W507" s="77"/>
      <c r="X507" s="77"/>
    </row>
    <row r="508" spans="1:24" s="83" customFormat="1" ht="12.75" customHeight="1">
      <c r="A508" s="65"/>
      <c r="B508" s="23"/>
      <c r="C508" s="76"/>
      <c r="D508" s="28"/>
      <c r="E508" s="76"/>
      <c r="F508" s="76"/>
      <c r="G508" s="76"/>
      <c r="I508" s="77"/>
      <c r="J508" s="77"/>
      <c r="K508" s="77"/>
      <c r="L508" s="77"/>
      <c r="M508" s="77"/>
      <c r="N508" s="77"/>
      <c r="O508" s="77"/>
      <c r="P508" s="77"/>
      <c r="Q508" s="141"/>
      <c r="R508" s="141"/>
      <c r="S508" s="77"/>
      <c r="T508" s="77"/>
      <c r="U508" s="77"/>
      <c r="V508" s="77"/>
      <c r="W508" s="77"/>
      <c r="X508" s="77"/>
    </row>
    <row r="509" spans="1:24" s="83" customFormat="1" ht="12.75" customHeight="1">
      <c r="A509" s="65"/>
      <c r="B509" s="23"/>
      <c r="C509" s="76"/>
      <c r="D509" s="28"/>
      <c r="E509" s="76"/>
      <c r="F509" s="76"/>
      <c r="G509" s="76"/>
      <c r="I509" s="77"/>
      <c r="J509" s="77"/>
      <c r="K509" s="77"/>
      <c r="L509" s="77"/>
      <c r="M509" s="77"/>
      <c r="N509" s="77"/>
      <c r="O509" s="77"/>
      <c r="P509" s="77"/>
      <c r="Q509" s="141"/>
      <c r="R509" s="141"/>
      <c r="S509" s="77"/>
      <c r="T509" s="77"/>
      <c r="U509" s="77"/>
      <c r="V509" s="77"/>
      <c r="W509" s="77"/>
      <c r="X509" s="77"/>
    </row>
    <row r="510" spans="1:24" s="83" customFormat="1" ht="12.75" customHeight="1">
      <c r="A510" s="65"/>
      <c r="B510" s="23"/>
      <c r="C510" s="76"/>
      <c r="D510" s="28"/>
      <c r="E510" s="76"/>
      <c r="F510" s="76"/>
      <c r="G510" s="76"/>
      <c r="I510" s="77"/>
      <c r="J510" s="77"/>
      <c r="K510" s="77"/>
      <c r="L510" s="77"/>
      <c r="M510" s="77"/>
      <c r="N510" s="77"/>
      <c r="O510" s="77"/>
      <c r="P510" s="77"/>
      <c r="Q510" s="141"/>
      <c r="R510" s="141"/>
      <c r="S510" s="77"/>
      <c r="T510" s="77"/>
      <c r="U510" s="77"/>
      <c r="V510" s="77"/>
      <c r="W510" s="77"/>
      <c r="X510" s="77"/>
    </row>
    <row r="511" spans="1:24" s="83" customFormat="1" ht="12.75" customHeight="1">
      <c r="A511" s="65"/>
      <c r="B511" s="23"/>
      <c r="C511" s="76"/>
      <c r="D511" s="28"/>
      <c r="E511" s="76"/>
      <c r="F511" s="76"/>
      <c r="G511" s="76"/>
      <c r="I511" s="77"/>
      <c r="J511" s="77"/>
      <c r="K511" s="77"/>
      <c r="L511" s="77"/>
      <c r="M511" s="77"/>
      <c r="N511" s="77"/>
      <c r="O511" s="77"/>
      <c r="P511" s="77"/>
      <c r="Q511" s="141"/>
      <c r="R511" s="141"/>
      <c r="S511" s="77"/>
      <c r="T511" s="77"/>
      <c r="U511" s="77"/>
      <c r="V511" s="77"/>
      <c r="W511" s="77"/>
      <c r="X511" s="77"/>
    </row>
    <row r="512" spans="1:24" s="83" customFormat="1" ht="12.75" customHeight="1">
      <c r="A512" s="65"/>
      <c r="B512" s="23"/>
      <c r="C512" s="76"/>
      <c r="D512" s="28"/>
      <c r="E512" s="76"/>
      <c r="F512" s="76"/>
      <c r="G512" s="76"/>
      <c r="I512" s="77"/>
      <c r="J512" s="77"/>
      <c r="K512" s="77"/>
      <c r="L512" s="77"/>
      <c r="M512" s="77"/>
      <c r="N512" s="77"/>
      <c r="O512" s="77"/>
      <c r="P512" s="77"/>
      <c r="Q512" s="141"/>
      <c r="R512" s="141"/>
      <c r="S512" s="77"/>
      <c r="T512" s="77"/>
      <c r="U512" s="77"/>
      <c r="V512" s="77"/>
      <c r="W512" s="77"/>
      <c r="X512" s="77"/>
    </row>
    <row r="513" spans="1:24" s="83" customFormat="1" ht="12.75" customHeight="1">
      <c r="A513" s="65"/>
      <c r="B513" s="23"/>
      <c r="C513" s="76"/>
      <c r="D513" s="28"/>
      <c r="E513" s="76"/>
      <c r="F513" s="76"/>
      <c r="G513" s="76"/>
      <c r="I513" s="77"/>
      <c r="J513" s="77"/>
      <c r="K513" s="77"/>
      <c r="L513" s="77"/>
      <c r="M513" s="77"/>
      <c r="N513" s="77"/>
      <c r="O513" s="77"/>
      <c r="P513" s="77"/>
      <c r="Q513" s="141"/>
      <c r="R513" s="141"/>
      <c r="S513" s="77"/>
      <c r="T513" s="77"/>
      <c r="U513" s="77"/>
      <c r="V513" s="77"/>
      <c r="W513" s="77"/>
      <c r="X513" s="77"/>
    </row>
    <row r="514" spans="1:24" s="83" customFormat="1" ht="12.75" customHeight="1">
      <c r="A514" s="65"/>
      <c r="B514" s="23"/>
      <c r="C514" s="76"/>
      <c r="D514" s="28"/>
      <c r="E514" s="76"/>
      <c r="F514" s="76"/>
      <c r="G514" s="76"/>
      <c r="I514" s="77"/>
      <c r="J514" s="77"/>
      <c r="K514" s="77"/>
      <c r="L514" s="77"/>
      <c r="M514" s="77"/>
      <c r="N514" s="77"/>
      <c r="O514" s="77"/>
      <c r="P514" s="77"/>
      <c r="Q514" s="141"/>
      <c r="R514" s="141"/>
      <c r="S514" s="77"/>
      <c r="T514" s="77"/>
      <c r="U514" s="77"/>
      <c r="V514" s="77"/>
      <c r="W514" s="77"/>
      <c r="X514" s="77"/>
    </row>
    <row r="515" spans="1:24" s="83" customFormat="1" ht="12.75" customHeight="1">
      <c r="A515" s="65"/>
      <c r="B515" s="23"/>
      <c r="C515" s="76"/>
      <c r="D515" s="28"/>
      <c r="E515" s="76"/>
      <c r="F515" s="76"/>
      <c r="G515" s="76"/>
      <c r="I515" s="77"/>
      <c r="J515" s="77"/>
      <c r="K515" s="77"/>
      <c r="L515" s="77"/>
      <c r="M515" s="77"/>
      <c r="N515" s="77"/>
      <c r="O515" s="77"/>
      <c r="P515" s="77"/>
      <c r="Q515" s="141"/>
      <c r="R515" s="141"/>
      <c r="S515" s="77"/>
      <c r="T515" s="77"/>
      <c r="U515" s="77"/>
      <c r="V515" s="77"/>
      <c r="W515" s="77"/>
      <c r="X515" s="77"/>
    </row>
    <row r="516" spans="1:24" s="83" customFormat="1" ht="12.75" customHeight="1">
      <c r="A516" s="65"/>
      <c r="B516" s="23"/>
      <c r="C516" s="76"/>
      <c r="D516" s="28"/>
      <c r="E516" s="76"/>
      <c r="F516" s="76"/>
      <c r="G516" s="76"/>
      <c r="I516" s="77"/>
      <c r="J516" s="77"/>
      <c r="K516" s="77"/>
      <c r="L516" s="77"/>
      <c r="M516" s="77"/>
      <c r="N516" s="77"/>
      <c r="O516" s="77"/>
      <c r="P516" s="77"/>
      <c r="Q516" s="141"/>
      <c r="R516" s="141"/>
      <c r="S516" s="77"/>
      <c r="T516" s="77"/>
      <c r="U516" s="77"/>
      <c r="V516" s="77"/>
      <c r="W516" s="77"/>
      <c r="X516" s="77"/>
    </row>
    <row r="517" spans="1:24" s="83" customFormat="1" ht="12.75" customHeight="1">
      <c r="A517" s="65"/>
      <c r="B517" s="23"/>
      <c r="C517" s="76"/>
      <c r="D517" s="28"/>
      <c r="E517" s="76"/>
      <c r="F517" s="76"/>
      <c r="G517" s="76"/>
      <c r="I517" s="77"/>
      <c r="J517" s="77"/>
      <c r="K517" s="77"/>
      <c r="L517" s="77"/>
      <c r="M517" s="77"/>
      <c r="N517" s="77"/>
      <c r="O517" s="77"/>
      <c r="P517" s="77"/>
      <c r="Q517" s="141"/>
      <c r="R517" s="141"/>
      <c r="S517" s="77"/>
      <c r="T517" s="77"/>
      <c r="U517" s="77"/>
      <c r="V517" s="77"/>
      <c r="W517" s="77"/>
      <c r="X517" s="77"/>
    </row>
    <row r="518" spans="1:24" s="83" customFormat="1" ht="12.75" customHeight="1">
      <c r="A518" s="65"/>
      <c r="B518" s="23"/>
      <c r="C518" s="76"/>
      <c r="D518" s="28"/>
      <c r="E518" s="76"/>
      <c r="F518" s="76"/>
      <c r="G518" s="76"/>
      <c r="I518" s="77"/>
      <c r="J518" s="77"/>
      <c r="K518" s="77"/>
      <c r="L518" s="77"/>
      <c r="M518" s="77"/>
      <c r="N518" s="77"/>
      <c r="O518" s="77"/>
      <c r="P518" s="77"/>
      <c r="Q518" s="141"/>
      <c r="R518" s="141"/>
      <c r="S518" s="77"/>
      <c r="T518" s="77"/>
      <c r="U518" s="77"/>
      <c r="V518" s="77"/>
      <c r="W518" s="77"/>
      <c r="X518" s="77"/>
    </row>
    <row r="519" spans="1:24" s="83" customFormat="1" ht="12.75" customHeight="1">
      <c r="A519" s="65"/>
      <c r="B519" s="23"/>
      <c r="C519" s="76"/>
      <c r="D519" s="28"/>
      <c r="E519" s="76"/>
      <c r="F519" s="76"/>
      <c r="G519" s="76"/>
      <c r="I519" s="77"/>
      <c r="J519" s="77"/>
      <c r="K519" s="77"/>
      <c r="L519" s="77"/>
      <c r="M519" s="77"/>
      <c r="N519" s="77"/>
      <c r="O519" s="77"/>
      <c r="P519" s="77"/>
      <c r="Q519" s="141"/>
      <c r="R519" s="141"/>
      <c r="S519" s="77"/>
      <c r="T519" s="77"/>
      <c r="U519" s="77"/>
      <c r="V519" s="77"/>
      <c r="W519" s="77"/>
      <c r="X519" s="77"/>
    </row>
    <row r="520" spans="1:24" s="83" customFormat="1" ht="12.75" customHeight="1">
      <c r="A520" s="65"/>
      <c r="B520" s="23"/>
      <c r="C520" s="76"/>
      <c r="D520" s="28"/>
      <c r="E520" s="76"/>
      <c r="F520" s="76"/>
      <c r="G520" s="76"/>
      <c r="I520" s="77"/>
      <c r="J520" s="77"/>
      <c r="K520" s="77"/>
      <c r="L520" s="77"/>
      <c r="M520" s="77"/>
      <c r="N520" s="77"/>
      <c r="O520" s="77"/>
      <c r="P520" s="77"/>
      <c r="Q520" s="141"/>
      <c r="R520" s="141"/>
      <c r="S520" s="77"/>
      <c r="T520" s="77"/>
      <c r="U520" s="77"/>
      <c r="V520" s="77"/>
      <c r="W520" s="77"/>
      <c r="X520" s="77"/>
    </row>
    <row r="521" spans="1:24" s="83" customFormat="1" ht="12.75" customHeight="1">
      <c r="A521" s="65"/>
      <c r="B521" s="23"/>
      <c r="C521" s="76"/>
      <c r="D521" s="28"/>
      <c r="E521" s="76"/>
      <c r="F521" s="76"/>
      <c r="G521" s="76"/>
      <c r="I521" s="77"/>
      <c r="J521" s="77"/>
      <c r="K521" s="77"/>
      <c r="L521" s="77"/>
      <c r="M521" s="77"/>
      <c r="N521" s="77"/>
      <c r="O521" s="77"/>
      <c r="P521" s="77"/>
      <c r="Q521" s="141"/>
      <c r="R521" s="141"/>
      <c r="S521" s="77"/>
      <c r="T521" s="77"/>
      <c r="U521" s="77"/>
      <c r="V521" s="77"/>
      <c r="W521" s="77"/>
      <c r="X521" s="77"/>
    </row>
    <row r="522" spans="1:24" s="83" customFormat="1" ht="12.75" customHeight="1">
      <c r="A522" s="65"/>
      <c r="B522" s="23"/>
      <c r="C522" s="76"/>
      <c r="D522" s="28"/>
      <c r="E522" s="76"/>
      <c r="F522" s="76"/>
      <c r="G522" s="76"/>
      <c r="I522" s="77"/>
      <c r="J522" s="77"/>
      <c r="K522" s="77"/>
      <c r="L522" s="77"/>
      <c r="M522" s="77"/>
      <c r="N522" s="77"/>
      <c r="O522" s="77"/>
      <c r="P522" s="77"/>
      <c r="Q522" s="141"/>
      <c r="R522" s="141"/>
      <c r="S522" s="77"/>
      <c r="T522" s="77"/>
      <c r="U522" s="77"/>
      <c r="V522" s="77"/>
      <c r="W522" s="77"/>
      <c r="X522" s="77"/>
    </row>
    <row r="523" spans="1:24" s="83" customFormat="1" ht="12.75" customHeight="1">
      <c r="A523" s="65"/>
      <c r="B523" s="23"/>
      <c r="C523" s="76"/>
      <c r="D523" s="28"/>
      <c r="E523" s="76"/>
      <c r="F523" s="76"/>
      <c r="G523" s="76"/>
      <c r="I523" s="77"/>
      <c r="J523" s="77"/>
      <c r="K523" s="77"/>
      <c r="L523" s="77"/>
      <c r="M523" s="77"/>
      <c r="N523" s="77"/>
      <c r="O523" s="77"/>
      <c r="P523" s="77"/>
      <c r="Q523" s="141"/>
      <c r="R523" s="141"/>
      <c r="S523" s="77"/>
      <c r="T523" s="77"/>
      <c r="U523" s="77"/>
      <c r="V523" s="77"/>
      <c r="W523" s="77"/>
      <c r="X523" s="77"/>
    </row>
    <row r="524" spans="1:24" s="83" customFormat="1" ht="12.75" customHeight="1">
      <c r="A524" s="65"/>
      <c r="B524" s="23"/>
      <c r="C524" s="76"/>
      <c r="D524" s="28"/>
      <c r="E524" s="76"/>
      <c r="F524" s="76"/>
      <c r="G524" s="76"/>
      <c r="I524" s="77"/>
      <c r="J524" s="77"/>
      <c r="K524" s="77"/>
      <c r="L524" s="77"/>
      <c r="M524" s="77"/>
      <c r="N524" s="77"/>
      <c r="O524" s="77"/>
      <c r="P524" s="77"/>
      <c r="Q524" s="141"/>
      <c r="R524" s="141"/>
      <c r="S524" s="77"/>
      <c r="T524" s="77"/>
      <c r="U524" s="77"/>
      <c r="V524" s="77"/>
      <c r="W524" s="77"/>
      <c r="X524" s="77"/>
    </row>
    <row r="525" spans="1:24" s="83" customFormat="1" ht="12.75" customHeight="1">
      <c r="A525" s="65"/>
      <c r="B525" s="23"/>
      <c r="C525" s="76"/>
      <c r="D525" s="28"/>
      <c r="E525" s="76"/>
      <c r="F525" s="76"/>
      <c r="G525" s="76"/>
      <c r="I525" s="77"/>
      <c r="J525" s="77"/>
      <c r="K525" s="77"/>
      <c r="L525" s="77"/>
      <c r="M525" s="77"/>
      <c r="N525" s="77"/>
      <c r="O525" s="77"/>
      <c r="P525" s="77"/>
      <c r="Q525" s="141"/>
      <c r="R525" s="141"/>
      <c r="S525" s="77"/>
      <c r="T525" s="77"/>
      <c r="U525" s="77"/>
      <c r="V525" s="77"/>
      <c r="W525" s="77"/>
      <c r="X525" s="77"/>
    </row>
    <row r="526" spans="1:24" s="83" customFormat="1" ht="12.75" customHeight="1">
      <c r="A526" s="65"/>
      <c r="B526" s="23"/>
      <c r="C526" s="76"/>
      <c r="D526" s="28"/>
      <c r="E526" s="76"/>
      <c r="F526" s="76"/>
      <c r="G526" s="76"/>
      <c r="I526" s="77"/>
      <c r="J526" s="77"/>
      <c r="K526" s="77"/>
      <c r="L526" s="77"/>
      <c r="M526" s="77"/>
      <c r="N526" s="77"/>
      <c r="O526" s="77"/>
      <c r="P526" s="77"/>
      <c r="Q526" s="141"/>
      <c r="R526" s="141"/>
      <c r="S526" s="77"/>
      <c r="T526" s="77"/>
      <c r="U526" s="77"/>
      <c r="V526" s="77"/>
      <c r="W526" s="77"/>
      <c r="X526" s="77"/>
    </row>
    <row r="527" spans="1:24" s="83" customFormat="1" ht="12.75" customHeight="1">
      <c r="A527" s="65"/>
      <c r="B527" s="23"/>
      <c r="C527" s="76"/>
      <c r="D527" s="28"/>
      <c r="E527" s="76"/>
      <c r="F527" s="76"/>
      <c r="G527" s="76"/>
      <c r="I527" s="77"/>
      <c r="J527" s="77"/>
      <c r="K527" s="77"/>
      <c r="L527" s="77"/>
      <c r="M527" s="77"/>
      <c r="N527" s="77"/>
      <c r="O527" s="77"/>
      <c r="P527" s="77"/>
      <c r="Q527" s="141"/>
      <c r="R527" s="141"/>
      <c r="S527" s="77"/>
      <c r="T527" s="77"/>
      <c r="U527" s="77"/>
      <c r="V527" s="77"/>
      <c r="W527" s="77"/>
      <c r="X527" s="77"/>
    </row>
    <row r="528" spans="1:24" s="83" customFormat="1" ht="12.75" customHeight="1">
      <c r="A528" s="65"/>
      <c r="B528" s="23"/>
      <c r="C528" s="76"/>
      <c r="D528" s="28"/>
      <c r="E528" s="76"/>
      <c r="F528" s="76"/>
      <c r="G528" s="76"/>
      <c r="I528" s="77"/>
      <c r="J528" s="77"/>
      <c r="K528" s="77"/>
      <c r="L528" s="77"/>
      <c r="M528" s="77"/>
      <c r="N528" s="77"/>
      <c r="O528" s="77"/>
      <c r="P528" s="77"/>
      <c r="Q528" s="141"/>
      <c r="R528" s="141"/>
      <c r="S528" s="77"/>
      <c r="T528" s="77"/>
      <c r="U528" s="77"/>
      <c r="V528" s="77"/>
      <c r="W528" s="77"/>
      <c r="X528" s="77"/>
    </row>
    <row r="529" spans="1:24" s="83" customFormat="1" ht="12.75" customHeight="1">
      <c r="A529" s="65"/>
      <c r="B529" s="23"/>
      <c r="C529" s="76"/>
      <c r="D529" s="28"/>
      <c r="E529" s="76"/>
      <c r="F529" s="76"/>
      <c r="G529" s="76"/>
      <c r="I529" s="77"/>
      <c r="J529" s="77"/>
      <c r="K529" s="77"/>
      <c r="L529" s="77"/>
      <c r="M529" s="77"/>
      <c r="N529" s="77"/>
      <c r="O529" s="77"/>
      <c r="P529" s="77"/>
      <c r="Q529" s="141"/>
      <c r="R529" s="141"/>
      <c r="S529" s="77"/>
      <c r="T529" s="77"/>
      <c r="U529" s="77"/>
      <c r="V529" s="77"/>
      <c r="W529" s="77"/>
      <c r="X529" s="77"/>
    </row>
    <row r="530" spans="1:24" s="83" customFormat="1" ht="12.75" customHeight="1">
      <c r="A530" s="65"/>
      <c r="B530" s="23"/>
      <c r="C530" s="76"/>
      <c r="D530" s="28"/>
      <c r="E530" s="76"/>
      <c r="F530" s="76"/>
      <c r="G530" s="76"/>
      <c r="I530" s="77"/>
      <c r="J530" s="77"/>
      <c r="K530" s="77"/>
      <c r="L530" s="77"/>
      <c r="M530" s="77"/>
      <c r="N530" s="77"/>
      <c r="O530" s="77"/>
      <c r="P530" s="77"/>
      <c r="Q530" s="141"/>
      <c r="R530" s="141"/>
      <c r="S530" s="77"/>
      <c r="T530" s="77"/>
      <c r="U530" s="77"/>
      <c r="V530" s="77"/>
      <c r="W530" s="77"/>
      <c r="X530" s="77"/>
    </row>
    <row r="531" spans="1:24" s="83" customFormat="1" ht="12.75" customHeight="1">
      <c r="A531" s="65"/>
      <c r="B531" s="23"/>
      <c r="C531" s="76"/>
      <c r="D531" s="28"/>
      <c r="E531" s="76"/>
      <c r="F531" s="76"/>
      <c r="G531" s="76"/>
      <c r="I531" s="77"/>
      <c r="J531" s="77"/>
      <c r="K531" s="77"/>
      <c r="L531" s="77"/>
      <c r="M531" s="77"/>
      <c r="N531" s="77"/>
      <c r="O531" s="77"/>
      <c r="P531" s="77"/>
      <c r="Q531" s="141"/>
      <c r="R531" s="141"/>
      <c r="S531" s="77"/>
      <c r="T531" s="77"/>
      <c r="U531" s="77"/>
      <c r="V531" s="77"/>
      <c r="W531" s="77"/>
      <c r="X531" s="77"/>
    </row>
    <row r="532" spans="1:24" s="83" customFormat="1" ht="12.75" customHeight="1">
      <c r="A532" s="65"/>
      <c r="B532" s="23"/>
      <c r="C532" s="76"/>
      <c r="D532" s="28"/>
      <c r="E532" s="76"/>
      <c r="F532" s="76"/>
      <c r="G532" s="76"/>
      <c r="I532" s="77"/>
      <c r="J532" s="77"/>
      <c r="K532" s="77"/>
      <c r="L532" s="77"/>
      <c r="M532" s="77"/>
      <c r="N532" s="77"/>
      <c r="O532" s="77"/>
      <c r="P532" s="77"/>
      <c r="Q532" s="141"/>
      <c r="R532" s="141"/>
      <c r="S532" s="77"/>
      <c r="T532" s="77"/>
      <c r="U532" s="77"/>
      <c r="V532" s="77"/>
      <c r="W532" s="77"/>
      <c r="X532" s="77"/>
    </row>
    <row r="533" spans="1:24" s="83" customFormat="1" ht="12.75" customHeight="1">
      <c r="A533" s="65"/>
      <c r="B533" s="23"/>
      <c r="C533" s="76"/>
      <c r="D533" s="28"/>
      <c r="E533" s="76"/>
      <c r="F533" s="76"/>
      <c r="G533" s="76"/>
      <c r="I533" s="77"/>
      <c r="J533" s="77"/>
      <c r="K533" s="77"/>
      <c r="L533" s="77"/>
      <c r="M533" s="77"/>
      <c r="N533" s="77"/>
      <c r="O533" s="77"/>
      <c r="P533" s="77"/>
      <c r="Q533" s="141"/>
      <c r="R533" s="141"/>
      <c r="S533" s="77"/>
      <c r="T533" s="77"/>
      <c r="U533" s="77"/>
      <c r="V533" s="77"/>
      <c r="W533" s="77"/>
      <c r="X533" s="77"/>
    </row>
    <row r="534" spans="1:24" s="83" customFormat="1" ht="12.75" customHeight="1">
      <c r="A534" s="65"/>
      <c r="B534" s="23"/>
      <c r="C534" s="76"/>
      <c r="D534" s="28"/>
      <c r="E534" s="76"/>
      <c r="F534" s="76"/>
      <c r="G534" s="76"/>
      <c r="I534" s="77"/>
      <c r="J534" s="77"/>
      <c r="K534" s="77"/>
      <c r="L534" s="77"/>
      <c r="M534" s="77"/>
      <c r="N534" s="77"/>
      <c r="O534" s="77"/>
      <c r="P534" s="77"/>
      <c r="Q534" s="141"/>
      <c r="R534" s="141"/>
      <c r="S534" s="77"/>
      <c r="T534" s="77"/>
      <c r="U534" s="77"/>
      <c r="V534" s="77"/>
      <c r="W534" s="77"/>
      <c r="X534" s="77"/>
    </row>
    <row r="535" spans="1:24" s="83" customFormat="1" ht="12.75" customHeight="1">
      <c r="A535" s="65"/>
      <c r="B535" s="23"/>
      <c r="C535" s="76"/>
      <c r="D535" s="28"/>
      <c r="E535" s="76"/>
      <c r="F535" s="76"/>
      <c r="G535" s="76"/>
      <c r="I535" s="77"/>
      <c r="J535" s="77"/>
      <c r="K535" s="77"/>
      <c r="L535" s="77"/>
      <c r="M535" s="77"/>
      <c r="N535" s="77"/>
      <c r="O535" s="77"/>
      <c r="P535" s="77"/>
      <c r="Q535" s="141"/>
      <c r="R535" s="141"/>
      <c r="S535" s="77"/>
      <c r="T535" s="77"/>
      <c r="U535" s="77"/>
      <c r="V535" s="77"/>
      <c r="W535" s="77"/>
      <c r="X535" s="77"/>
    </row>
    <row r="536" spans="1:24" s="83" customFormat="1" ht="12.75" customHeight="1">
      <c r="A536" s="65"/>
      <c r="B536" s="23"/>
      <c r="C536" s="76"/>
      <c r="D536" s="28"/>
      <c r="E536" s="76"/>
      <c r="F536" s="76"/>
      <c r="G536" s="76"/>
      <c r="I536" s="77"/>
      <c r="J536" s="77"/>
      <c r="K536" s="77"/>
      <c r="L536" s="77"/>
      <c r="M536" s="77"/>
      <c r="N536" s="77"/>
      <c r="O536" s="77"/>
      <c r="P536" s="77"/>
      <c r="Q536" s="141"/>
      <c r="R536" s="141"/>
      <c r="S536" s="77"/>
      <c r="T536" s="77"/>
      <c r="U536" s="77"/>
      <c r="V536" s="77"/>
      <c r="W536" s="77"/>
      <c r="X536" s="77"/>
    </row>
    <row r="537" spans="1:24" s="83" customFormat="1" ht="12.75" customHeight="1">
      <c r="A537" s="65"/>
      <c r="B537" s="23"/>
      <c r="C537" s="76"/>
      <c r="D537" s="28"/>
      <c r="E537" s="76"/>
      <c r="F537" s="76"/>
      <c r="G537" s="76"/>
      <c r="I537" s="77"/>
      <c r="J537" s="77"/>
      <c r="K537" s="77"/>
      <c r="L537" s="77"/>
      <c r="M537" s="77"/>
      <c r="N537" s="77"/>
      <c r="O537" s="77"/>
      <c r="P537" s="77"/>
      <c r="Q537" s="141"/>
      <c r="R537" s="141"/>
      <c r="S537" s="77"/>
      <c r="T537" s="77"/>
      <c r="U537" s="77"/>
      <c r="V537" s="77"/>
      <c r="W537" s="77"/>
      <c r="X537" s="77"/>
    </row>
    <row r="538" spans="1:24" s="83" customFormat="1" ht="12.75" customHeight="1">
      <c r="A538" s="65"/>
      <c r="B538" s="23"/>
      <c r="C538" s="76"/>
      <c r="D538" s="28"/>
      <c r="E538" s="76"/>
      <c r="F538" s="76"/>
      <c r="G538" s="76"/>
      <c r="I538" s="77"/>
      <c r="J538" s="77"/>
      <c r="K538" s="77"/>
      <c r="L538" s="77"/>
      <c r="M538" s="77"/>
      <c r="N538" s="77"/>
      <c r="O538" s="77"/>
      <c r="P538" s="77"/>
      <c r="Q538" s="141"/>
      <c r="R538" s="141"/>
      <c r="S538" s="77"/>
      <c r="T538" s="77"/>
      <c r="U538" s="77"/>
      <c r="V538" s="77"/>
      <c r="W538" s="77"/>
      <c r="X538" s="77"/>
    </row>
    <row r="539" spans="1:24" s="83" customFormat="1" ht="12.75" customHeight="1">
      <c r="A539" s="65"/>
      <c r="B539" s="23"/>
      <c r="C539" s="76"/>
      <c r="D539" s="28"/>
      <c r="E539" s="76"/>
      <c r="F539" s="76"/>
      <c r="G539" s="76"/>
      <c r="I539" s="77"/>
      <c r="J539" s="77"/>
      <c r="K539" s="77"/>
      <c r="L539" s="77"/>
      <c r="M539" s="77"/>
      <c r="N539" s="77"/>
      <c r="O539" s="77"/>
      <c r="P539" s="77"/>
      <c r="Q539" s="141"/>
      <c r="R539" s="141"/>
      <c r="S539" s="77"/>
      <c r="T539" s="77"/>
      <c r="U539" s="77"/>
      <c r="V539" s="77"/>
      <c r="W539" s="77"/>
      <c r="X539" s="77"/>
    </row>
    <row r="540" spans="1:24" s="83" customFormat="1" ht="12.75" customHeight="1">
      <c r="A540" s="65"/>
      <c r="B540" s="23"/>
      <c r="C540" s="76"/>
      <c r="D540" s="28"/>
      <c r="E540" s="76"/>
      <c r="F540" s="76"/>
      <c r="G540" s="76"/>
      <c r="I540" s="77"/>
      <c r="J540" s="77"/>
      <c r="K540" s="77"/>
      <c r="L540" s="77"/>
      <c r="M540" s="77"/>
      <c r="N540" s="77"/>
      <c r="O540" s="77"/>
      <c r="P540" s="77"/>
      <c r="Q540" s="141"/>
      <c r="R540" s="141"/>
      <c r="S540" s="77"/>
      <c r="T540" s="77"/>
      <c r="U540" s="77"/>
      <c r="V540" s="77"/>
      <c r="W540" s="77"/>
      <c r="X540" s="77"/>
    </row>
    <row r="541" spans="1:24" s="83" customFormat="1" ht="12.75" customHeight="1">
      <c r="A541" s="65"/>
      <c r="B541" s="23"/>
      <c r="C541" s="76"/>
      <c r="D541" s="28"/>
      <c r="E541" s="76"/>
      <c r="F541" s="76"/>
      <c r="G541" s="76"/>
      <c r="I541" s="77"/>
      <c r="J541" s="77"/>
      <c r="K541" s="77"/>
      <c r="L541" s="77"/>
      <c r="M541" s="77"/>
      <c r="N541" s="77"/>
      <c r="O541" s="77"/>
      <c r="P541" s="77"/>
      <c r="Q541" s="141"/>
      <c r="R541" s="141"/>
      <c r="S541" s="77"/>
      <c r="T541" s="77"/>
      <c r="U541" s="77"/>
      <c r="V541" s="77"/>
      <c r="W541" s="77"/>
      <c r="X541" s="77"/>
    </row>
    <row r="542" spans="1:24" s="83" customFormat="1" ht="12.75" customHeight="1">
      <c r="A542" s="65"/>
      <c r="B542" s="23"/>
      <c r="C542" s="76"/>
      <c r="D542" s="28"/>
      <c r="E542" s="76"/>
      <c r="F542" s="76"/>
      <c r="G542" s="76"/>
      <c r="I542" s="77"/>
      <c r="J542" s="77"/>
      <c r="K542" s="77"/>
      <c r="L542" s="77"/>
      <c r="M542" s="77"/>
      <c r="N542" s="77"/>
      <c r="O542" s="77"/>
      <c r="P542" s="77"/>
      <c r="Q542" s="141"/>
      <c r="R542" s="141"/>
      <c r="S542" s="77"/>
      <c r="T542" s="77"/>
      <c r="U542" s="77"/>
      <c r="V542" s="77"/>
      <c r="W542" s="77"/>
      <c r="X542" s="77"/>
    </row>
    <row r="543" spans="1:24" s="83" customFormat="1" ht="12.75" customHeight="1">
      <c r="A543" s="65"/>
      <c r="B543" s="23"/>
      <c r="C543" s="76"/>
      <c r="D543" s="28"/>
      <c r="E543" s="76"/>
      <c r="F543" s="76"/>
      <c r="G543" s="76"/>
      <c r="I543" s="77"/>
      <c r="J543" s="77"/>
      <c r="K543" s="77"/>
      <c r="L543" s="77"/>
      <c r="M543" s="77"/>
      <c r="N543" s="77"/>
      <c r="O543" s="77"/>
      <c r="P543" s="77"/>
      <c r="Q543" s="141"/>
      <c r="R543" s="141"/>
      <c r="S543" s="77"/>
      <c r="T543" s="77"/>
      <c r="U543" s="77"/>
      <c r="V543" s="77"/>
      <c r="W543" s="77"/>
      <c r="X543" s="77"/>
    </row>
    <row r="544" spans="1:24" s="83" customFormat="1" ht="12.75" customHeight="1">
      <c r="A544" s="65"/>
      <c r="B544" s="23"/>
      <c r="C544" s="76"/>
      <c r="D544" s="28"/>
      <c r="E544" s="76"/>
      <c r="F544" s="76"/>
      <c r="G544" s="76"/>
      <c r="I544" s="77"/>
      <c r="J544" s="77"/>
      <c r="K544" s="77"/>
      <c r="L544" s="77"/>
      <c r="M544" s="77"/>
      <c r="N544" s="77"/>
      <c r="O544" s="77"/>
      <c r="P544" s="77"/>
      <c r="Q544" s="141"/>
      <c r="R544" s="141"/>
      <c r="S544" s="77"/>
      <c r="T544" s="77"/>
      <c r="U544" s="77"/>
      <c r="V544" s="77"/>
      <c r="W544" s="77"/>
      <c r="X544" s="77"/>
    </row>
    <row r="545" spans="1:24" s="83" customFormat="1" ht="12.75" customHeight="1">
      <c r="A545" s="65"/>
      <c r="B545" s="23"/>
      <c r="C545" s="76"/>
      <c r="D545" s="28"/>
      <c r="E545" s="76"/>
      <c r="F545" s="76"/>
      <c r="G545" s="76"/>
      <c r="I545" s="77"/>
      <c r="J545" s="77"/>
      <c r="K545" s="77"/>
      <c r="L545" s="77"/>
      <c r="M545" s="77"/>
      <c r="N545" s="77"/>
      <c r="O545" s="77"/>
      <c r="P545" s="77"/>
      <c r="Q545" s="141"/>
      <c r="R545" s="141"/>
      <c r="S545" s="77"/>
      <c r="T545" s="77"/>
      <c r="U545" s="77"/>
      <c r="V545" s="77"/>
      <c r="W545" s="77"/>
      <c r="X545" s="77"/>
    </row>
    <row r="546" spans="1:24" s="83" customFormat="1" ht="12.75" customHeight="1">
      <c r="A546" s="65"/>
      <c r="B546" s="23"/>
      <c r="C546" s="76"/>
      <c r="D546" s="28"/>
      <c r="E546" s="76"/>
      <c r="F546" s="76"/>
      <c r="G546" s="76"/>
      <c r="I546" s="77"/>
      <c r="J546" s="77"/>
      <c r="K546" s="77"/>
      <c r="L546" s="77"/>
      <c r="M546" s="77"/>
      <c r="N546" s="77"/>
      <c r="O546" s="77"/>
      <c r="P546" s="77"/>
      <c r="Q546" s="141"/>
      <c r="R546" s="141"/>
      <c r="S546" s="77"/>
      <c r="T546" s="77"/>
      <c r="U546" s="77"/>
      <c r="V546" s="77"/>
      <c r="W546" s="77"/>
      <c r="X546" s="77"/>
    </row>
    <row r="547" spans="1:24" s="83" customFormat="1" ht="12.75" customHeight="1">
      <c r="A547" s="65"/>
      <c r="B547" s="23"/>
      <c r="C547" s="76"/>
      <c r="D547" s="28"/>
      <c r="E547" s="76"/>
      <c r="F547" s="76"/>
      <c r="G547" s="76"/>
      <c r="I547" s="77"/>
      <c r="J547" s="77"/>
      <c r="K547" s="77"/>
      <c r="L547" s="77"/>
      <c r="M547" s="77"/>
      <c r="N547" s="77"/>
      <c r="O547" s="77"/>
      <c r="P547" s="77"/>
      <c r="Q547" s="141"/>
      <c r="R547" s="141"/>
      <c r="S547" s="77"/>
      <c r="T547" s="77"/>
      <c r="U547" s="77"/>
      <c r="V547" s="77"/>
      <c r="W547" s="77"/>
      <c r="X547" s="77"/>
    </row>
    <row r="548" spans="1:24" s="83" customFormat="1" ht="12.75" customHeight="1">
      <c r="A548" s="65"/>
      <c r="B548" s="23"/>
      <c r="C548" s="76"/>
      <c r="D548" s="28"/>
      <c r="E548" s="76"/>
      <c r="F548" s="76"/>
      <c r="G548" s="76"/>
      <c r="I548" s="77"/>
      <c r="J548" s="77"/>
      <c r="K548" s="77"/>
      <c r="L548" s="77"/>
      <c r="M548" s="77"/>
      <c r="N548" s="77"/>
      <c r="O548" s="77"/>
      <c r="P548" s="77"/>
      <c r="Q548" s="141"/>
      <c r="R548" s="141"/>
      <c r="S548" s="77"/>
      <c r="T548" s="77"/>
      <c r="U548" s="77"/>
      <c r="V548" s="77"/>
      <c r="W548" s="77"/>
      <c r="X548" s="77"/>
    </row>
    <row r="549" spans="1:24" s="83" customFormat="1" ht="12.75" customHeight="1">
      <c r="A549" s="65"/>
      <c r="B549" s="23"/>
      <c r="C549" s="76"/>
      <c r="D549" s="28"/>
      <c r="E549" s="76"/>
      <c r="F549" s="76"/>
      <c r="G549" s="76"/>
      <c r="I549" s="77"/>
      <c r="J549" s="77"/>
      <c r="K549" s="77"/>
      <c r="L549" s="77"/>
      <c r="M549" s="77"/>
      <c r="N549" s="77"/>
      <c r="O549" s="77"/>
      <c r="P549" s="77"/>
      <c r="Q549" s="141"/>
      <c r="R549" s="141"/>
      <c r="S549" s="77"/>
      <c r="T549" s="77"/>
      <c r="U549" s="77"/>
      <c r="V549" s="77"/>
      <c r="W549" s="77"/>
      <c r="X549" s="77"/>
    </row>
    <row r="550" spans="1:24" s="83" customFormat="1" ht="12.75" customHeight="1">
      <c r="A550" s="65"/>
      <c r="B550" s="23"/>
      <c r="C550" s="76"/>
      <c r="D550" s="28"/>
      <c r="E550" s="76"/>
      <c r="F550" s="76"/>
      <c r="G550" s="76"/>
      <c r="I550" s="77"/>
      <c r="J550" s="77"/>
      <c r="K550" s="77"/>
      <c r="L550" s="77"/>
      <c r="M550" s="77"/>
      <c r="N550" s="77"/>
      <c r="O550" s="77"/>
      <c r="P550" s="77"/>
      <c r="Q550" s="141"/>
      <c r="R550" s="141"/>
      <c r="S550" s="77"/>
      <c r="T550" s="77"/>
      <c r="U550" s="77"/>
      <c r="V550" s="77"/>
      <c r="W550" s="77"/>
      <c r="X550" s="77"/>
    </row>
    <row r="551" spans="1:24" s="83" customFormat="1" ht="12.75" customHeight="1">
      <c r="A551" s="65"/>
      <c r="B551" s="23"/>
      <c r="C551" s="76"/>
      <c r="D551" s="28"/>
      <c r="E551" s="76"/>
      <c r="F551" s="76"/>
      <c r="G551" s="76"/>
      <c r="I551" s="77"/>
      <c r="J551" s="77"/>
      <c r="K551" s="77"/>
      <c r="L551" s="77"/>
      <c r="M551" s="77"/>
      <c r="N551" s="77"/>
      <c r="O551" s="77"/>
      <c r="P551" s="77"/>
      <c r="Q551" s="141"/>
      <c r="R551" s="141"/>
      <c r="S551" s="77"/>
      <c r="T551" s="77"/>
      <c r="U551" s="77"/>
      <c r="V551" s="77"/>
      <c r="W551" s="77"/>
      <c r="X551" s="77"/>
    </row>
    <row r="552" spans="1:24" s="83" customFormat="1" ht="12.75" customHeight="1">
      <c r="A552" s="65"/>
      <c r="B552" s="23"/>
      <c r="C552" s="76"/>
      <c r="D552" s="28"/>
      <c r="E552" s="76"/>
      <c r="F552" s="76"/>
      <c r="G552" s="76"/>
      <c r="I552" s="77"/>
      <c r="J552" s="77"/>
      <c r="K552" s="77"/>
      <c r="L552" s="77"/>
      <c r="M552" s="77"/>
      <c r="N552" s="77"/>
      <c r="O552" s="77"/>
      <c r="P552" s="77"/>
      <c r="Q552" s="141"/>
      <c r="R552" s="141"/>
      <c r="S552" s="77"/>
      <c r="T552" s="77"/>
      <c r="U552" s="77"/>
      <c r="V552" s="77"/>
      <c r="W552" s="77"/>
      <c r="X552" s="77"/>
    </row>
    <row r="553" spans="1:24" s="83" customFormat="1" ht="12.75" customHeight="1">
      <c r="A553" s="65"/>
      <c r="B553" s="23"/>
      <c r="C553" s="76"/>
      <c r="D553" s="28"/>
      <c r="E553" s="76"/>
      <c r="F553" s="76"/>
      <c r="G553" s="76"/>
      <c r="I553" s="77"/>
      <c r="J553" s="77"/>
      <c r="K553" s="77"/>
      <c r="L553" s="77"/>
      <c r="M553" s="77"/>
      <c r="N553" s="77"/>
      <c r="O553" s="77"/>
      <c r="P553" s="77"/>
      <c r="Q553" s="141"/>
      <c r="R553" s="141"/>
      <c r="S553" s="77"/>
      <c r="T553" s="77"/>
      <c r="U553" s="77"/>
      <c r="V553" s="77"/>
      <c r="W553" s="77"/>
      <c r="X553" s="77"/>
    </row>
    <row r="554" spans="1:24" s="83" customFormat="1" ht="12.75" customHeight="1">
      <c r="A554" s="65"/>
      <c r="B554" s="23"/>
      <c r="C554" s="76"/>
      <c r="D554" s="28"/>
      <c r="E554" s="76"/>
      <c r="F554" s="76"/>
      <c r="G554" s="76"/>
      <c r="I554" s="77"/>
      <c r="J554" s="77"/>
      <c r="K554" s="77"/>
      <c r="L554" s="77"/>
      <c r="M554" s="77"/>
      <c r="N554" s="77"/>
      <c r="O554" s="77"/>
      <c r="P554" s="77"/>
      <c r="Q554" s="141"/>
      <c r="R554" s="141"/>
      <c r="S554" s="77"/>
      <c r="T554" s="77"/>
      <c r="U554" s="77"/>
      <c r="V554" s="77"/>
      <c r="W554" s="77"/>
      <c r="X554" s="77"/>
    </row>
    <row r="555" spans="1:24" s="83" customFormat="1" ht="12.75" customHeight="1">
      <c r="A555" s="65"/>
      <c r="B555" s="23"/>
      <c r="C555" s="76"/>
      <c r="D555" s="28"/>
      <c r="E555" s="76"/>
      <c r="F555" s="76"/>
      <c r="G555" s="76"/>
      <c r="I555" s="77"/>
      <c r="J555" s="77"/>
      <c r="K555" s="77"/>
      <c r="L555" s="77"/>
      <c r="M555" s="77"/>
      <c r="N555" s="77"/>
      <c r="O555" s="77"/>
      <c r="P555" s="77"/>
      <c r="Q555" s="141"/>
      <c r="R555" s="141"/>
      <c r="S555" s="77"/>
      <c r="T555" s="77"/>
      <c r="U555" s="77"/>
      <c r="V555" s="77"/>
      <c r="W555" s="77"/>
      <c r="X555" s="77"/>
    </row>
    <row r="556" spans="1:24" s="83" customFormat="1" ht="12.75" customHeight="1">
      <c r="A556" s="65"/>
      <c r="B556" s="23"/>
      <c r="C556" s="76"/>
      <c r="D556" s="28"/>
      <c r="E556" s="76"/>
      <c r="F556" s="76"/>
      <c r="G556" s="76"/>
      <c r="I556" s="77"/>
      <c r="J556" s="77"/>
      <c r="K556" s="77"/>
      <c r="L556" s="77"/>
      <c r="M556" s="77"/>
      <c r="N556" s="77"/>
      <c r="O556" s="77"/>
      <c r="P556" s="77"/>
      <c r="Q556" s="141"/>
      <c r="R556" s="141"/>
      <c r="S556" s="77"/>
      <c r="T556" s="77"/>
      <c r="U556" s="77"/>
      <c r="V556" s="77"/>
      <c r="W556" s="77"/>
      <c r="X556" s="77"/>
    </row>
    <row r="557" spans="1:24" s="83" customFormat="1" ht="12.75" customHeight="1">
      <c r="A557" s="65"/>
      <c r="B557" s="23"/>
      <c r="C557" s="76"/>
      <c r="D557" s="28"/>
      <c r="E557" s="76"/>
      <c r="F557" s="76"/>
      <c r="G557" s="76"/>
      <c r="I557" s="77"/>
      <c r="J557" s="77"/>
      <c r="K557" s="77"/>
      <c r="L557" s="77"/>
      <c r="M557" s="77"/>
      <c r="N557" s="77"/>
      <c r="O557" s="77"/>
      <c r="P557" s="77"/>
      <c r="Q557" s="141"/>
      <c r="R557" s="141"/>
      <c r="S557" s="77"/>
      <c r="T557" s="77"/>
      <c r="U557" s="77"/>
      <c r="V557" s="77"/>
      <c r="W557" s="77"/>
      <c r="X557" s="77"/>
    </row>
    <row r="558" spans="1:24" s="83" customFormat="1" ht="12.75" customHeight="1">
      <c r="A558" s="65"/>
      <c r="B558" s="23"/>
      <c r="C558" s="76"/>
      <c r="D558" s="28"/>
      <c r="E558" s="76"/>
      <c r="F558" s="76"/>
      <c r="G558" s="76"/>
      <c r="I558" s="77"/>
      <c r="J558" s="77"/>
      <c r="K558" s="77"/>
      <c r="L558" s="77"/>
      <c r="M558" s="77"/>
      <c r="N558" s="77"/>
      <c r="O558" s="77"/>
      <c r="P558" s="77"/>
      <c r="Q558" s="141"/>
      <c r="R558" s="141"/>
      <c r="S558" s="77"/>
      <c r="T558" s="77"/>
      <c r="U558" s="77"/>
      <c r="V558" s="77"/>
      <c r="W558" s="77"/>
      <c r="X558" s="77"/>
    </row>
    <row r="559" spans="1:24" s="83" customFormat="1" ht="12.75" customHeight="1">
      <c r="A559" s="65"/>
      <c r="B559" s="23"/>
      <c r="C559" s="76"/>
      <c r="D559" s="28"/>
      <c r="E559" s="76"/>
      <c r="F559" s="76"/>
      <c r="G559" s="76"/>
      <c r="I559" s="77"/>
      <c r="J559" s="77"/>
      <c r="K559" s="77"/>
      <c r="L559" s="77"/>
      <c r="M559" s="77"/>
      <c r="N559" s="77"/>
      <c r="O559" s="77"/>
      <c r="P559" s="77"/>
      <c r="Q559" s="141"/>
      <c r="R559" s="141"/>
      <c r="S559" s="77"/>
      <c r="T559" s="77"/>
      <c r="U559" s="77"/>
      <c r="V559" s="77"/>
      <c r="W559" s="77"/>
      <c r="X559" s="77"/>
    </row>
    <row r="560" spans="1:24" s="83" customFormat="1" ht="12.75" customHeight="1">
      <c r="A560" s="65"/>
      <c r="B560" s="23"/>
      <c r="C560" s="76"/>
      <c r="D560" s="28"/>
      <c r="E560" s="76"/>
      <c r="F560" s="76"/>
      <c r="G560" s="76"/>
      <c r="I560" s="77"/>
      <c r="J560" s="77"/>
      <c r="K560" s="77"/>
      <c r="L560" s="77"/>
      <c r="M560" s="77"/>
      <c r="N560" s="77"/>
      <c r="O560" s="77"/>
      <c r="P560" s="77"/>
      <c r="Q560" s="141"/>
      <c r="R560" s="141"/>
      <c r="S560" s="77"/>
      <c r="T560" s="77"/>
      <c r="U560" s="77"/>
      <c r="V560" s="77"/>
      <c r="W560" s="77"/>
      <c r="X560" s="77"/>
    </row>
    <row r="561" spans="1:24" s="83" customFormat="1" ht="12.75" customHeight="1">
      <c r="A561" s="65"/>
      <c r="B561" s="23"/>
      <c r="C561" s="76"/>
      <c r="D561" s="28"/>
      <c r="E561" s="76"/>
      <c r="F561" s="76"/>
      <c r="G561" s="76"/>
      <c r="I561" s="77"/>
      <c r="J561" s="77"/>
      <c r="K561" s="77"/>
      <c r="L561" s="77"/>
      <c r="M561" s="77"/>
      <c r="N561" s="77"/>
      <c r="O561" s="77"/>
      <c r="P561" s="77"/>
      <c r="Q561" s="141"/>
      <c r="R561" s="141"/>
      <c r="S561" s="77"/>
      <c r="T561" s="77"/>
      <c r="U561" s="77"/>
      <c r="V561" s="77"/>
      <c r="W561" s="77"/>
      <c r="X561" s="77"/>
    </row>
    <row r="562" spans="1:24" s="83" customFormat="1" ht="12.75" customHeight="1">
      <c r="A562" s="65"/>
      <c r="B562" s="23"/>
      <c r="C562" s="76"/>
      <c r="D562" s="28"/>
      <c r="E562" s="76"/>
      <c r="F562" s="76"/>
      <c r="G562" s="76"/>
      <c r="I562" s="77"/>
      <c r="J562" s="77"/>
      <c r="K562" s="77"/>
      <c r="L562" s="77"/>
      <c r="M562" s="77"/>
      <c r="N562" s="77"/>
      <c r="O562" s="77"/>
      <c r="P562" s="77"/>
      <c r="Q562" s="141"/>
      <c r="R562" s="141"/>
      <c r="S562" s="77"/>
      <c r="T562" s="77"/>
      <c r="U562" s="77"/>
      <c r="V562" s="77"/>
      <c r="W562" s="77"/>
      <c r="X562" s="77"/>
    </row>
    <row r="563" spans="1:24" s="83" customFormat="1" ht="12.75" customHeight="1">
      <c r="A563" s="65"/>
      <c r="B563" s="23"/>
      <c r="C563" s="76"/>
      <c r="D563" s="28"/>
      <c r="E563" s="76"/>
      <c r="F563" s="76"/>
      <c r="G563" s="76"/>
      <c r="I563" s="77"/>
      <c r="J563" s="77"/>
      <c r="K563" s="77"/>
      <c r="L563" s="77"/>
      <c r="M563" s="77"/>
      <c r="N563" s="77"/>
      <c r="O563" s="77"/>
      <c r="P563" s="77"/>
      <c r="Q563" s="141"/>
      <c r="R563" s="141"/>
      <c r="S563" s="77"/>
      <c r="T563" s="77"/>
      <c r="U563" s="77"/>
      <c r="V563" s="77"/>
      <c r="W563" s="77"/>
      <c r="X563" s="77"/>
    </row>
    <row r="564" spans="1:24" s="83" customFormat="1" ht="12.75" customHeight="1">
      <c r="A564" s="65"/>
      <c r="B564" s="23"/>
      <c r="C564" s="76"/>
      <c r="D564" s="28"/>
      <c r="E564" s="76"/>
      <c r="F564" s="76"/>
      <c r="G564" s="76"/>
      <c r="I564" s="77"/>
      <c r="J564" s="77"/>
      <c r="K564" s="77"/>
      <c r="L564" s="77"/>
      <c r="M564" s="77"/>
      <c r="N564" s="77"/>
      <c r="O564" s="77"/>
      <c r="P564" s="77"/>
      <c r="Q564" s="141"/>
      <c r="R564" s="141"/>
      <c r="S564" s="77"/>
      <c r="T564" s="77"/>
      <c r="U564" s="77"/>
      <c r="V564" s="77"/>
      <c r="W564" s="77"/>
      <c r="X564" s="77"/>
    </row>
    <row r="565" spans="1:24" s="83" customFormat="1" ht="12.75" customHeight="1">
      <c r="A565" s="65"/>
      <c r="B565" s="23"/>
      <c r="C565" s="76"/>
      <c r="D565" s="28"/>
      <c r="E565" s="76"/>
      <c r="F565" s="76"/>
      <c r="G565" s="76"/>
      <c r="I565" s="77"/>
      <c r="J565" s="77"/>
      <c r="K565" s="77"/>
      <c r="L565" s="77"/>
      <c r="M565" s="77"/>
      <c r="N565" s="77"/>
      <c r="O565" s="77"/>
      <c r="P565" s="77"/>
      <c r="Q565" s="141"/>
      <c r="R565" s="141"/>
      <c r="S565" s="77"/>
      <c r="T565" s="77"/>
      <c r="U565" s="77"/>
      <c r="V565" s="77"/>
      <c r="W565" s="77"/>
      <c r="X565" s="77"/>
    </row>
    <row r="566" spans="1:24" s="83" customFormat="1" ht="12.75" customHeight="1">
      <c r="A566" s="65"/>
      <c r="B566" s="23"/>
      <c r="C566" s="76"/>
      <c r="D566" s="28"/>
      <c r="E566" s="76"/>
      <c r="F566" s="76"/>
      <c r="G566" s="76"/>
      <c r="I566" s="77"/>
      <c r="J566" s="77"/>
      <c r="K566" s="77"/>
      <c r="L566" s="77"/>
      <c r="M566" s="77"/>
      <c r="N566" s="77"/>
      <c r="O566" s="77"/>
      <c r="P566" s="77"/>
      <c r="Q566" s="141"/>
      <c r="R566" s="141"/>
      <c r="S566" s="77"/>
      <c r="T566" s="77"/>
      <c r="U566" s="77"/>
      <c r="V566" s="77"/>
      <c r="W566" s="77"/>
      <c r="X566" s="77"/>
    </row>
    <row r="567" spans="1:24" s="83" customFormat="1" ht="12.75" customHeight="1">
      <c r="A567" s="65"/>
      <c r="B567" s="23"/>
      <c r="C567" s="76"/>
      <c r="D567" s="28"/>
      <c r="E567" s="76"/>
      <c r="F567" s="76"/>
      <c r="G567" s="76"/>
      <c r="I567" s="77"/>
      <c r="J567" s="77"/>
      <c r="K567" s="77"/>
      <c r="L567" s="77"/>
      <c r="M567" s="77"/>
      <c r="N567" s="77"/>
      <c r="O567" s="77"/>
      <c r="P567" s="77"/>
      <c r="Q567" s="141"/>
      <c r="R567" s="141"/>
      <c r="S567" s="77"/>
      <c r="T567" s="77"/>
      <c r="U567" s="77"/>
      <c r="V567" s="77"/>
      <c r="W567" s="77"/>
      <c r="X567" s="77"/>
    </row>
    <row r="568" spans="1:24" s="83" customFormat="1" ht="12.75" customHeight="1">
      <c r="A568" s="65"/>
      <c r="B568" s="23"/>
      <c r="C568" s="76"/>
      <c r="D568" s="28"/>
      <c r="E568" s="76"/>
      <c r="F568" s="76"/>
      <c r="G568" s="76"/>
      <c r="I568" s="77"/>
      <c r="J568" s="77"/>
      <c r="K568" s="77"/>
      <c r="L568" s="77"/>
      <c r="M568" s="77"/>
      <c r="N568" s="77"/>
      <c r="O568" s="77"/>
      <c r="P568" s="77"/>
      <c r="Q568" s="141"/>
      <c r="R568" s="141"/>
      <c r="S568" s="77"/>
      <c r="T568" s="77"/>
      <c r="U568" s="77"/>
      <c r="V568" s="77"/>
      <c r="W568" s="77"/>
      <c r="X568" s="77"/>
    </row>
    <row r="569" spans="1:24" s="83" customFormat="1" ht="12.75" customHeight="1">
      <c r="A569" s="65"/>
      <c r="B569" s="23"/>
      <c r="C569" s="76"/>
      <c r="D569" s="28"/>
      <c r="E569" s="76"/>
      <c r="F569" s="76"/>
      <c r="G569" s="76"/>
      <c r="I569" s="77"/>
      <c r="J569" s="77"/>
      <c r="K569" s="77"/>
      <c r="L569" s="77"/>
      <c r="M569" s="77"/>
      <c r="N569" s="77"/>
      <c r="O569" s="77"/>
      <c r="P569" s="77"/>
      <c r="Q569" s="141"/>
      <c r="R569" s="141"/>
      <c r="S569" s="77"/>
      <c r="T569" s="77"/>
      <c r="U569" s="77"/>
      <c r="V569" s="77"/>
      <c r="W569" s="77"/>
      <c r="X569" s="77"/>
    </row>
    <row r="570" spans="1:24" s="83" customFormat="1" ht="12.75" customHeight="1">
      <c r="A570" s="65"/>
      <c r="B570" s="23"/>
      <c r="C570" s="76"/>
      <c r="D570" s="28"/>
      <c r="E570" s="76"/>
      <c r="F570" s="76"/>
      <c r="G570" s="76"/>
      <c r="I570" s="77"/>
      <c r="J570" s="77"/>
      <c r="K570" s="77"/>
      <c r="L570" s="77"/>
      <c r="M570" s="77"/>
      <c r="N570" s="77"/>
      <c r="O570" s="77"/>
      <c r="P570" s="77"/>
      <c r="Q570" s="141"/>
      <c r="R570" s="141"/>
      <c r="S570" s="77"/>
      <c r="T570" s="77"/>
      <c r="U570" s="77"/>
      <c r="V570" s="77"/>
      <c r="W570" s="77"/>
      <c r="X570" s="77"/>
    </row>
    <row r="571" spans="1:24" s="83" customFormat="1" ht="12.75" customHeight="1">
      <c r="A571" s="65"/>
      <c r="B571" s="23"/>
      <c r="C571" s="76"/>
      <c r="D571" s="28"/>
      <c r="E571" s="76"/>
      <c r="F571" s="76"/>
      <c r="G571" s="76"/>
      <c r="I571" s="77"/>
      <c r="J571" s="77"/>
      <c r="K571" s="77"/>
      <c r="L571" s="77"/>
      <c r="M571" s="77"/>
      <c r="N571" s="77"/>
      <c r="O571" s="77"/>
      <c r="P571" s="77"/>
      <c r="Q571" s="141"/>
      <c r="R571" s="141"/>
      <c r="S571" s="77"/>
      <c r="T571" s="77"/>
      <c r="U571" s="77"/>
      <c r="V571" s="77"/>
      <c r="W571" s="77"/>
      <c r="X571" s="77"/>
    </row>
    <row r="572" spans="1:24" s="83" customFormat="1" ht="12.75" customHeight="1">
      <c r="A572" s="65"/>
      <c r="B572" s="23"/>
      <c r="C572" s="76"/>
      <c r="D572" s="28"/>
      <c r="E572" s="76"/>
      <c r="F572" s="76"/>
      <c r="G572" s="76"/>
      <c r="I572" s="77"/>
      <c r="J572" s="77"/>
      <c r="K572" s="77"/>
      <c r="L572" s="77"/>
      <c r="M572" s="77"/>
      <c r="N572" s="77"/>
      <c r="O572" s="77"/>
      <c r="P572" s="77"/>
      <c r="Q572" s="141"/>
      <c r="R572" s="141"/>
      <c r="S572" s="77"/>
      <c r="T572" s="77"/>
      <c r="U572" s="77"/>
      <c r="V572" s="77"/>
      <c r="W572" s="77"/>
      <c r="X572" s="77"/>
    </row>
    <row r="573" spans="1:24" s="83" customFormat="1" ht="12.75" customHeight="1">
      <c r="A573" s="65"/>
      <c r="B573" s="23"/>
      <c r="C573" s="76"/>
      <c r="D573" s="28"/>
      <c r="E573" s="76"/>
      <c r="F573" s="76"/>
      <c r="G573" s="76"/>
      <c r="I573" s="77"/>
      <c r="J573" s="77"/>
      <c r="K573" s="77"/>
      <c r="L573" s="77"/>
      <c r="M573" s="77"/>
      <c r="N573" s="77"/>
      <c r="O573" s="77"/>
      <c r="P573" s="77"/>
      <c r="Q573" s="141"/>
      <c r="R573" s="141"/>
      <c r="S573" s="77"/>
      <c r="T573" s="77"/>
      <c r="U573" s="77"/>
      <c r="V573" s="77"/>
      <c r="W573" s="77"/>
      <c r="X573" s="77"/>
    </row>
    <row r="574" spans="1:24" s="83" customFormat="1" ht="12.75" customHeight="1">
      <c r="A574" s="65"/>
      <c r="B574" s="23"/>
      <c r="C574" s="76"/>
      <c r="D574" s="28"/>
      <c r="E574" s="76"/>
      <c r="F574" s="76"/>
      <c r="G574" s="76"/>
      <c r="I574" s="77"/>
      <c r="J574" s="77"/>
      <c r="K574" s="77"/>
      <c r="L574" s="77"/>
      <c r="M574" s="77"/>
      <c r="N574" s="77"/>
      <c r="O574" s="77"/>
      <c r="P574" s="77"/>
      <c r="Q574" s="141"/>
      <c r="R574" s="141"/>
      <c r="S574" s="77"/>
      <c r="T574" s="77"/>
      <c r="U574" s="77"/>
      <c r="V574" s="77"/>
      <c r="W574" s="77"/>
      <c r="X574" s="77"/>
    </row>
    <row r="575" spans="1:24" s="83" customFormat="1" ht="12.75" customHeight="1">
      <c r="A575" s="65"/>
      <c r="B575" s="23"/>
      <c r="C575" s="76"/>
      <c r="D575" s="28"/>
      <c r="E575" s="76"/>
      <c r="F575" s="76"/>
      <c r="G575" s="76"/>
      <c r="I575" s="77"/>
      <c r="J575" s="77"/>
      <c r="K575" s="77"/>
      <c r="L575" s="77"/>
      <c r="M575" s="77"/>
      <c r="N575" s="77"/>
      <c r="O575" s="77"/>
      <c r="P575" s="77"/>
      <c r="Q575" s="141"/>
      <c r="R575" s="141"/>
      <c r="S575" s="77"/>
      <c r="T575" s="77"/>
      <c r="U575" s="77"/>
      <c r="V575" s="77"/>
      <c r="W575" s="77"/>
      <c r="X575" s="77"/>
    </row>
    <row r="576" spans="1:24" s="83" customFormat="1" ht="12.75" customHeight="1">
      <c r="A576" s="65"/>
      <c r="B576" s="23"/>
      <c r="C576" s="76"/>
      <c r="D576" s="28"/>
      <c r="E576" s="76"/>
      <c r="F576" s="76"/>
      <c r="G576" s="76"/>
      <c r="I576" s="77"/>
      <c r="J576" s="77"/>
      <c r="K576" s="77"/>
      <c r="L576" s="77"/>
      <c r="M576" s="77"/>
      <c r="N576" s="77"/>
      <c r="O576" s="77"/>
      <c r="P576" s="77"/>
      <c r="Q576" s="141"/>
      <c r="R576" s="141"/>
      <c r="S576" s="77"/>
      <c r="T576" s="77"/>
      <c r="U576" s="77"/>
      <c r="V576" s="77"/>
      <c r="W576" s="77"/>
      <c r="X576" s="77"/>
    </row>
    <row r="577" spans="1:24" s="83" customFormat="1" ht="12.75" customHeight="1">
      <c r="A577" s="65"/>
      <c r="B577" s="23"/>
      <c r="C577" s="76"/>
      <c r="D577" s="28"/>
      <c r="E577" s="76"/>
      <c r="F577" s="76"/>
      <c r="G577" s="76"/>
      <c r="I577" s="77"/>
      <c r="J577" s="77"/>
      <c r="K577" s="77"/>
      <c r="L577" s="77"/>
      <c r="M577" s="77"/>
      <c r="N577" s="77"/>
      <c r="O577" s="77"/>
      <c r="P577" s="77"/>
      <c r="Q577" s="141"/>
      <c r="R577" s="141"/>
      <c r="S577" s="77"/>
      <c r="T577" s="77"/>
      <c r="U577" s="77"/>
      <c r="V577" s="77"/>
      <c r="W577" s="77"/>
      <c r="X577" s="77"/>
    </row>
    <row r="578" spans="1:24" s="83" customFormat="1" ht="12.75" customHeight="1">
      <c r="A578" s="65"/>
      <c r="B578" s="23"/>
      <c r="C578" s="76"/>
      <c r="D578" s="28"/>
      <c r="E578" s="76"/>
      <c r="F578" s="76"/>
      <c r="G578" s="76"/>
      <c r="I578" s="77"/>
      <c r="J578" s="77"/>
      <c r="K578" s="77"/>
      <c r="L578" s="77"/>
      <c r="M578" s="77"/>
      <c r="N578" s="77"/>
      <c r="O578" s="77"/>
      <c r="P578" s="77"/>
      <c r="Q578" s="141"/>
      <c r="R578" s="141"/>
      <c r="S578" s="77"/>
      <c r="T578" s="77"/>
      <c r="U578" s="77"/>
      <c r="V578" s="77"/>
      <c r="W578" s="77"/>
      <c r="X578" s="77"/>
    </row>
    <row r="579" spans="1:24" s="83" customFormat="1" ht="12.75" customHeight="1">
      <c r="A579" s="65"/>
      <c r="B579" s="23"/>
      <c r="C579" s="76"/>
      <c r="D579" s="28"/>
      <c r="E579" s="76"/>
      <c r="F579" s="76"/>
      <c r="G579" s="76"/>
      <c r="I579" s="77"/>
      <c r="J579" s="77"/>
      <c r="K579" s="77"/>
      <c r="L579" s="77"/>
      <c r="M579" s="77"/>
      <c r="N579" s="77"/>
      <c r="O579" s="77"/>
      <c r="P579" s="77"/>
      <c r="Q579" s="141"/>
      <c r="R579" s="141"/>
      <c r="S579" s="77"/>
      <c r="T579" s="77"/>
      <c r="U579" s="77"/>
      <c r="V579" s="77"/>
      <c r="W579" s="77"/>
      <c r="X579" s="77"/>
    </row>
    <row r="580" spans="1:24" s="83" customFormat="1" ht="12.75" customHeight="1">
      <c r="A580" s="65"/>
      <c r="B580" s="23"/>
      <c r="C580" s="76"/>
      <c r="D580" s="28"/>
      <c r="E580" s="76"/>
      <c r="F580" s="76"/>
      <c r="G580" s="76"/>
      <c r="I580" s="77"/>
      <c r="J580" s="77"/>
      <c r="K580" s="77"/>
      <c r="L580" s="77"/>
      <c r="M580" s="77"/>
      <c r="N580" s="77"/>
      <c r="O580" s="77"/>
      <c r="P580" s="77"/>
      <c r="Q580" s="141"/>
      <c r="R580" s="141"/>
      <c r="S580" s="77"/>
      <c r="T580" s="77"/>
      <c r="U580" s="77"/>
      <c r="V580" s="77"/>
      <c r="W580" s="77"/>
      <c r="X580" s="77"/>
    </row>
    <row r="581" spans="1:24" s="83" customFormat="1" ht="12.75" customHeight="1">
      <c r="A581" s="65"/>
      <c r="B581" s="23"/>
      <c r="C581" s="76"/>
      <c r="D581" s="28"/>
      <c r="E581" s="76"/>
      <c r="F581" s="76"/>
      <c r="G581" s="76"/>
      <c r="I581" s="77"/>
      <c r="J581" s="77"/>
      <c r="K581" s="77"/>
      <c r="L581" s="77"/>
      <c r="M581" s="77"/>
      <c r="N581" s="77"/>
      <c r="O581" s="77"/>
      <c r="P581" s="77"/>
      <c r="Q581" s="141"/>
      <c r="R581" s="141"/>
      <c r="S581" s="77"/>
      <c r="T581" s="77"/>
      <c r="U581" s="77"/>
      <c r="V581" s="77"/>
      <c r="W581" s="77"/>
      <c r="X581" s="77"/>
    </row>
    <row r="582" spans="1:24" s="83" customFormat="1" ht="12.75" customHeight="1">
      <c r="A582" s="65"/>
      <c r="B582" s="23"/>
      <c r="C582" s="76"/>
      <c r="D582" s="28"/>
      <c r="E582" s="76"/>
      <c r="F582" s="76"/>
      <c r="G582" s="76"/>
      <c r="I582" s="77"/>
      <c r="J582" s="77"/>
      <c r="K582" s="77"/>
      <c r="L582" s="77"/>
      <c r="M582" s="77"/>
      <c r="N582" s="77"/>
      <c r="O582" s="77"/>
      <c r="P582" s="77"/>
      <c r="Q582" s="141"/>
      <c r="R582" s="141"/>
      <c r="S582" s="77"/>
      <c r="T582" s="77"/>
      <c r="U582" s="77"/>
      <c r="V582" s="77"/>
      <c r="W582" s="77"/>
      <c r="X582" s="77"/>
    </row>
    <row r="583" spans="1:24" s="83" customFormat="1" ht="12.75" customHeight="1">
      <c r="A583" s="65"/>
      <c r="B583" s="23"/>
      <c r="C583" s="76"/>
      <c r="D583" s="28"/>
      <c r="E583" s="76"/>
      <c r="F583" s="76"/>
      <c r="G583" s="76"/>
      <c r="I583" s="77"/>
      <c r="J583" s="77"/>
      <c r="K583" s="77"/>
      <c r="L583" s="77"/>
      <c r="M583" s="77"/>
      <c r="N583" s="77"/>
      <c r="O583" s="77"/>
      <c r="P583" s="77"/>
      <c r="Q583" s="141"/>
      <c r="R583" s="141"/>
      <c r="S583" s="77"/>
      <c r="T583" s="77"/>
      <c r="U583" s="77"/>
      <c r="V583" s="77"/>
      <c r="W583" s="77"/>
      <c r="X583" s="77"/>
    </row>
    <row r="584" spans="1:24" s="83" customFormat="1" ht="12.75" customHeight="1">
      <c r="A584" s="65"/>
      <c r="B584" s="23"/>
      <c r="C584" s="76"/>
      <c r="D584" s="28"/>
      <c r="E584" s="76"/>
      <c r="F584" s="76"/>
      <c r="G584" s="76"/>
      <c r="I584" s="77"/>
      <c r="J584" s="77"/>
      <c r="K584" s="77"/>
      <c r="L584" s="77"/>
      <c r="M584" s="77"/>
      <c r="N584" s="77"/>
      <c r="O584" s="77"/>
      <c r="P584" s="77"/>
      <c r="Q584" s="141"/>
      <c r="R584" s="141"/>
      <c r="S584" s="77"/>
      <c r="T584" s="77"/>
      <c r="U584" s="77"/>
      <c r="V584" s="77"/>
      <c r="W584" s="77"/>
      <c r="X584" s="77"/>
    </row>
    <row r="585" spans="1:24" s="83" customFormat="1" ht="12.75" customHeight="1">
      <c r="A585" s="65"/>
      <c r="B585" s="23"/>
      <c r="C585" s="76"/>
      <c r="D585" s="28"/>
      <c r="E585" s="76"/>
      <c r="F585" s="76"/>
      <c r="G585" s="76"/>
      <c r="I585" s="77"/>
      <c r="J585" s="77"/>
      <c r="K585" s="77"/>
      <c r="L585" s="77"/>
      <c r="M585" s="77"/>
      <c r="N585" s="77"/>
      <c r="O585" s="77"/>
      <c r="P585" s="77"/>
      <c r="Q585" s="141"/>
      <c r="R585" s="141"/>
      <c r="S585" s="77"/>
      <c r="T585" s="77"/>
      <c r="U585" s="77"/>
      <c r="V585" s="77"/>
      <c r="W585" s="77"/>
      <c r="X585" s="77"/>
    </row>
    <row r="586" spans="1:24" s="83" customFormat="1" ht="12.75" customHeight="1">
      <c r="A586" s="65"/>
      <c r="B586" s="23"/>
      <c r="C586" s="76"/>
      <c r="D586" s="28"/>
      <c r="E586" s="76"/>
      <c r="F586" s="76"/>
      <c r="G586" s="76"/>
      <c r="I586" s="77"/>
      <c r="J586" s="77"/>
      <c r="K586" s="77"/>
      <c r="L586" s="77"/>
      <c r="M586" s="77"/>
      <c r="N586" s="77"/>
      <c r="O586" s="77"/>
      <c r="P586" s="77"/>
      <c r="Q586" s="141"/>
      <c r="R586" s="141"/>
      <c r="S586" s="77"/>
      <c r="T586" s="77"/>
      <c r="U586" s="77"/>
      <c r="V586" s="77"/>
      <c r="W586" s="77"/>
      <c r="X586" s="77"/>
    </row>
    <row r="587" spans="1:24" s="83" customFormat="1" ht="12.75" customHeight="1">
      <c r="A587" s="65"/>
      <c r="B587" s="23"/>
      <c r="C587" s="76"/>
      <c r="D587" s="28"/>
      <c r="E587" s="76"/>
      <c r="F587" s="76"/>
      <c r="G587" s="76"/>
      <c r="I587" s="77"/>
      <c r="J587" s="77"/>
      <c r="K587" s="77"/>
      <c r="L587" s="77"/>
      <c r="M587" s="77"/>
      <c r="N587" s="77"/>
      <c r="O587" s="77"/>
      <c r="P587" s="77"/>
      <c r="Q587" s="141"/>
      <c r="R587" s="141"/>
      <c r="S587" s="77"/>
      <c r="T587" s="77"/>
      <c r="U587" s="77"/>
      <c r="V587" s="77"/>
      <c r="W587" s="77"/>
      <c r="X587" s="77"/>
    </row>
    <row r="588" spans="1:24" s="83" customFormat="1" ht="12.75" customHeight="1">
      <c r="A588" s="65"/>
      <c r="B588" s="23"/>
      <c r="C588" s="76"/>
      <c r="D588" s="28"/>
      <c r="E588" s="76"/>
      <c r="F588" s="76"/>
      <c r="G588" s="76"/>
      <c r="I588" s="77"/>
      <c r="J588" s="77"/>
      <c r="K588" s="77"/>
      <c r="L588" s="77"/>
      <c r="M588" s="77"/>
      <c r="N588" s="77"/>
      <c r="O588" s="77"/>
      <c r="P588" s="77"/>
      <c r="Q588" s="141"/>
      <c r="R588" s="141"/>
      <c r="S588" s="77"/>
      <c r="T588" s="77"/>
      <c r="U588" s="77"/>
      <c r="V588" s="77"/>
      <c r="W588" s="77"/>
      <c r="X588" s="77"/>
    </row>
    <row r="589" spans="1:24" s="83" customFormat="1" ht="12.75" customHeight="1">
      <c r="A589" s="65"/>
      <c r="B589" s="23"/>
      <c r="C589" s="76"/>
      <c r="D589" s="28"/>
      <c r="E589" s="76"/>
      <c r="F589" s="76"/>
      <c r="G589" s="76"/>
      <c r="I589" s="77"/>
      <c r="J589" s="77"/>
      <c r="K589" s="77"/>
      <c r="L589" s="77"/>
      <c r="M589" s="77"/>
      <c r="N589" s="77"/>
      <c r="O589" s="77"/>
      <c r="P589" s="77"/>
      <c r="Q589" s="141"/>
      <c r="R589" s="141"/>
      <c r="S589" s="77"/>
      <c r="T589" s="77"/>
      <c r="U589" s="77"/>
      <c r="V589" s="77"/>
      <c r="W589" s="77"/>
      <c r="X589" s="77"/>
    </row>
    <row r="590" spans="1:24" s="83" customFormat="1" ht="12.75" customHeight="1">
      <c r="A590" s="65"/>
      <c r="B590" s="23"/>
      <c r="C590" s="76"/>
      <c r="D590" s="28"/>
      <c r="E590" s="76"/>
      <c r="F590" s="76"/>
      <c r="G590" s="76"/>
      <c r="I590" s="77"/>
      <c r="J590" s="77"/>
      <c r="K590" s="77"/>
      <c r="L590" s="77"/>
      <c r="M590" s="77"/>
      <c r="N590" s="77"/>
      <c r="O590" s="77"/>
      <c r="P590" s="77"/>
      <c r="Q590" s="141"/>
      <c r="R590" s="141"/>
      <c r="S590" s="77"/>
      <c r="T590" s="77"/>
      <c r="U590" s="77"/>
      <c r="V590" s="77"/>
      <c r="W590" s="77"/>
      <c r="X590" s="77"/>
    </row>
    <row r="591" spans="1:24" s="83" customFormat="1" ht="12.75" customHeight="1">
      <c r="A591" s="65"/>
      <c r="B591" s="23"/>
      <c r="C591" s="76"/>
      <c r="D591" s="28"/>
      <c r="E591" s="76"/>
      <c r="F591" s="76"/>
      <c r="G591" s="76"/>
      <c r="I591" s="77"/>
      <c r="J591" s="77"/>
      <c r="K591" s="77"/>
      <c r="L591" s="77"/>
      <c r="M591" s="77"/>
      <c r="N591" s="77"/>
      <c r="O591" s="77"/>
      <c r="P591" s="77"/>
      <c r="Q591" s="141"/>
      <c r="R591" s="141"/>
      <c r="S591" s="77"/>
      <c r="T591" s="77"/>
      <c r="U591" s="77"/>
      <c r="V591" s="77"/>
      <c r="W591" s="77"/>
      <c r="X591" s="77"/>
    </row>
    <row r="592" spans="1:24" s="83" customFormat="1" ht="12.75" customHeight="1">
      <c r="A592" s="65"/>
      <c r="B592" s="23"/>
      <c r="C592" s="76"/>
      <c r="D592" s="28"/>
      <c r="E592" s="76"/>
      <c r="F592" s="76"/>
      <c r="G592" s="76"/>
      <c r="I592" s="77"/>
      <c r="J592" s="77"/>
      <c r="K592" s="77"/>
      <c r="L592" s="77"/>
      <c r="M592" s="77"/>
      <c r="N592" s="77"/>
      <c r="O592" s="77"/>
      <c r="P592" s="77"/>
      <c r="Q592" s="141"/>
      <c r="R592" s="141"/>
      <c r="S592" s="77"/>
      <c r="T592" s="77"/>
      <c r="U592" s="77"/>
      <c r="V592" s="77"/>
      <c r="W592" s="77"/>
      <c r="X592" s="77"/>
    </row>
    <row r="593" spans="1:24" s="83" customFormat="1" ht="12.75" customHeight="1">
      <c r="A593" s="65"/>
      <c r="B593" s="23"/>
      <c r="C593" s="76"/>
      <c r="D593" s="28"/>
      <c r="E593" s="76"/>
      <c r="F593" s="76"/>
      <c r="G593" s="76"/>
      <c r="I593" s="77"/>
      <c r="J593" s="77"/>
      <c r="K593" s="77"/>
      <c r="L593" s="77"/>
      <c r="M593" s="77"/>
      <c r="N593" s="77"/>
      <c r="O593" s="77"/>
      <c r="P593" s="77"/>
      <c r="Q593" s="141"/>
      <c r="R593" s="141"/>
      <c r="S593" s="77"/>
      <c r="T593" s="77"/>
      <c r="U593" s="77"/>
      <c r="V593" s="77"/>
      <c r="W593" s="77"/>
      <c r="X593" s="77"/>
    </row>
    <row r="594" spans="1:24" s="83" customFormat="1" ht="12.75" customHeight="1">
      <c r="A594" s="65"/>
      <c r="B594" s="23"/>
      <c r="C594" s="76"/>
      <c r="D594" s="28"/>
      <c r="E594" s="76"/>
      <c r="F594" s="76"/>
      <c r="G594" s="76"/>
      <c r="I594" s="77"/>
      <c r="J594" s="77"/>
      <c r="K594" s="77"/>
      <c r="L594" s="77"/>
      <c r="M594" s="77"/>
      <c r="N594" s="77"/>
      <c r="O594" s="77"/>
      <c r="P594" s="77"/>
      <c r="Q594" s="141"/>
      <c r="R594" s="141"/>
      <c r="S594" s="77"/>
      <c r="T594" s="77"/>
      <c r="U594" s="77"/>
      <c r="V594" s="77"/>
      <c r="W594" s="77"/>
      <c r="X594" s="77"/>
    </row>
    <row r="595" spans="1:24" s="83" customFormat="1" ht="12.75" customHeight="1">
      <c r="A595" s="65"/>
      <c r="B595" s="23"/>
      <c r="C595" s="76"/>
      <c r="D595" s="28"/>
      <c r="E595" s="76"/>
      <c r="F595" s="76"/>
      <c r="G595" s="76"/>
      <c r="I595" s="77"/>
      <c r="J595" s="77"/>
      <c r="K595" s="77"/>
      <c r="L595" s="77"/>
      <c r="M595" s="77"/>
      <c r="N595" s="77"/>
      <c r="O595" s="77"/>
      <c r="P595" s="77"/>
      <c r="Q595" s="141"/>
      <c r="R595" s="141"/>
      <c r="S595" s="77"/>
      <c r="T595" s="77"/>
      <c r="U595" s="77"/>
      <c r="V595" s="77"/>
      <c r="W595" s="77"/>
      <c r="X595" s="77"/>
    </row>
    <row r="596" spans="1:24" s="83" customFormat="1" ht="12.75" customHeight="1">
      <c r="A596" s="65"/>
      <c r="B596" s="23"/>
      <c r="C596" s="76"/>
      <c r="D596" s="28"/>
      <c r="E596" s="76"/>
      <c r="F596" s="76"/>
      <c r="G596" s="76"/>
      <c r="I596" s="77"/>
      <c r="J596" s="77"/>
      <c r="K596" s="77"/>
      <c r="L596" s="77"/>
      <c r="M596" s="77"/>
      <c r="N596" s="77"/>
      <c r="O596" s="77"/>
      <c r="P596" s="77"/>
      <c r="Q596" s="141"/>
      <c r="R596" s="141"/>
      <c r="S596" s="77"/>
      <c r="T596" s="77"/>
      <c r="U596" s="77"/>
      <c r="V596" s="77"/>
      <c r="W596" s="77"/>
      <c r="X596" s="77"/>
    </row>
    <row r="597" spans="1:24" s="83" customFormat="1" ht="12.75" customHeight="1">
      <c r="A597" s="65"/>
      <c r="B597" s="23"/>
      <c r="C597" s="76"/>
      <c r="D597" s="28"/>
      <c r="E597" s="76"/>
      <c r="F597" s="76"/>
      <c r="G597" s="76"/>
      <c r="I597" s="77"/>
      <c r="J597" s="77"/>
      <c r="K597" s="77"/>
      <c r="L597" s="77"/>
      <c r="M597" s="77"/>
      <c r="N597" s="77"/>
      <c r="O597" s="77"/>
      <c r="P597" s="77"/>
      <c r="Q597" s="141"/>
      <c r="R597" s="141"/>
      <c r="S597" s="77"/>
      <c r="T597" s="77"/>
      <c r="U597" s="77"/>
      <c r="V597" s="77"/>
      <c r="W597" s="77"/>
      <c r="X597" s="77"/>
    </row>
    <row r="598" spans="1:24" s="83" customFormat="1" ht="12.75" customHeight="1">
      <c r="A598" s="65"/>
      <c r="B598" s="23"/>
      <c r="C598" s="76"/>
      <c r="D598" s="28"/>
      <c r="E598" s="76"/>
      <c r="F598" s="76"/>
      <c r="G598" s="76"/>
      <c r="I598" s="77"/>
      <c r="J598" s="77"/>
      <c r="K598" s="77"/>
      <c r="L598" s="77"/>
      <c r="M598" s="77"/>
      <c r="N598" s="77"/>
      <c r="O598" s="77"/>
      <c r="P598" s="77"/>
      <c r="Q598" s="141"/>
      <c r="R598" s="141"/>
      <c r="S598" s="77"/>
      <c r="T598" s="77"/>
      <c r="U598" s="77"/>
      <c r="V598" s="77"/>
      <c r="W598" s="77"/>
      <c r="X598" s="77"/>
    </row>
    <row r="599" spans="1:24" s="83" customFormat="1" ht="12.75" customHeight="1">
      <c r="A599" s="65"/>
      <c r="B599" s="23"/>
      <c r="C599" s="76"/>
      <c r="D599" s="28"/>
      <c r="E599" s="76"/>
      <c r="F599" s="76"/>
      <c r="G599" s="76"/>
      <c r="I599" s="77"/>
      <c r="J599" s="77"/>
      <c r="K599" s="77"/>
      <c r="L599" s="77"/>
      <c r="M599" s="77"/>
      <c r="N599" s="77"/>
      <c r="O599" s="77"/>
      <c r="P599" s="77"/>
      <c r="Q599" s="141"/>
      <c r="R599" s="141"/>
      <c r="S599" s="77"/>
      <c r="T599" s="77"/>
      <c r="U599" s="77"/>
      <c r="V599" s="77"/>
      <c r="W599" s="77"/>
      <c r="X599" s="77"/>
    </row>
    <row r="600" spans="1:24" s="83" customFormat="1" ht="12.75" customHeight="1">
      <c r="A600" s="65"/>
      <c r="B600" s="23"/>
      <c r="C600" s="76"/>
      <c r="D600" s="28"/>
      <c r="E600" s="76"/>
      <c r="F600" s="76"/>
      <c r="G600" s="76"/>
      <c r="I600" s="77"/>
      <c r="J600" s="77"/>
      <c r="K600" s="77"/>
      <c r="L600" s="77"/>
      <c r="M600" s="77"/>
      <c r="N600" s="77"/>
      <c r="O600" s="77"/>
      <c r="P600" s="77"/>
      <c r="Q600" s="141"/>
      <c r="R600" s="141"/>
      <c r="S600" s="77"/>
      <c r="T600" s="77"/>
      <c r="U600" s="77"/>
      <c r="V600" s="77"/>
      <c r="W600" s="77"/>
      <c r="X600" s="77"/>
    </row>
    <row r="601" spans="1:24" s="83" customFormat="1" ht="12.75" customHeight="1">
      <c r="A601" s="65"/>
      <c r="B601" s="23"/>
      <c r="C601" s="76"/>
      <c r="D601" s="28"/>
      <c r="E601" s="76"/>
      <c r="F601" s="76"/>
      <c r="G601" s="76"/>
      <c r="I601" s="77"/>
      <c r="J601" s="77"/>
      <c r="K601" s="77"/>
      <c r="L601" s="77"/>
      <c r="M601" s="77"/>
      <c r="N601" s="77"/>
      <c r="O601" s="77"/>
      <c r="P601" s="77"/>
      <c r="Q601" s="141"/>
      <c r="R601" s="141"/>
      <c r="S601" s="77"/>
      <c r="T601" s="77"/>
      <c r="U601" s="77"/>
      <c r="V601" s="77"/>
      <c r="W601" s="77"/>
      <c r="X601" s="77"/>
    </row>
    <row r="602" spans="1:24" s="83" customFormat="1" ht="12.75" customHeight="1">
      <c r="A602" s="65"/>
      <c r="B602" s="23"/>
      <c r="C602" s="76"/>
      <c r="D602" s="28"/>
      <c r="E602" s="76"/>
      <c r="F602" s="76"/>
      <c r="G602" s="76"/>
      <c r="I602" s="77"/>
      <c r="J602" s="77"/>
      <c r="K602" s="77"/>
      <c r="L602" s="77"/>
      <c r="M602" s="77"/>
      <c r="N602" s="77"/>
      <c r="O602" s="77"/>
      <c r="P602" s="77"/>
      <c r="Q602" s="141"/>
      <c r="R602" s="141"/>
      <c r="S602" s="77"/>
      <c r="T602" s="77"/>
      <c r="U602" s="77"/>
      <c r="V602" s="77"/>
      <c r="W602" s="77"/>
      <c r="X602" s="77"/>
    </row>
    <row r="603" spans="1:24" s="83" customFormat="1" ht="12.75" customHeight="1">
      <c r="A603" s="65"/>
      <c r="B603" s="23"/>
      <c r="C603" s="76"/>
      <c r="D603" s="28"/>
      <c r="E603" s="76"/>
      <c r="F603" s="76"/>
      <c r="G603" s="76"/>
      <c r="I603" s="77"/>
      <c r="J603" s="77"/>
      <c r="K603" s="77"/>
      <c r="L603" s="77"/>
      <c r="M603" s="77"/>
      <c r="N603" s="77"/>
      <c r="O603" s="77"/>
      <c r="P603" s="77"/>
      <c r="Q603" s="141"/>
      <c r="R603" s="141"/>
      <c r="S603" s="77"/>
      <c r="T603" s="77"/>
      <c r="U603" s="77"/>
      <c r="V603" s="77"/>
      <c r="W603" s="77"/>
      <c r="X603" s="77"/>
    </row>
    <row r="604" spans="1:24" s="83" customFormat="1" ht="12.75" customHeight="1">
      <c r="A604" s="65"/>
      <c r="B604" s="23"/>
      <c r="C604" s="76"/>
      <c r="D604" s="28"/>
      <c r="E604" s="76"/>
      <c r="F604" s="76"/>
      <c r="G604" s="76"/>
      <c r="I604" s="77"/>
      <c r="J604" s="77"/>
      <c r="K604" s="77"/>
      <c r="L604" s="77"/>
      <c r="M604" s="77"/>
      <c r="N604" s="77"/>
      <c r="O604" s="77"/>
      <c r="P604" s="77"/>
      <c r="Q604" s="141"/>
      <c r="R604" s="141"/>
      <c r="S604" s="77"/>
      <c r="T604" s="77"/>
      <c r="U604" s="77"/>
      <c r="V604" s="77"/>
      <c r="W604" s="77"/>
      <c r="X604" s="77"/>
    </row>
    <row r="605" spans="1:24" s="83" customFormat="1" ht="12.75" customHeight="1">
      <c r="A605" s="65"/>
      <c r="B605" s="23"/>
      <c r="C605" s="76"/>
      <c r="D605" s="28"/>
      <c r="E605" s="76"/>
      <c r="F605" s="76"/>
      <c r="G605" s="76"/>
      <c r="I605" s="77"/>
      <c r="J605" s="77"/>
      <c r="K605" s="77"/>
      <c r="L605" s="77"/>
      <c r="M605" s="77"/>
      <c r="N605" s="77"/>
      <c r="O605" s="77"/>
      <c r="P605" s="77"/>
      <c r="Q605" s="141"/>
      <c r="R605" s="141"/>
      <c r="S605" s="77"/>
      <c r="T605" s="77"/>
      <c r="U605" s="77"/>
      <c r="V605" s="77"/>
      <c r="W605" s="77"/>
      <c r="X605" s="77"/>
    </row>
    <row r="606" spans="1:24" s="83" customFormat="1" ht="12.75" customHeight="1">
      <c r="A606" s="65"/>
      <c r="B606" s="23"/>
      <c r="C606" s="76"/>
      <c r="D606" s="28"/>
      <c r="E606" s="76"/>
      <c r="F606" s="76"/>
      <c r="G606" s="76"/>
      <c r="I606" s="77"/>
      <c r="J606" s="77"/>
      <c r="K606" s="77"/>
      <c r="L606" s="77"/>
      <c r="M606" s="77"/>
      <c r="N606" s="77"/>
      <c r="O606" s="77"/>
      <c r="P606" s="77"/>
      <c r="Q606" s="141"/>
      <c r="R606" s="141"/>
      <c r="S606" s="77"/>
      <c r="T606" s="77"/>
      <c r="U606" s="77"/>
      <c r="V606" s="77"/>
      <c r="W606" s="77"/>
      <c r="X606" s="77"/>
    </row>
    <row r="607" spans="1:24" s="83" customFormat="1" ht="12.75" customHeight="1">
      <c r="A607" s="65"/>
      <c r="B607" s="23"/>
      <c r="C607" s="76"/>
      <c r="D607" s="28"/>
      <c r="E607" s="76"/>
      <c r="F607" s="76"/>
      <c r="G607" s="76"/>
      <c r="I607" s="77"/>
      <c r="J607" s="77"/>
      <c r="K607" s="77"/>
      <c r="L607" s="77"/>
      <c r="M607" s="77"/>
      <c r="N607" s="77"/>
      <c r="O607" s="77"/>
      <c r="P607" s="77"/>
      <c r="Q607" s="141"/>
      <c r="R607" s="141"/>
      <c r="S607" s="77"/>
      <c r="T607" s="77"/>
      <c r="U607" s="77"/>
      <c r="V607" s="77"/>
      <c r="W607" s="77"/>
      <c r="X607" s="77"/>
    </row>
    <row r="608" spans="1:24" s="83" customFormat="1" ht="12.75" customHeight="1">
      <c r="A608" s="65"/>
      <c r="B608" s="23"/>
      <c r="C608" s="76"/>
      <c r="D608" s="28"/>
      <c r="E608" s="76"/>
      <c r="F608" s="76"/>
      <c r="G608" s="76"/>
      <c r="I608" s="77"/>
      <c r="J608" s="77"/>
      <c r="K608" s="77"/>
      <c r="L608" s="77"/>
      <c r="M608" s="77"/>
      <c r="N608" s="77"/>
      <c r="O608" s="77"/>
      <c r="P608" s="77"/>
      <c r="Q608" s="141"/>
      <c r="R608" s="141"/>
      <c r="S608" s="77"/>
      <c r="T608" s="77"/>
      <c r="U608" s="77"/>
      <c r="V608" s="77"/>
      <c r="W608" s="77"/>
      <c r="X608" s="77"/>
    </row>
    <row r="609" spans="1:24" s="83" customFormat="1" ht="12.75" customHeight="1">
      <c r="A609" s="65"/>
      <c r="B609" s="23"/>
      <c r="C609" s="76"/>
      <c r="D609" s="28"/>
      <c r="E609" s="76"/>
      <c r="F609" s="76"/>
      <c r="G609" s="76"/>
      <c r="I609" s="77"/>
      <c r="J609" s="77"/>
      <c r="K609" s="77"/>
      <c r="L609" s="77"/>
      <c r="M609" s="77"/>
      <c r="N609" s="77"/>
      <c r="O609" s="77"/>
      <c r="P609" s="77"/>
      <c r="Q609" s="141"/>
      <c r="R609" s="141"/>
      <c r="S609" s="77"/>
      <c r="T609" s="77"/>
      <c r="U609" s="77"/>
      <c r="V609" s="77"/>
      <c r="W609" s="77"/>
      <c r="X609" s="77"/>
    </row>
    <row r="610" spans="1:24" s="83" customFormat="1" ht="12.75" customHeight="1">
      <c r="A610" s="65"/>
      <c r="B610" s="23"/>
      <c r="C610" s="76"/>
      <c r="D610" s="28"/>
      <c r="E610" s="76"/>
      <c r="F610" s="76"/>
      <c r="G610" s="76"/>
      <c r="I610" s="77"/>
      <c r="J610" s="77"/>
      <c r="K610" s="77"/>
      <c r="L610" s="77"/>
      <c r="M610" s="77"/>
      <c r="N610" s="77"/>
      <c r="O610" s="77"/>
      <c r="P610" s="77"/>
      <c r="Q610" s="141"/>
      <c r="R610" s="141"/>
      <c r="S610" s="77"/>
      <c r="T610" s="77"/>
      <c r="U610" s="77"/>
      <c r="V610" s="77"/>
      <c r="W610" s="77"/>
      <c r="X610" s="77"/>
    </row>
    <row r="611" spans="1:24" s="83" customFormat="1" ht="12.75" customHeight="1">
      <c r="A611" s="65"/>
      <c r="B611" s="23"/>
      <c r="C611" s="76"/>
      <c r="D611" s="28"/>
      <c r="E611" s="76"/>
      <c r="F611" s="76"/>
      <c r="G611" s="76"/>
      <c r="I611" s="77"/>
      <c r="J611" s="77"/>
      <c r="K611" s="77"/>
      <c r="L611" s="77"/>
      <c r="M611" s="77"/>
      <c r="N611" s="77"/>
      <c r="O611" s="77"/>
      <c r="P611" s="77"/>
      <c r="Q611" s="141"/>
      <c r="R611" s="141"/>
      <c r="S611" s="77"/>
      <c r="T611" s="77"/>
      <c r="U611" s="77"/>
      <c r="V611" s="77"/>
      <c r="W611" s="77"/>
      <c r="X611" s="77"/>
    </row>
    <row r="612" spans="1:24" s="83" customFormat="1" ht="12.75" customHeight="1">
      <c r="A612" s="65"/>
      <c r="B612" s="23"/>
      <c r="C612" s="76"/>
      <c r="D612" s="28"/>
      <c r="E612" s="76"/>
      <c r="F612" s="76"/>
      <c r="G612" s="76"/>
      <c r="I612" s="77"/>
      <c r="J612" s="77"/>
      <c r="K612" s="77"/>
      <c r="L612" s="77"/>
      <c r="M612" s="77"/>
      <c r="N612" s="77"/>
      <c r="O612" s="77"/>
      <c r="P612" s="77"/>
      <c r="Q612" s="141"/>
      <c r="R612" s="141"/>
      <c r="S612" s="77"/>
      <c r="T612" s="77"/>
      <c r="U612" s="77"/>
      <c r="V612" s="77"/>
      <c r="W612" s="77"/>
      <c r="X612" s="77"/>
    </row>
    <row r="613" spans="1:24" s="83" customFormat="1" ht="12.75" customHeight="1">
      <c r="A613" s="65"/>
      <c r="B613" s="23"/>
      <c r="C613" s="76"/>
      <c r="D613" s="28"/>
      <c r="E613" s="76"/>
      <c r="F613" s="76"/>
      <c r="G613" s="76"/>
      <c r="I613" s="77"/>
      <c r="J613" s="77"/>
      <c r="K613" s="77"/>
      <c r="L613" s="77"/>
      <c r="M613" s="77"/>
      <c r="N613" s="77"/>
      <c r="O613" s="77"/>
      <c r="P613" s="77"/>
      <c r="Q613" s="141"/>
      <c r="R613" s="141"/>
      <c r="S613" s="77"/>
      <c r="T613" s="77"/>
      <c r="U613" s="77"/>
      <c r="V613" s="77"/>
      <c r="W613" s="77"/>
      <c r="X613" s="77"/>
    </row>
    <row r="614" spans="1:24" s="83" customFormat="1" ht="12.75" customHeight="1">
      <c r="A614" s="65"/>
      <c r="B614" s="23"/>
      <c r="C614" s="76"/>
      <c r="D614" s="28"/>
      <c r="E614" s="76"/>
      <c r="F614" s="76"/>
      <c r="G614" s="76"/>
      <c r="I614" s="77"/>
      <c r="J614" s="77"/>
      <c r="K614" s="77"/>
      <c r="L614" s="77"/>
      <c r="M614" s="77"/>
      <c r="N614" s="77"/>
      <c r="O614" s="77"/>
      <c r="P614" s="77"/>
      <c r="Q614" s="141"/>
      <c r="R614" s="141"/>
      <c r="S614" s="77"/>
      <c r="T614" s="77"/>
      <c r="U614" s="77"/>
      <c r="V614" s="77"/>
      <c r="W614" s="77"/>
      <c r="X614" s="77"/>
    </row>
    <row r="615" spans="1:24" s="83" customFormat="1" ht="12.75" customHeight="1">
      <c r="A615" s="65"/>
      <c r="B615" s="23"/>
      <c r="C615" s="76"/>
      <c r="D615" s="28"/>
      <c r="E615" s="76"/>
      <c r="F615" s="76"/>
      <c r="G615" s="76"/>
      <c r="I615" s="77"/>
      <c r="J615" s="77"/>
      <c r="K615" s="77"/>
      <c r="L615" s="77"/>
      <c r="M615" s="77"/>
      <c r="N615" s="77"/>
      <c r="O615" s="77"/>
      <c r="P615" s="77"/>
      <c r="Q615" s="141"/>
      <c r="R615" s="141"/>
      <c r="S615" s="77"/>
      <c r="T615" s="77"/>
      <c r="U615" s="77"/>
      <c r="V615" s="77"/>
      <c r="W615" s="77"/>
      <c r="X615" s="77"/>
    </row>
    <row r="616" spans="1:24" s="83" customFormat="1" ht="12.75" customHeight="1">
      <c r="A616" s="65"/>
      <c r="B616" s="23"/>
      <c r="C616" s="76"/>
      <c r="D616" s="28"/>
      <c r="E616" s="76"/>
      <c r="F616" s="76"/>
      <c r="G616" s="76"/>
      <c r="I616" s="77"/>
      <c r="J616" s="77"/>
      <c r="K616" s="77"/>
      <c r="L616" s="77"/>
      <c r="M616" s="77"/>
      <c r="N616" s="77"/>
      <c r="O616" s="77"/>
      <c r="P616" s="77"/>
      <c r="Q616" s="141"/>
      <c r="R616" s="141"/>
      <c r="S616" s="77"/>
      <c r="T616" s="77"/>
      <c r="U616" s="77"/>
      <c r="V616" s="77"/>
      <c r="W616" s="77"/>
      <c r="X616" s="77"/>
    </row>
    <row r="617" spans="1:24" s="83" customFormat="1" ht="12.75" customHeight="1">
      <c r="A617" s="65"/>
      <c r="B617" s="23"/>
      <c r="C617" s="76"/>
      <c r="D617" s="28"/>
      <c r="E617" s="76"/>
      <c r="F617" s="76"/>
      <c r="G617" s="76"/>
      <c r="I617" s="77"/>
      <c r="J617" s="77"/>
      <c r="K617" s="77"/>
      <c r="L617" s="77"/>
      <c r="M617" s="77"/>
      <c r="N617" s="77"/>
      <c r="O617" s="77"/>
      <c r="P617" s="77"/>
      <c r="Q617" s="141"/>
      <c r="R617" s="141"/>
      <c r="S617" s="77"/>
      <c r="T617" s="77"/>
      <c r="U617" s="77"/>
      <c r="V617" s="77"/>
      <c r="W617" s="77"/>
      <c r="X617" s="77"/>
    </row>
    <row r="618" spans="1:24" s="83" customFormat="1" ht="12.75" customHeight="1">
      <c r="A618" s="65"/>
      <c r="B618" s="23"/>
      <c r="C618" s="76"/>
      <c r="D618" s="28"/>
      <c r="E618" s="76"/>
      <c r="F618" s="76"/>
      <c r="G618" s="76"/>
      <c r="I618" s="77"/>
      <c r="J618" s="77"/>
      <c r="K618" s="77"/>
      <c r="L618" s="77"/>
      <c r="M618" s="77"/>
      <c r="N618" s="77"/>
      <c r="O618" s="77"/>
      <c r="P618" s="77"/>
      <c r="Q618" s="141"/>
      <c r="R618" s="141"/>
      <c r="S618" s="77"/>
      <c r="T618" s="77"/>
      <c r="U618" s="77"/>
      <c r="V618" s="77"/>
      <c r="W618" s="77"/>
      <c r="X618" s="77"/>
    </row>
    <row r="619" spans="1:24" s="83" customFormat="1" ht="12.75" customHeight="1">
      <c r="A619" s="65"/>
      <c r="B619" s="23"/>
      <c r="C619" s="76"/>
      <c r="D619" s="28"/>
      <c r="E619" s="76"/>
      <c r="F619" s="76"/>
      <c r="G619" s="76"/>
      <c r="I619" s="77"/>
      <c r="J619" s="77"/>
      <c r="K619" s="77"/>
      <c r="L619" s="77"/>
      <c r="M619" s="77"/>
      <c r="N619" s="77"/>
      <c r="O619" s="77"/>
      <c r="P619" s="77"/>
      <c r="Q619" s="141"/>
      <c r="R619" s="141"/>
      <c r="S619" s="77"/>
      <c r="T619" s="77"/>
      <c r="U619" s="77"/>
      <c r="V619" s="77"/>
      <c r="W619" s="77"/>
      <c r="X619" s="77"/>
    </row>
    <row r="620" spans="1:24" s="83" customFormat="1" ht="12.75" customHeight="1">
      <c r="A620" s="65"/>
      <c r="B620" s="23"/>
      <c r="C620" s="76"/>
      <c r="D620" s="28"/>
      <c r="E620" s="76"/>
      <c r="F620" s="76"/>
      <c r="G620" s="76"/>
      <c r="I620" s="77"/>
      <c r="J620" s="77"/>
      <c r="K620" s="77"/>
      <c r="L620" s="77"/>
      <c r="M620" s="77"/>
      <c r="N620" s="77"/>
      <c r="O620" s="77"/>
      <c r="P620" s="77"/>
      <c r="Q620" s="141"/>
      <c r="R620" s="141"/>
      <c r="S620" s="77"/>
      <c r="T620" s="77"/>
      <c r="U620" s="77"/>
      <c r="V620" s="77"/>
      <c r="W620" s="77"/>
      <c r="X620" s="77"/>
    </row>
    <row r="621" spans="1:24" s="83" customFormat="1" ht="12.75" customHeight="1">
      <c r="A621" s="65"/>
      <c r="B621" s="23"/>
      <c r="C621" s="76"/>
      <c r="D621" s="28"/>
      <c r="E621" s="76"/>
      <c r="F621" s="76"/>
      <c r="G621" s="76"/>
      <c r="I621" s="77"/>
      <c r="J621" s="77"/>
      <c r="K621" s="77"/>
      <c r="L621" s="77"/>
      <c r="M621" s="77"/>
      <c r="N621" s="77"/>
      <c r="O621" s="77"/>
      <c r="P621" s="77"/>
      <c r="Q621" s="141"/>
      <c r="R621" s="141"/>
      <c r="S621" s="77"/>
      <c r="T621" s="77"/>
      <c r="U621" s="77"/>
      <c r="V621" s="77"/>
      <c r="W621" s="77"/>
      <c r="X621" s="77"/>
    </row>
    <row r="622" spans="1:24" s="83" customFormat="1" ht="12.75" customHeight="1">
      <c r="A622" s="65"/>
      <c r="B622" s="23"/>
      <c r="C622" s="76"/>
      <c r="D622" s="28"/>
      <c r="E622" s="76"/>
      <c r="F622" s="76"/>
      <c r="G622" s="76"/>
      <c r="I622" s="77"/>
      <c r="J622" s="77"/>
      <c r="K622" s="77"/>
      <c r="L622" s="77"/>
      <c r="M622" s="77"/>
      <c r="N622" s="77"/>
      <c r="O622" s="77"/>
      <c r="P622" s="77"/>
      <c r="Q622" s="141"/>
      <c r="R622" s="141"/>
      <c r="S622" s="77"/>
      <c r="T622" s="77"/>
      <c r="U622" s="77"/>
      <c r="V622" s="77"/>
      <c r="W622" s="77"/>
      <c r="X622" s="77"/>
    </row>
    <row r="623" spans="1:24" s="83" customFormat="1" ht="12.75" customHeight="1">
      <c r="A623" s="65"/>
      <c r="B623" s="23"/>
      <c r="C623" s="76"/>
      <c r="D623" s="28"/>
      <c r="E623" s="76"/>
      <c r="F623" s="76"/>
      <c r="G623" s="76"/>
      <c r="I623" s="77"/>
      <c r="J623" s="77"/>
      <c r="K623" s="77"/>
      <c r="L623" s="77"/>
      <c r="M623" s="77"/>
      <c r="N623" s="77"/>
      <c r="O623" s="77"/>
      <c r="P623" s="77"/>
      <c r="Q623" s="141"/>
      <c r="R623" s="141"/>
      <c r="S623" s="77"/>
      <c r="T623" s="77"/>
      <c r="U623" s="77"/>
      <c r="V623" s="77"/>
      <c r="W623" s="77"/>
      <c r="X623" s="77"/>
    </row>
    <row r="624" spans="1:24" s="83" customFormat="1" ht="12.75" customHeight="1">
      <c r="A624" s="65"/>
      <c r="B624" s="23"/>
      <c r="C624" s="76"/>
      <c r="D624" s="28"/>
      <c r="E624" s="76"/>
      <c r="F624" s="76"/>
      <c r="G624" s="76"/>
      <c r="I624" s="77"/>
      <c r="J624" s="77"/>
      <c r="K624" s="77"/>
      <c r="L624" s="77"/>
      <c r="M624" s="77"/>
      <c r="N624" s="77"/>
      <c r="O624" s="77"/>
      <c r="P624" s="77"/>
      <c r="Q624" s="141"/>
      <c r="R624" s="141"/>
      <c r="S624" s="77"/>
      <c r="T624" s="77"/>
      <c r="U624" s="77"/>
      <c r="V624" s="77"/>
      <c r="W624" s="77"/>
      <c r="X624" s="77"/>
    </row>
    <row r="625" spans="1:24" s="83" customFormat="1" ht="12.75" customHeight="1">
      <c r="A625" s="65"/>
      <c r="B625" s="23"/>
      <c r="C625" s="76"/>
      <c r="D625" s="28"/>
      <c r="E625" s="76"/>
      <c r="F625" s="76"/>
      <c r="G625" s="76"/>
      <c r="I625" s="77"/>
      <c r="J625" s="77"/>
      <c r="K625" s="77"/>
      <c r="L625" s="77"/>
      <c r="M625" s="77"/>
      <c r="N625" s="77"/>
      <c r="O625" s="77"/>
      <c r="P625" s="77"/>
      <c r="Q625" s="141"/>
      <c r="R625" s="141"/>
      <c r="S625" s="77"/>
      <c r="T625" s="77"/>
      <c r="U625" s="77"/>
      <c r="V625" s="77"/>
      <c r="W625" s="77"/>
      <c r="X625" s="77"/>
    </row>
    <row r="626" spans="1:24" s="83" customFormat="1" ht="12.75" customHeight="1">
      <c r="A626" s="65"/>
      <c r="B626" s="23"/>
      <c r="C626" s="76"/>
      <c r="D626" s="28"/>
      <c r="E626" s="76"/>
      <c r="F626" s="76"/>
      <c r="G626" s="76"/>
      <c r="I626" s="77"/>
      <c r="J626" s="77"/>
      <c r="K626" s="77"/>
      <c r="L626" s="77"/>
      <c r="M626" s="77"/>
      <c r="N626" s="77"/>
      <c r="O626" s="77"/>
      <c r="P626" s="77"/>
      <c r="Q626" s="141"/>
      <c r="R626" s="141"/>
      <c r="S626" s="77"/>
      <c r="T626" s="77"/>
      <c r="U626" s="77"/>
      <c r="V626" s="77"/>
      <c r="W626" s="77"/>
      <c r="X626" s="77"/>
    </row>
    <row r="627" spans="1:24" s="83" customFormat="1" ht="12.75" customHeight="1">
      <c r="A627" s="65"/>
      <c r="B627" s="23"/>
      <c r="C627" s="76"/>
      <c r="D627" s="28"/>
      <c r="E627" s="76"/>
      <c r="F627" s="76"/>
      <c r="G627" s="76"/>
      <c r="I627" s="77"/>
      <c r="J627" s="77"/>
      <c r="K627" s="77"/>
      <c r="L627" s="77"/>
      <c r="M627" s="77"/>
      <c r="N627" s="77"/>
      <c r="O627" s="77"/>
      <c r="P627" s="77"/>
      <c r="Q627" s="141"/>
      <c r="R627" s="141"/>
      <c r="S627" s="77"/>
      <c r="T627" s="77"/>
      <c r="U627" s="77"/>
      <c r="V627" s="77"/>
      <c r="W627" s="77"/>
      <c r="X627" s="77"/>
    </row>
    <row r="628" spans="1:24" s="83" customFormat="1" ht="12.75" customHeight="1">
      <c r="A628" s="65"/>
      <c r="B628" s="23"/>
      <c r="C628" s="76"/>
      <c r="D628" s="28"/>
      <c r="E628" s="76"/>
      <c r="F628" s="76"/>
      <c r="G628" s="76"/>
      <c r="I628" s="77"/>
      <c r="J628" s="77"/>
      <c r="K628" s="77"/>
      <c r="L628" s="77"/>
      <c r="M628" s="77"/>
      <c r="N628" s="77"/>
      <c r="O628" s="77"/>
      <c r="P628" s="77"/>
      <c r="Q628" s="141"/>
      <c r="R628" s="141"/>
      <c r="S628" s="77"/>
      <c r="T628" s="77"/>
      <c r="U628" s="77"/>
      <c r="V628" s="77"/>
      <c r="W628" s="77"/>
      <c r="X628" s="77"/>
    </row>
    <row r="629" spans="1:24" s="83" customFormat="1" ht="12.75" customHeight="1">
      <c r="A629" s="65"/>
      <c r="B629" s="23"/>
      <c r="C629" s="76"/>
      <c r="D629" s="28"/>
      <c r="E629" s="76"/>
      <c r="F629" s="76"/>
      <c r="G629" s="76"/>
      <c r="I629" s="77"/>
      <c r="J629" s="77"/>
      <c r="K629" s="77"/>
      <c r="L629" s="77"/>
      <c r="M629" s="77"/>
      <c r="N629" s="77"/>
      <c r="O629" s="77"/>
      <c r="P629" s="77"/>
      <c r="Q629" s="141"/>
      <c r="R629" s="141"/>
      <c r="S629" s="77"/>
      <c r="T629" s="77"/>
      <c r="U629" s="77"/>
      <c r="V629" s="77"/>
      <c r="W629" s="77"/>
      <c r="X629" s="77"/>
    </row>
    <row r="630" spans="1:24" s="83" customFormat="1" ht="12.75" customHeight="1">
      <c r="A630" s="65"/>
      <c r="B630" s="23"/>
      <c r="C630" s="76"/>
      <c r="D630" s="28"/>
      <c r="E630" s="76"/>
      <c r="F630" s="76"/>
      <c r="G630" s="76"/>
      <c r="I630" s="77"/>
      <c r="J630" s="77"/>
      <c r="K630" s="77"/>
      <c r="L630" s="77"/>
      <c r="M630" s="77"/>
      <c r="N630" s="77"/>
      <c r="O630" s="77"/>
      <c r="P630" s="77"/>
      <c r="Q630" s="141"/>
      <c r="R630" s="141"/>
      <c r="S630" s="77"/>
      <c r="T630" s="77"/>
      <c r="U630" s="77"/>
      <c r="V630" s="77"/>
      <c r="W630" s="77"/>
      <c r="X630" s="77"/>
    </row>
    <row r="631" spans="1:24" s="83" customFormat="1" ht="12.75" customHeight="1">
      <c r="A631" s="65"/>
      <c r="B631" s="23"/>
      <c r="C631" s="76"/>
      <c r="D631" s="28"/>
      <c r="E631" s="76"/>
      <c r="F631" s="76"/>
      <c r="G631" s="76"/>
      <c r="I631" s="77"/>
      <c r="J631" s="77"/>
      <c r="K631" s="77"/>
      <c r="L631" s="77"/>
      <c r="M631" s="77"/>
      <c r="N631" s="77"/>
      <c r="O631" s="77"/>
      <c r="P631" s="77"/>
      <c r="Q631" s="141"/>
      <c r="R631" s="141"/>
      <c r="S631" s="77"/>
      <c r="T631" s="77"/>
      <c r="U631" s="77"/>
      <c r="V631" s="77"/>
      <c r="W631" s="77"/>
      <c r="X631" s="77"/>
    </row>
    <row r="632" spans="1:24" s="83" customFormat="1" ht="12.75" customHeight="1">
      <c r="A632" s="65"/>
      <c r="B632" s="23"/>
      <c r="C632" s="76"/>
      <c r="D632" s="28"/>
      <c r="E632" s="76"/>
      <c r="F632" s="76"/>
      <c r="G632" s="76"/>
      <c r="I632" s="77"/>
      <c r="J632" s="77"/>
      <c r="K632" s="77"/>
      <c r="L632" s="77"/>
      <c r="M632" s="77"/>
      <c r="N632" s="77"/>
      <c r="O632" s="77"/>
      <c r="P632" s="77"/>
      <c r="Q632" s="141"/>
      <c r="R632" s="141"/>
      <c r="S632" s="77"/>
      <c r="T632" s="77"/>
      <c r="U632" s="77"/>
      <c r="V632" s="77"/>
      <c r="W632" s="77"/>
      <c r="X632" s="77"/>
    </row>
    <row r="633" spans="1:24" s="83" customFormat="1" ht="12.75" customHeight="1">
      <c r="A633" s="65"/>
      <c r="B633" s="23"/>
      <c r="C633" s="76"/>
      <c r="D633" s="28"/>
      <c r="E633" s="76"/>
      <c r="F633" s="76"/>
      <c r="G633" s="76"/>
      <c r="I633" s="77"/>
      <c r="J633" s="77"/>
      <c r="K633" s="77"/>
      <c r="L633" s="77"/>
      <c r="M633" s="77"/>
      <c r="N633" s="77"/>
      <c r="O633" s="77"/>
      <c r="P633" s="77"/>
      <c r="Q633" s="141"/>
      <c r="R633" s="141"/>
      <c r="S633" s="77"/>
      <c r="T633" s="77"/>
      <c r="U633" s="77"/>
      <c r="V633" s="77"/>
      <c r="W633" s="77"/>
      <c r="X633" s="77"/>
    </row>
    <row r="634" spans="1:24" s="83" customFormat="1" ht="12.75" customHeight="1">
      <c r="A634" s="65"/>
      <c r="B634" s="23"/>
      <c r="C634" s="76"/>
      <c r="D634" s="28"/>
      <c r="E634" s="76"/>
      <c r="F634" s="76"/>
      <c r="G634" s="76"/>
      <c r="I634" s="77"/>
      <c r="J634" s="77"/>
      <c r="K634" s="77"/>
      <c r="L634" s="77"/>
      <c r="M634" s="77"/>
      <c r="N634" s="77"/>
      <c r="O634" s="77"/>
      <c r="P634" s="77"/>
      <c r="Q634" s="141"/>
      <c r="R634" s="141"/>
      <c r="S634" s="77"/>
      <c r="T634" s="77"/>
      <c r="U634" s="77"/>
      <c r="V634" s="77"/>
      <c r="W634" s="77"/>
      <c r="X634" s="77"/>
    </row>
    <row r="635" spans="1:24" s="83" customFormat="1" ht="12.75" customHeight="1">
      <c r="A635" s="65"/>
      <c r="B635" s="23"/>
      <c r="C635" s="76"/>
      <c r="D635" s="28"/>
      <c r="E635" s="76"/>
      <c r="F635" s="76"/>
      <c r="G635" s="76"/>
      <c r="I635" s="77"/>
      <c r="J635" s="77"/>
      <c r="K635" s="77"/>
      <c r="L635" s="77"/>
      <c r="M635" s="77"/>
      <c r="N635" s="77"/>
      <c r="O635" s="77"/>
      <c r="P635" s="77"/>
      <c r="Q635" s="141"/>
      <c r="R635" s="141"/>
      <c r="S635" s="77"/>
      <c r="T635" s="77"/>
      <c r="U635" s="77"/>
      <c r="V635" s="77"/>
      <c r="W635" s="77"/>
      <c r="X635" s="77"/>
    </row>
    <row r="636" spans="1:24" s="83" customFormat="1" ht="12.75" customHeight="1">
      <c r="A636" s="65"/>
      <c r="B636" s="23"/>
      <c r="C636" s="76"/>
      <c r="D636" s="28"/>
      <c r="E636" s="76"/>
      <c r="F636" s="76"/>
      <c r="G636" s="76"/>
      <c r="I636" s="77"/>
      <c r="J636" s="77"/>
      <c r="K636" s="77"/>
      <c r="L636" s="77"/>
      <c r="M636" s="77"/>
      <c r="N636" s="77"/>
      <c r="O636" s="77"/>
      <c r="P636" s="77"/>
      <c r="Q636" s="141"/>
      <c r="R636" s="141"/>
      <c r="S636" s="77"/>
      <c r="T636" s="77"/>
      <c r="U636" s="77"/>
      <c r="V636" s="77"/>
      <c r="W636" s="77"/>
      <c r="X636" s="77"/>
    </row>
    <row r="637" spans="1:24" s="83" customFormat="1" ht="12.75" customHeight="1">
      <c r="A637" s="65"/>
      <c r="B637" s="23"/>
      <c r="C637" s="76"/>
      <c r="D637" s="28"/>
      <c r="E637" s="76"/>
      <c r="F637" s="76"/>
      <c r="G637" s="76"/>
      <c r="I637" s="77"/>
      <c r="J637" s="77"/>
      <c r="K637" s="77"/>
      <c r="L637" s="77"/>
      <c r="M637" s="77"/>
      <c r="N637" s="77"/>
      <c r="O637" s="77"/>
      <c r="P637" s="77"/>
      <c r="Q637" s="141"/>
      <c r="R637" s="141"/>
      <c r="S637" s="77"/>
      <c r="T637" s="77"/>
      <c r="U637" s="77"/>
      <c r="V637" s="77"/>
      <c r="W637" s="77"/>
      <c r="X637" s="77"/>
    </row>
    <row r="638" spans="1:24" s="83" customFormat="1" ht="12.75" customHeight="1">
      <c r="A638" s="65"/>
      <c r="B638" s="23"/>
      <c r="C638" s="76"/>
      <c r="D638" s="28"/>
      <c r="E638" s="76"/>
      <c r="F638" s="76"/>
      <c r="G638" s="76"/>
      <c r="I638" s="77"/>
      <c r="J638" s="77"/>
      <c r="K638" s="77"/>
      <c r="L638" s="77"/>
      <c r="M638" s="77"/>
      <c r="N638" s="77"/>
      <c r="O638" s="77"/>
      <c r="P638" s="77"/>
      <c r="Q638" s="141"/>
      <c r="R638" s="141"/>
      <c r="S638" s="77"/>
      <c r="T638" s="77"/>
      <c r="U638" s="77"/>
      <c r="V638" s="77"/>
      <c r="W638" s="77"/>
      <c r="X638" s="77"/>
    </row>
    <row r="639" spans="1:24" s="83" customFormat="1" ht="12.75" customHeight="1">
      <c r="A639" s="65"/>
      <c r="B639" s="23"/>
      <c r="C639" s="76"/>
      <c r="D639" s="28"/>
      <c r="E639" s="76"/>
      <c r="F639" s="76"/>
      <c r="G639" s="76"/>
      <c r="I639" s="77"/>
      <c r="J639" s="77"/>
      <c r="K639" s="77"/>
      <c r="L639" s="77"/>
      <c r="M639" s="77"/>
      <c r="N639" s="77"/>
      <c r="O639" s="77"/>
      <c r="P639" s="77"/>
      <c r="Q639" s="141"/>
      <c r="R639" s="141"/>
      <c r="S639" s="77"/>
      <c r="T639" s="77"/>
      <c r="U639" s="77"/>
      <c r="V639" s="77"/>
      <c r="W639" s="77"/>
      <c r="X639" s="77"/>
    </row>
    <row r="640" spans="1:24" s="83" customFormat="1" ht="12.75" customHeight="1">
      <c r="A640" s="65"/>
      <c r="B640" s="23"/>
      <c r="C640" s="76"/>
      <c r="D640" s="28"/>
      <c r="E640" s="76"/>
      <c r="F640" s="76"/>
      <c r="G640" s="76"/>
      <c r="I640" s="77"/>
      <c r="J640" s="77"/>
      <c r="K640" s="77"/>
      <c r="L640" s="77"/>
      <c r="M640" s="77"/>
      <c r="N640" s="77"/>
      <c r="O640" s="77"/>
      <c r="P640" s="77"/>
      <c r="Q640" s="141"/>
      <c r="R640" s="141"/>
      <c r="S640" s="77"/>
      <c r="T640" s="77"/>
      <c r="U640" s="77"/>
      <c r="V640" s="77"/>
      <c r="W640" s="77"/>
      <c r="X640" s="77"/>
    </row>
    <row r="641" spans="1:24" s="83" customFormat="1" ht="12.75" customHeight="1">
      <c r="A641" s="65"/>
      <c r="B641" s="23"/>
      <c r="C641" s="76"/>
      <c r="D641" s="28"/>
      <c r="E641" s="76"/>
      <c r="F641" s="76"/>
      <c r="G641" s="76"/>
      <c r="I641" s="77"/>
      <c r="J641" s="77"/>
      <c r="K641" s="77"/>
      <c r="L641" s="77"/>
      <c r="M641" s="77"/>
      <c r="N641" s="77"/>
      <c r="O641" s="77"/>
      <c r="P641" s="77"/>
      <c r="Q641" s="141"/>
      <c r="R641" s="141"/>
      <c r="S641" s="77"/>
      <c r="T641" s="77"/>
      <c r="U641" s="77"/>
      <c r="V641" s="77"/>
      <c r="W641" s="77"/>
      <c r="X641" s="77"/>
    </row>
    <row r="642" spans="1:24" s="83" customFormat="1" ht="12.75" customHeight="1">
      <c r="A642" s="65"/>
      <c r="B642" s="23"/>
      <c r="C642" s="76"/>
      <c r="D642" s="28"/>
      <c r="E642" s="76"/>
      <c r="F642" s="76"/>
      <c r="G642" s="76"/>
      <c r="I642" s="77"/>
      <c r="J642" s="77"/>
      <c r="K642" s="77"/>
      <c r="L642" s="77"/>
      <c r="M642" s="77"/>
      <c r="N642" s="77"/>
      <c r="O642" s="77"/>
      <c r="P642" s="77"/>
      <c r="Q642" s="141"/>
      <c r="R642" s="141"/>
      <c r="S642" s="77"/>
      <c r="T642" s="77"/>
      <c r="U642" s="77"/>
      <c r="V642" s="77"/>
      <c r="W642" s="77"/>
      <c r="X642" s="77"/>
    </row>
    <row r="643" spans="1:24" s="83" customFormat="1" ht="12.75" customHeight="1">
      <c r="A643" s="65"/>
      <c r="B643" s="23"/>
      <c r="C643" s="76"/>
      <c r="D643" s="28"/>
      <c r="E643" s="76"/>
      <c r="F643" s="76"/>
      <c r="G643" s="76"/>
      <c r="I643" s="77"/>
      <c r="J643" s="77"/>
      <c r="K643" s="77"/>
      <c r="L643" s="77"/>
      <c r="M643" s="77"/>
      <c r="N643" s="77"/>
      <c r="O643" s="77"/>
      <c r="P643" s="77"/>
      <c r="Q643" s="141"/>
      <c r="R643" s="141"/>
      <c r="S643" s="77"/>
      <c r="T643" s="77"/>
      <c r="U643" s="77"/>
      <c r="V643" s="77"/>
      <c r="W643" s="77"/>
      <c r="X643" s="77"/>
    </row>
    <row r="644" spans="1:24" s="83" customFormat="1" ht="12.75" customHeight="1">
      <c r="A644" s="65"/>
      <c r="B644" s="23"/>
      <c r="C644" s="76"/>
      <c r="D644" s="28"/>
      <c r="E644" s="76"/>
      <c r="F644" s="76"/>
      <c r="G644" s="76"/>
      <c r="I644" s="77"/>
      <c r="J644" s="77"/>
      <c r="K644" s="77"/>
      <c r="L644" s="77"/>
      <c r="M644" s="77"/>
      <c r="N644" s="77"/>
      <c r="O644" s="77"/>
      <c r="P644" s="77"/>
      <c r="Q644" s="141"/>
      <c r="R644" s="141"/>
      <c r="S644" s="77"/>
      <c r="T644" s="77"/>
      <c r="U644" s="77"/>
      <c r="V644" s="77"/>
      <c r="W644" s="77"/>
      <c r="X644" s="77"/>
    </row>
    <row r="645" spans="1:24" s="83" customFormat="1" ht="12.75" customHeight="1">
      <c r="A645" s="65"/>
      <c r="B645" s="23"/>
      <c r="C645" s="76"/>
      <c r="D645" s="28"/>
      <c r="E645" s="76"/>
      <c r="F645" s="76"/>
      <c r="G645" s="76"/>
      <c r="I645" s="77"/>
      <c r="J645" s="77"/>
      <c r="K645" s="77"/>
      <c r="L645" s="77"/>
      <c r="M645" s="77"/>
      <c r="N645" s="77"/>
      <c r="O645" s="77"/>
      <c r="P645" s="77"/>
      <c r="Q645" s="141"/>
      <c r="R645" s="141"/>
      <c r="S645" s="77"/>
      <c r="T645" s="77"/>
      <c r="U645" s="77"/>
      <c r="V645" s="77"/>
      <c r="W645" s="77"/>
      <c r="X645" s="77"/>
    </row>
    <row r="646" spans="1:24" s="83" customFormat="1" ht="12.75" customHeight="1">
      <c r="A646" s="65"/>
      <c r="B646" s="23"/>
      <c r="C646" s="76"/>
      <c r="D646" s="28"/>
      <c r="E646" s="76"/>
      <c r="F646" s="76"/>
      <c r="G646" s="76"/>
      <c r="I646" s="77"/>
      <c r="J646" s="77"/>
      <c r="K646" s="77"/>
      <c r="L646" s="77"/>
      <c r="M646" s="77"/>
      <c r="N646" s="77"/>
      <c r="O646" s="77"/>
      <c r="P646" s="77"/>
      <c r="Q646" s="141"/>
      <c r="R646" s="141"/>
      <c r="S646" s="77"/>
      <c r="T646" s="77"/>
      <c r="U646" s="77"/>
      <c r="V646" s="77"/>
      <c r="W646" s="77"/>
      <c r="X646" s="77"/>
    </row>
    <row r="647" spans="1:24" s="83" customFormat="1" ht="12.75" customHeight="1">
      <c r="A647" s="65"/>
      <c r="B647" s="23"/>
      <c r="C647" s="76"/>
      <c r="D647" s="28"/>
      <c r="E647" s="76"/>
      <c r="F647" s="76"/>
      <c r="G647" s="76"/>
      <c r="I647" s="77"/>
      <c r="J647" s="77"/>
      <c r="K647" s="77"/>
      <c r="L647" s="77"/>
      <c r="M647" s="77"/>
      <c r="N647" s="77"/>
      <c r="O647" s="77"/>
      <c r="P647" s="77"/>
      <c r="Q647" s="141"/>
      <c r="R647" s="141"/>
      <c r="S647" s="77"/>
      <c r="T647" s="77"/>
      <c r="U647" s="77"/>
      <c r="V647" s="77"/>
      <c r="W647" s="77"/>
      <c r="X647" s="77"/>
    </row>
    <row r="648" spans="1:24" s="83" customFormat="1" ht="12.75" customHeight="1">
      <c r="A648" s="65"/>
      <c r="B648" s="23"/>
      <c r="C648" s="76"/>
      <c r="D648" s="28"/>
      <c r="E648" s="76"/>
      <c r="F648" s="76"/>
      <c r="G648" s="76"/>
      <c r="I648" s="77"/>
      <c r="J648" s="77"/>
      <c r="K648" s="77"/>
      <c r="L648" s="77"/>
      <c r="M648" s="77"/>
      <c r="N648" s="77"/>
      <c r="O648" s="77"/>
      <c r="P648" s="77"/>
      <c r="Q648" s="141"/>
      <c r="R648" s="141"/>
      <c r="S648" s="77"/>
      <c r="T648" s="77"/>
      <c r="U648" s="77"/>
      <c r="V648" s="77"/>
      <c r="W648" s="77"/>
      <c r="X648" s="77"/>
    </row>
    <row r="649" spans="1:24" s="83" customFormat="1" ht="12.75" customHeight="1">
      <c r="A649" s="65"/>
      <c r="B649" s="23"/>
      <c r="C649" s="76"/>
      <c r="D649" s="28"/>
      <c r="E649" s="76"/>
      <c r="F649" s="76"/>
      <c r="G649" s="76"/>
      <c r="I649" s="77"/>
      <c r="J649" s="77"/>
      <c r="K649" s="77"/>
      <c r="L649" s="77"/>
      <c r="M649" s="77"/>
      <c r="N649" s="77"/>
      <c r="O649" s="77"/>
      <c r="P649" s="77"/>
      <c r="Q649" s="141"/>
      <c r="R649" s="141"/>
      <c r="S649" s="77"/>
      <c r="T649" s="77"/>
      <c r="U649" s="77"/>
      <c r="V649" s="77"/>
      <c r="W649" s="77"/>
      <c r="X649" s="77"/>
    </row>
    <row r="650" spans="1:24" s="83" customFormat="1" ht="12.75" customHeight="1">
      <c r="A650" s="65"/>
      <c r="B650" s="23"/>
      <c r="C650" s="76"/>
      <c r="D650" s="28"/>
      <c r="E650" s="76"/>
      <c r="F650" s="76"/>
      <c r="G650" s="76"/>
      <c r="I650" s="77"/>
      <c r="J650" s="77"/>
      <c r="K650" s="77"/>
      <c r="L650" s="77"/>
      <c r="M650" s="77"/>
      <c r="N650" s="77"/>
      <c r="O650" s="77"/>
      <c r="P650" s="77"/>
      <c r="Q650" s="141"/>
      <c r="R650" s="141"/>
      <c r="S650" s="77"/>
      <c r="T650" s="77"/>
      <c r="U650" s="77"/>
      <c r="V650" s="77"/>
      <c r="W650" s="77"/>
      <c r="X650" s="77"/>
    </row>
    <row r="651" spans="1:24" s="83" customFormat="1" ht="12.75" customHeight="1">
      <c r="A651" s="65"/>
      <c r="B651" s="23"/>
      <c r="C651" s="76"/>
      <c r="D651" s="28"/>
      <c r="E651" s="76"/>
      <c r="F651" s="76"/>
      <c r="G651" s="76"/>
      <c r="I651" s="77"/>
      <c r="J651" s="77"/>
      <c r="K651" s="77"/>
      <c r="L651" s="77"/>
      <c r="M651" s="77"/>
      <c r="N651" s="77"/>
      <c r="O651" s="77"/>
      <c r="P651" s="77"/>
      <c r="Q651" s="141"/>
      <c r="R651" s="141"/>
      <c r="S651" s="77"/>
      <c r="T651" s="77"/>
      <c r="U651" s="77"/>
      <c r="V651" s="77"/>
      <c r="W651" s="77"/>
      <c r="X651" s="77"/>
    </row>
    <row r="652" spans="1:24" s="83" customFormat="1" ht="12.75" customHeight="1">
      <c r="A652" s="65"/>
      <c r="B652" s="23"/>
      <c r="C652" s="76"/>
      <c r="D652" s="28"/>
      <c r="E652" s="76"/>
      <c r="F652" s="76"/>
      <c r="G652" s="76"/>
      <c r="I652" s="77"/>
      <c r="J652" s="77"/>
      <c r="K652" s="77"/>
      <c r="L652" s="77"/>
      <c r="M652" s="77"/>
      <c r="N652" s="77"/>
      <c r="O652" s="77"/>
      <c r="P652" s="77"/>
      <c r="Q652" s="141"/>
      <c r="R652" s="141"/>
      <c r="S652" s="77"/>
      <c r="T652" s="77"/>
      <c r="U652" s="77"/>
      <c r="V652" s="77"/>
      <c r="W652" s="77"/>
      <c r="X652" s="77"/>
    </row>
    <row r="653" spans="1:24" s="83" customFormat="1" ht="12.75" customHeight="1">
      <c r="A653" s="65"/>
      <c r="B653" s="23"/>
      <c r="C653" s="76"/>
      <c r="D653" s="28"/>
      <c r="E653" s="76"/>
      <c r="F653" s="76"/>
      <c r="G653" s="76"/>
      <c r="I653" s="77"/>
      <c r="J653" s="77"/>
      <c r="K653" s="77"/>
      <c r="L653" s="77"/>
      <c r="M653" s="77"/>
      <c r="N653" s="77"/>
      <c r="O653" s="77"/>
      <c r="P653" s="77"/>
      <c r="Q653" s="141"/>
      <c r="R653" s="141"/>
      <c r="S653" s="77"/>
      <c r="T653" s="77"/>
      <c r="U653" s="77"/>
      <c r="V653" s="77"/>
      <c r="W653" s="77"/>
      <c r="X653" s="77"/>
    </row>
    <row r="654" spans="1:24" s="83" customFormat="1" ht="12.75" customHeight="1">
      <c r="A654" s="65"/>
      <c r="B654" s="23"/>
      <c r="C654" s="76"/>
      <c r="D654" s="28"/>
      <c r="E654" s="76"/>
      <c r="F654" s="76"/>
      <c r="G654" s="76"/>
      <c r="I654" s="77"/>
      <c r="J654" s="77"/>
      <c r="K654" s="77"/>
      <c r="L654" s="77"/>
      <c r="M654" s="77"/>
      <c r="N654" s="77"/>
      <c r="O654" s="77"/>
      <c r="P654" s="77"/>
      <c r="Q654" s="141"/>
      <c r="R654" s="141"/>
      <c r="S654" s="77"/>
      <c r="T654" s="77"/>
      <c r="U654" s="77"/>
      <c r="V654" s="77"/>
      <c r="W654" s="77"/>
      <c r="X654" s="77"/>
    </row>
    <row r="655" spans="1:24" s="83" customFormat="1" ht="12.75" customHeight="1">
      <c r="A655" s="65"/>
      <c r="B655" s="23"/>
      <c r="C655" s="76"/>
      <c r="D655" s="28"/>
      <c r="E655" s="76"/>
      <c r="F655" s="76"/>
      <c r="G655" s="76"/>
      <c r="I655" s="77"/>
      <c r="J655" s="77"/>
      <c r="K655" s="77"/>
      <c r="L655" s="77"/>
      <c r="M655" s="77"/>
      <c r="N655" s="77"/>
      <c r="O655" s="77"/>
      <c r="P655" s="77"/>
      <c r="Q655" s="141"/>
      <c r="R655" s="141"/>
      <c r="S655" s="77"/>
      <c r="T655" s="77"/>
      <c r="U655" s="77"/>
      <c r="V655" s="77"/>
      <c r="W655" s="77"/>
      <c r="X655" s="77"/>
    </row>
    <row r="656" spans="1:24" s="83" customFormat="1" ht="12.75" customHeight="1">
      <c r="A656" s="65"/>
      <c r="B656" s="23"/>
      <c r="C656" s="76"/>
      <c r="D656" s="28"/>
      <c r="E656" s="76"/>
      <c r="F656" s="76"/>
      <c r="G656" s="76"/>
      <c r="I656" s="77"/>
      <c r="J656" s="77"/>
      <c r="K656" s="77"/>
      <c r="L656" s="77"/>
      <c r="M656" s="77"/>
      <c r="N656" s="77"/>
      <c r="O656" s="77"/>
      <c r="P656" s="77"/>
      <c r="Q656" s="141"/>
      <c r="R656" s="141"/>
      <c r="S656" s="77"/>
      <c r="T656" s="77"/>
      <c r="U656" s="77"/>
      <c r="V656" s="77"/>
      <c r="W656" s="77"/>
      <c r="X656" s="77"/>
    </row>
    <row r="657" spans="1:24" s="83" customFormat="1" ht="12.75" customHeight="1">
      <c r="A657" s="65"/>
      <c r="B657" s="23"/>
      <c r="C657" s="76"/>
      <c r="D657" s="28"/>
      <c r="E657" s="76"/>
      <c r="F657" s="76"/>
      <c r="G657" s="76"/>
      <c r="I657" s="77"/>
      <c r="J657" s="77"/>
      <c r="K657" s="77"/>
      <c r="L657" s="77"/>
      <c r="M657" s="77"/>
      <c r="N657" s="77"/>
      <c r="O657" s="77"/>
      <c r="P657" s="77"/>
      <c r="Q657" s="141"/>
      <c r="R657" s="141"/>
      <c r="S657" s="77"/>
      <c r="T657" s="77"/>
      <c r="U657" s="77"/>
      <c r="V657" s="77"/>
      <c r="W657" s="77"/>
      <c r="X657" s="77"/>
    </row>
    <row r="658" spans="1:24" s="83" customFormat="1" ht="12.75" customHeight="1">
      <c r="A658" s="65"/>
      <c r="B658" s="23"/>
      <c r="C658" s="76"/>
      <c r="D658" s="28"/>
      <c r="E658" s="76"/>
      <c r="F658" s="76"/>
      <c r="G658" s="76"/>
      <c r="I658" s="77"/>
      <c r="J658" s="77"/>
      <c r="K658" s="77"/>
      <c r="L658" s="77"/>
      <c r="M658" s="77"/>
      <c r="N658" s="77"/>
      <c r="O658" s="77"/>
      <c r="P658" s="77"/>
      <c r="Q658" s="141"/>
      <c r="R658" s="141"/>
      <c r="S658" s="77"/>
      <c r="T658" s="77"/>
      <c r="U658" s="77"/>
      <c r="V658" s="77"/>
      <c r="W658" s="77"/>
      <c r="X658" s="77"/>
    </row>
    <row r="659" spans="1:24" s="83" customFormat="1" ht="12.75" customHeight="1">
      <c r="A659" s="65"/>
      <c r="B659" s="23"/>
      <c r="C659" s="76"/>
      <c r="D659" s="28"/>
      <c r="E659" s="76"/>
      <c r="F659" s="76"/>
      <c r="G659" s="76"/>
      <c r="I659" s="77"/>
      <c r="J659" s="77"/>
      <c r="K659" s="77"/>
      <c r="L659" s="77"/>
      <c r="M659" s="77"/>
      <c r="N659" s="77"/>
      <c r="O659" s="77"/>
      <c r="P659" s="77"/>
      <c r="Q659" s="141"/>
      <c r="R659" s="141"/>
      <c r="S659" s="77"/>
      <c r="T659" s="77"/>
      <c r="U659" s="77"/>
      <c r="V659" s="77"/>
      <c r="W659" s="77"/>
      <c r="X659" s="77"/>
    </row>
    <row r="660" spans="1:24" s="83" customFormat="1" ht="12.75" customHeight="1">
      <c r="A660" s="65"/>
      <c r="B660" s="23"/>
      <c r="C660" s="76"/>
      <c r="D660" s="28"/>
      <c r="E660" s="76"/>
      <c r="F660" s="76"/>
      <c r="G660" s="76"/>
      <c r="I660" s="77"/>
      <c r="J660" s="77"/>
      <c r="K660" s="77"/>
      <c r="L660" s="77"/>
      <c r="M660" s="77"/>
      <c r="N660" s="77"/>
      <c r="O660" s="77"/>
      <c r="P660" s="77"/>
      <c r="Q660" s="141"/>
      <c r="R660" s="141"/>
      <c r="S660" s="77"/>
      <c r="T660" s="77"/>
      <c r="U660" s="77"/>
      <c r="V660" s="77"/>
      <c r="W660" s="77"/>
      <c r="X660" s="77"/>
    </row>
    <row r="661" spans="1:24" s="83" customFormat="1" ht="12.75" customHeight="1">
      <c r="A661" s="65"/>
      <c r="B661" s="23"/>
      <c r="C661" s="76"/>
      <c r="D661" s="28"/>
      <c r="E661" s="76"/>
      <c r="F661" s="76"/>
      <c r="G661" s="76"/>
      <c r="I661" s="77"/>
      <c r="J661" s="77"/>
      <c r="K661" s="77"/>
      <c r="L661" s="77"/>
      <c r="M661" s="77"/>
      <c r="N661" s="77"/>
      <c r="O661" s="77"/>
      <c r="P661" s="77"/>
      <c r="Q661" s="141"/>
      <c r="R661" s="141"/>
      <c r="S661" s="77"/>
      <c r="T661" s="77"/>
      <c r="U661" s="77"/>
      <c r="V661" s="77"/>
      <c r="W661" s="77"/>
      <c r="X661" s="77"/>
    </row>
    <row r="662" spans="1:24" s="83" customFormat="1" ht="12.75" customHeight="1">
      <c r="A662" s="65"/>
      <c r="B662" s="23"/>
      <c r="C662" s="76"/>
      <c r="D662" s="28"/>
      <c r="E662" s="76"/>
      <c r="F662" s="76"/>
      <c r="G662" s="76"/>
      <c r="I662" s="77"/>
      <c r="J662" s="77"/>
      <c r="K662" s="77"/>
      <c r="L662" s="77"/>
      <c r="M662" s="77"/>
      <c r="N662" s="77"/>
      <c r="O662" s="77"/>
      <c r="P662" s="77"/>
      <c r="Q662" s="141"/>
      <c r="R662" s="141"/>
      <c r="S662" s="77"/>
      <c r="T662" s="77"/>
      <c r="U662" s="77"/>
      <c r="V662" s="77"/>
      <c r="W662" s="77"/>
      <c r="X662" s="77"/>
    </row>
    <row r="663" spans="1:24" s="83" customFormat="1" ht="12.75" customHeight="1">
      <c r="A663" s="65"/>
      <c r="B663" s="23"/>
      <c r="C663" s="76"/>
      <c r="D663" s="28"/>
      <c r="E663" s="76"/>
      <c r="F663" s="76"/>
      <c r="G663" s="76"/>
      <c r="I663" s="77"/>
      <c r="J663" s="77"/>
      <c r="K663" s="77"/>
      <c r="L663" s="77"/>
      <c r="M663" s="77"/>
      <c r="N663" s="77"/>
      <c r="O663" s="77"/>
      <c r="P663" s="77"/>
      <c r="Q663" s="141"/>
      <c r="R663" s="141"/>
      <c r="S663" s="77"/>
      <c r="T663" s="77"/>
      <c r="U663" s="77"/>
      <c r="V663" s="77"/>
      <c r="W663" s="77"/>
      <c r="X663" s="77"/>
    </row>
    <row r="664" spans="1:24" s="83" customFormat="1" ht="12.75" customHeight="1">
      <c r="A664" s="65"/>
      <c r="B664" s="23"/>
      <c r="C664" s="76"/>
      <c r="D664" s="28"/>
      <c r="E664" s="76"/>
      <c r="F664" s="76"/>
      <c r="G664" s="76"/>
      <c r="I664" s="77"/>
      <c r="J664" s="77"/>
      <c r="K664" s="77"/>
      <c r="L664" s="77"/>
      <c r="M664" s="77"/>
      <c r="N664" s="77"/>
      <c r="O664" s="77"/>
      <c r="P664" s="77"/>
      <c r="Q664" s="141"/>
      <c r="R664" s="141"/>
      <c r="S664" s="77"/>
      <c r="T664" s="77"/>
      <c r="U664" s="77"/>
      <c r="V664" s="77"/>
      <c r="W664" s="77"/>
      <c r="X664" s="77"/>
    </row>
    <row r="665" spans="1:24" s="83" customFormat="1" ht="12.75" customHeight="1">
      <c r="A665" s="65"/>
      <c r="B665" s="23"/>
      <c r="C665" s="76"/>
      <c r="D665" s="28"/>
      <c r="E665" s="76"/>
      <c r="F665" s="76"/>
      <c r="G665" s="76"/>
      <c r="I665" s="77"/>
      <c r="J665" s="77"/>
      <c r="K665" s="77"/>
      <c r="L665" s="77"/>
      <c r="M665" s="77"/>
      <c r="N665" s="77"/>
      <c r="O665" s="77"/>
      <c r="P665" s="77"/>
      <c r="Q665" s="141"/>
      <c r="R665" s="141"/>
      <c r="S665" s="77"/>
      <c r="T665" s="77"/>
      <c r="U665" s="77"/>
      <c r="V665" s="77"/>
      <c r="W665" s="77"/>
      <c r="X665" s="77"/>
    </row>
    <row r="666" spans="1:24" s="83" customFormat="1" ht="12.75" customHeight="1">
      <c r="A666" s="65"/>
      <c r="B666" s="23"/>
      <c r="C666" s="76"/>
      <c r="D666" s="28"/>
      <c r="E666" s="76"/>
      <c r="F666" s="76"/>
      <c r="G666" s="76"/>
      <c r="I666" s="77"/>
      <c r="J666" s="77"/>
      <c r="K666" s="77"/>
      <c r="L666" s="77"/>
      <c r="M666" s="77"/>
      <c r="N666" s="77"/>
      <c r="O666" s="77"/>
      <c r="P666" s="77"/>
      <c r="Q666" s="141"/>
      <c r="R666" s="141"/>
      <c r="S666" s="77"/>
      <c r="T666" s="77"/>
      <c r="U666" s="77"/>
      <c r="V666" s="77"/>
      <c r="W666" s="77"/>
      <c r="X666" s="77"/>
    </row>
    <row r="667" spans="1:24" s="83" customFormat="1" ht="12.75" customHeight="1">
      <c r="A667" s="65"/>
      <c r="B667" s="23"/>
      <c r="C667" s="76"/>
      <c r="D667" s="28"/>
      <c r="E667" s="76"/>
      <c r="F667" s="76"/>
      <c r="G667" s="76"/>
      <c r="I667" s="77"/>
      <c r="J667" s="77"/>
      <c r="K667" s="77"/>
      <c r="L667" s="77"/>
      <c r="M667" s="77"/>
      <c r="N667" s="77"/>
      <c r="O667" s="77"/>
      <c r="P667" s="77"/>
      <c r="Q667" s="141"/>
      <c r="R667" s="141"/>
      <c r="S667" s="77"/>
      <c r="T667" s="77"/>
      <c r="U667" s="77"/>
      <c r="V667" s="77"/>
      <c r="W667" s="77"/>
      <c r="X667" s="77"/>
    </row>
    <row r="668" spans="1:24" s="83" customFormat="1" ht="12.75" customHeight="1">
      <c r="A668" s="65"/>
      <c r="B668" s="23"/>
      <c r="C668" s="76"/>
      <c r="D668" s="28"/>
      <c r="E668" s="76"/>
      <c r="F668" s="76"/>
      <c r="G668" s="76"/>
      <c r="I668" s="77"/>
      <c r="J668" s="77"/>
      <c r="K668" s="77"/>
      <c r="L668" s="77"/>
      <c r="M668" s="77"/>
      <c r="N668" s="77"/>
      <c r="O668" s="77"/>
      <c r="P668" s="77"/>
      <c r="Q668" s="141"/>
      <c r="R668" s="141"/>
      <c r="S668" s="77"/>
      <c r="T668" s="77"/>
      <c r="U668" s="77"/>
      <c r="V668" s="77"/>
      <c r="W668" s="77"/>
      <c r="X668" s="77"/>
    </row>
    <row r="669" spans="1:24" s="83" customFormat="1" ht="12.75" customHeight="1">
      <c r="A669" s="65"/>
      <c r="B669" s="23"/>
      <c r="C669" s="76"/>
      <c r="D669" s="28"/>
      <c r="E669" s="76"/>
      <c r="F669" s="76"/>
      <c r="G669" s="76"/>
      <c r="I669" s="77"/>
      <c r="J669" s="77"/>
      <c r="K669" s="77"/>
      <c r="L669" s="77"/>
      <c r="M669" s="77"/>
      <c r="N669" s="77"/>
      <c r="O669" s="77"/>
      <c r="P669" s="77"/>
      <c r="Q669" s="141"/>
      <c r="R669" s="141"/>
      <c r="S669" s="77"/>
      <c r="T669" s="77"/>
      <c r="U669" s="77"/>
      <c r="V669" s="77"/>
      <c r="W669" s="77"/>
      <c r="X669" s="77"/>
    </row>
    <row r="670" spans="1:24" s="83" customFormat="1" ht="12.75" customHeight="1">
      <c r="A670" s="65"/>
      <c r="B670" s="23"/>
      <c r="C670" s="76"/>
      <c r="D670" s="28"/>
      <c r="E670" s="76"/>
      <c r="F670" s="76"/>
      <c r="G670" s="76"/>
      <c r="I670" s="77"/>
      <c r="J670" s="77"/>
      <c r="K670" s="77"/>
      <c r="L670" s="77"/>
      <c r="M670" s="77"/>
      <c r="N670" s="77"/>
      <c r="O670" s="77"/>
      <c r="P670" s="77"/>
      <c r="Q670" s="141"/>
      <c r="R670" s="141"/>
      <c r="S670" s="77"/>
      <c r="T670" s="77"/>
      <c r="U670" s="77"/>
      <c r="V670" s="77"/>
      <c r="W670" s="77"/>
      <c r="X670" s="77"/>
    </row>
    <row r="671" spans="1:24" s="83" customFormat="1" ht="12.75" customHeight="1">
      <c r="A671" s="65"/>
      <c r="B671" s="23"/>
      <c r="C671" s="76"/>
      <c r="D671" s="28"/>
      <c r="E671" s="76"/>
      <c r="F671" s="76"/>
      <c r="G671" s="76"/>
      <c r="I671" s="77"/>
      <c r="J671" s="77"/>
      <c r="K671" s="77"/>
      <c r="L671" s="77"/>
      <c r="M671" s="77"/>
      <c r="N671" s="77"/>
      <c r="O671" s="77"/>
      <c r="P671" s="77"/>
      <c r="Q671" s="141"/>
      <c r="R671" s="141"/>
      <c r="S671" s="77"/>
      <c r="T671" s="77"/>
      <c r="U671" s="77"/>
      <c r="V671" s="77"/>
      <c r="W671" s="77"/>
      <c r="X671" s="77"/>
    </row>
    <row r="672" spans="1:24" s="83" customFormat="1" ht="12.75" customHeight="1">
      <c r="A672" s="65"/>
      <c r="B672" s="23"/>
      <c r="C672" s="76"/>
      <c r="D672" s="28"/>
      <c r="E672" s="76"/>
      <c r="F672" s="76"/>
      <c r="G672" s="76"/>
      <c r="I672" s="77"/>
      <c r="J672" s="77"/>
      <c r="K672" s="77"/>
      <c r="L672" s="77"/>
      <c r="M672" s="77"/>
      <c r="N672" s="77"/>
      <c r="O672" s="77"/>
      <c r="P672" s="77"/>
      <c r="Q672" s="141"/>
      <c r="R672" s="141"/>
      <c r="S672" s="77"/>
      <c r="T672" s="77"/>
      <c r="U672" s="77"/>
      <c r="V672" s="77"/>
      <c r="W672" s="77"/>
      <c r="X672" s="77"/>
    </row>
    <row r="673" spans="1:24" s="83" customFormat="1" ht="12.75" customHeight="1">
      <c r="A673" s="65"/>
      <c r="B673" s="23"/>
      <c r="C673" s="76"/>
      <c r="D673" s="28"/>
      <c r="E673" s="76"/>
      <c r="F673" s="76"/>
      <c r="G673" s="76"/>
      <c r="I673" s="77"/>
      <c r="J673" s="77"/>
      <c r="K673" s="77"/>
      <c r="L673" s="77"/>
      <c r="M673" s="77"/>
      <c r="N673" s="77"/>
      <c r="O673" s="77"/>
      <c r="P673" s="77"/>
      <c r="Q673" s="141"/>
      <c r="R673" s="141"/>
      <c r="S673" s="77"/>
      <c r="T673" s="77"/>
      <c r="U673" s="77"/>
      <c r="V673" s="77"/>
      <c r="W673" s="77"/>
      <c r="X673" s="77"/>
    </row>
    <row r="674" spans="1:24" s="83" customFormat="1" ht="12.75" customHeight="1">
      <c r="A674" s="65"/>
      <c r="B674" s="23"/>
      <c r="C674" s="76"/>
      <c r="D674" s="28"/>
      <c r="E674" s="76"/>
      <c r="F674" s="76"/>
      <c r="G674" s="76"/>
      <c r="I674" s="77"/>
      <c r="J674" s="77"/>
      <c r="K674" s="77"/>
      <c r="L674" s="77"/>
      <c r="M674" s="77"/>
      <c r="N674" s="77"/>
      <c r="O674" s="77"/>
      <c r="P674" s="77"/>
      <c r="Q674" s="141"/>
      <c r="R674" s="141"/>
      <c r="S674" s="77"/>
      <c r="T674" s="77"/>
      <c r="U674" s="77"/>
      <c r="V674" s="77"/>
      <c r="W674" s="77"/>
      <c r="X674" s="77"/>
    </row>
    <row r="675" spans="1:24" s="83" customFormat="1" ht="12.75" customHeight="1">
      <c r="A675" s="65"/>
      <c r="B675" s="23"/>
      <c r="C675" s="76"/>
      <c r="D675" s="28"/>
      <c r="E675" s="76"/>
      <c r="F675" s="76"/>
      <c r="G675" s="76"/>
      <c r="I675" s="77"/>
      <c r="J675" s="77"/>
      <c r="K675" s="77"/>
      <c r="L675" s="77"/>
      <c r="M675" s="77"/>
      <c r="N675" s="77"/>
      <c r="O675" s="77"/>
      <c r="P675" s="77"/>
      <c r="Q675" s="141"/>
      <c r="R675" s="141"/>
      <c r="S675" s="77"/>
      <c r="T675" s="77"/>
      <c r="U675" s="77"/>
      <c r="V675" s="77"/>
      <c r="W675" s="77"/>
      <c r="X675" s="77"/>
    </row>
    <row r="676" spans="1:24" s="83" customFormat="1" ht="12.75" customHeight="1">
      <c r="A676" s="65"/>
      <c r="B676" s="23"/>
      <c r="C676" s="76"/>
      <c r="D676" s="28"/>
      <c r="E676" s="76"/>
      <c r="F676" s="76"/>
      <c r="G676" s="76"/>
      <c r="I676" s="77"/>
      <c r="J676" s="77"/>
      <c r="K676" s="77"/>
      <c r="L676" s="77"/>
      <c r="M676" s="77"/>
      <c r="N676" s="77"/>
      <c r="O676" s="77"/>
      <c r="P676" s="77"/>
      <c r="Q676" s="141"/>
      <c r="R676" s="141"/>
      <c r="S676" s="77"/>
      <c r="T676" s="77"/>
      <c r="U676" s="77"/>
      <c r="V676" s="77"/>
      <c r="W676" s="77"/>
      <c r="X676" s="77"/>
    </row>
    <row r="677" spans="1:24" s="83" customFormat="1" ht="12.75" customHeight="1">
      <c r="A677" s="65"/>
      <c r="B677" s="23"/>
      <c r="C677" s="76"/>
      <c r="D677" s="28"/>
      <c r="E677" s="76"/>
      <c r="F677" s="76"/>
      <c r="G677" s="76"/>
      <c r="I677" s="77"/>
      <c r="J677" s="77"/>
      <c r="K677" s="77"/>
      <c r="L677" s="77"/>
      <c r="M677" s="77"/>
      <c r="N677" s="77"/>
      <c r="O677" s="77"/>
      <c r="P677" s="77"/>
      <c r="Q677" s="141"/>
      <c r="R677" s="141"/>
      <c r="S677" s="77"/>
      <c r="T677" s="77"/>
      <c r="U677" s="77"/>
      <c r="V677" s="77"/>
      <c r="W677" s="77"/>
      <c r="X677" s="77"/>
    </row>
    <row r="678" spans="1:24" s="83" customFormat="1" ht="12.75" customHeight="1">
      <c r="A678" s="65"/>
      <c r="B678" s="23"/>
      <c r="C678" s="76"/>
      <c r="D678" s="28"/>
      <c r="E678" s="76"/>
      <c r="F678" s="76"/>
      <c r="G678" s="76"/>
      <c r="I678" s="77"/>
      <c r="J678" s="77"/>
      <c r="K678" s="77"/>
      <c r="L678" s="77"/>
      <c r="M678" s="77"/>
      <c r="N678" s="77"/>
      <c r="O678" s="77"/>
      <c r="P678" s="77"/>
      <c r="Q678" s="141"/>
      <c r="R678" s="141"/>
      <c r="S678" s="77"/>
      <c r="T678" s="77"/>
      <c r="U678" s="77"/>
      <c r="V678" s="77"/>
      <c r="W678" s="77"/>
      <c r="X678" s="77"/>
    </row>
    <row r="679" spans="1:24" s="83" customFormat="1" ht="12.75" customHeight="1">
      <c r="A679" s="65"/>
      <c r="B679" s="23"/>
      <c r="C679" s="76"/>
      <c r="D679" s="28"/>
      <c r="E679" s="76"/>
      <c r="F679" s="76"/>
      <c r="G679" s="76"/>
      <c r="I679" s="77"/>
      <c r="J679" s="77"/>
      <c r="K679" s="77"/>
      <c r="L679" s="77"/>
      <c r="M679" s="77"/>
      <c r="N679" s="77"/>
      <c r="O679" s="77"/>
      <c r="P679" s="77"/>
      <c r="Q679" s="141"/>
      <c r="R679" s="141"/>
      <c r="S679" s="77"/>
      <c r="T679" s="77"/>
      <c r="U679" s="77"/>
      <c r="V679" s="77"/>
      <c r="W679" s="77"/>
      <c r="X679" s="77"/>
    </row>
    <row r="680" spans="1:24" s="83" customFormat="1" ht="12.75" customHeight="1">
      <c r="A680" s="65"/>
      <c r="B680" s="23"/>
      <c r="C680" s="76"/>
      <c r="D680" s="28"/>
      <c r="E680" s="76"/>
      <c r="F680" s="76"/>
      <c r="G680" s="76"/>
      <c r="I680" s="77"/>
      <c r="J680" s="77"/>
      <c r="K680" s="77"/>
      <c r="L680" s="77"/>
      <c r="M680" s="77"/>
      <c r="N680" s="77"/>
      <c r="O680" s="77"/>
      <c r="P680" s="77"/>
      <c r="Q680" s="141"/>
      <c r="R680" s="141"/>
      <c r="S680" s="77"/>
      <c r="T680" s="77"/>
      <c r="U680" s="77"/>
      <c r="V680" s="77"/>
      <c r="W680" s="77"/>
      <c r="X680" s="77"/>
    </row>
    <row r="681" spans="1:24" s="83" customFormat="1" ht="12.75" customHeight="1">
      <c r="A681" s="65"/>
      <c r="B681" s="23"/>
      <c r="C681" s="76"/>
      <c r="D681" s="28"/>
      <c r="E681" s="76"/>
      <c r="F681" s="76"/>
      <c r="G681" s="76"/>
      <c r="I681" s="77"/>
      <c r="J681" s="77"/>
      <c r="K681" s="77"/>
      <c r="L681" s="77"/>
      <c r="M681" s="77"/>
      <c r="N681" s="77"/>
      <c r="O681" s="77"/>
      <c r="P681" s="77"/>
      <c r="Q681" s="141"/>
      <c r="R681" s="141"/>
      <c r="S681" s="77"/>
      <c r="T681" s="77"/>
      <c r="U681" s="77"/>
      <c r="V681" s="77"/>
      <c r="W681" s="77"/>
      <c r="X681" s="77"/>
    </row>
    <row r="682" spans="1:24" s="83" customFormat="1" ht="12.75" customHeight="1">
      <c r="A682" s="65"/>
      <c r="B682" s="23"/>
      <c r="C682" s="76"/>
      <c r="D682" s="28"/>
      <c r="E682" s="76"/>
      <c r="F682" s="76"/>
      <c r="G682" s="76"/>
      <c r="I682" s="77"/>
      <c r="J682" s="77"/>
      <c r="K682" s="77"/>
      <c r="L682" s="77"/>
      <c r="M682" s="77"/>
      <c r="N682" s="77"/>
      <c r="O682" s="77"/>
      <c r="P682" s="77"/>
      <c r="Q682" s="141"/>
      <c r="R682" s="141"/>
      <c r="S682" s="77"/>
      <c r="T682" s="77"/>
      <c r="U682" s="77"/>
      <c r="V682" s="77"/>
      <c r="W682" s="77"/>
      <c r="X682" s="77"/>
    </row>
    <row r="683" spans="1:24" s="83" customFormat="1" ht="12.75" customHeight="1">
      <c r="A683" s="65"/>
      <c r="B683" s="23"/>
      <c r="C683" s="76"/>
      <c r="D683" s="28"/>
      <c r="E683" s="76"/>
      <c r="F683" s="76"/>
      <c r="G683" s="76"/>
      <c r="I683" s="77"/>
      <c r="J683" s="77"/>
      <c r="K683" s="77"/>
      <c r="L683" s="77"/>
      <c r="M683" s="77"/>
      <c r="N683" s="77"/>
      <c r="O683" s="77"/>
      <c r="P683" s="77"/>
      <c r="Q683" s="141"/>
      <c r="R683" s="141"/>
      <c r="S683" s="77"/>
      <c r="T683" s="77"/>
      <c r="U683" s="77"/>
      <c r="V683" s="77"/>
      <c r="W683" s="77"/>
      <c r="X683" s="77"/>
    </row>
    <row r="684" spans="1:24" s="83" customFormat="1" ht="12.75" customHeight="1">
      <c r="A684" s="65"/>
      <c r="B684" s="23"/>
      <c r="C684" s="76"/>
      <c r="D684" s="28"/>
      <c r="E684" s="76"/>
      <c r="F684" s="76"/>
      <c r="G684" s="76"/>
      <c r="I684" s="77"/>
      <c r="J684" s="77"/>
      <c r="K684" s="77"/>
      <c r="L684" s="77"/>
      <c r="M684" s="77"/>
      <c r="N684" s="77"/>
      <c r="O684" s="77"/>
      <c r="P684" s="77"/>
      <c r="Q684" s="141"/>
      <c r="R684" s="141"/>
      <c r="S684" s="77"/>
      <c r="T684" s="77"/>
      <c r="U684" s="77"/>
      <c r="V684" s="77"/>
      <c r="W684" s="77"/>
      <c r="X684" s="77"/>
    </row>
    <row r="685" spans="1:24" s="83" customFormat="1" ht="12.75" customHeight="1">
      <c r="A685" s="65"/>
      <c r="B685" s="23"/>
      <c r="C685" s="76"/>
      <c r="D685" s="28"/>
      <c r="E685" s="76"/>
      <c r="F685" s="76"/>
      <c r="G685" s="76"/>
      <c r="I685" s="77"/>
      <c r="J685" s="77"/>
      <c r="K685" s="77"/>
      <c r="L685" s="77"/>
      <c r="M685" s="77"/>
      <c r="N685" s="77"/>
      <c r="O685" s="77"/>
      <c r="P685" s="77"/>
      <c r="Q685" s="141"/>
      <c r="R685" s="141"/>
      <c r="S685" s="77"/>
      <c r="T685" s="77"/>
      <c r="U685" s="77"/>
      <c r="V685" s="77"/>
      <c r="W685" s="77"/>
      <c r="X685" s="77"/>
    </row>
    <row r="686" spans="1:24" s="83" customFormat="1" ht="12.75" customHeight="1">
      <c r="A686" s="65"/>
      <c r="B686" s="23"/>
      <c r="C686" s="76"/>
      <c r="D686" s="28"/>
      <c r="E686" s="76"/>
      <c r="F686" s="76"/>
      <c r="G686" s="76"/>
      <c r="I686" s="77"/>
      <c r="J686" s="77"/>
      <c r="K686" s="77"/>
      <c r="L686" s="77"/>
      <c r="M686" s="77"/>
      <c r="N686" s="77"/>
      <c r="O686" s="77"/>
      <c r="P686" s="77"/>
      <c r="Q686" s="141"/>
      <c r="R686" s="141"/>
      <c r="S686" s="77"/>
      <c r="T686" s="77"/>
      <c r="U686" s="77"/>
      <c r="V686" s="77"/>
      <c r="W686" s="77"/>
      <c r="X686" s="77"/>
    </row>
    <row r="687" spans="1:24" s="83" customFormat="1" ht="12.75" customHeight="1">
      <c r="A687" s="65"/>
      <c r="B687" s="23"/>
      <c r="C687" s="76"/>
      <c r="D687" s="28"/>
      <c r="E687" s="76"/>
      <c r="F687" s="76"/>
      <c r="G687" s="76"/>
      <c r="I687" s="77"/>
      <c r="J687" s="77"/>
      <c r="K687" s="77"/>
      <c r="L687" s="77"/>
      <c r="M687" s="77"/>
      <c r="N687" s="77"/>
      <c r="O687" s="77"/>
      <c r="P687" s="77"/>
      <c r="Q687" s="141"/>
      <c r="R687" s="141"/>
      <c r="S687" s="77"/>
      <c r="T687" s="77"/>
      <c r="U687" s="77"/>
      <c r="V687" s="77"/>
      <c r="W687" s="77"/>
      <c r="X687" s="77"/>
    </row>
    <row r="688" spans="1:24" s="83" customFormat="1" ht="12.75" customHeight="1">
      <c r="A688" s="65"/>
      <c r="B688" s="23"/>
      <c r="C688" s="76"/>
      <c r="D688" s="28"/>
      <c r="E688" s="76"/>
      <c r="F688" s="76"/>
      <c r="G688" s="76"/>
      <c r="I688" s="77"/>
      <c r="J688" s="77"/>
      <c r="K688" s="77"/>
      <c r="L688" s="77"/>
      <c r="M688" s="77"/>
      <c r="N688" s="77"/>
      <c r="O688" s="77"/>
      <c r="P688" s="77"/>
      <c r="Q688" s="141"/>
      <c r="R688" s="141"/>
      <c r="S688" s="77"/>
      <c r="T688" s="77"/>
      <c r="U688" s="77"/>
      <c r="V688" s="77"/>
      <c r="W688" s="77"/>
      <c r="X688" s="77"/>
    </row>
    <row r="689" spans="1:24" s="83" customFormat="1" ht="12.75" customHeight="1">
      <c r="A689" s="65"/>
      <c r="B689" s="23"/>
      <c r="C689" s="76"/>
      <c r="D689" s="28"/>
      <c r="E689" s="76"/>
      <c r="F689" s="76"/>
      <c r="G689" s="76"/>
      <c r="I689" s="77"/>
      <c r="J689" s="77"/>
      <c r="K689" s="77"/>
      <c r="L689" s="77"/>
      <c r="M689" s="77"/>
      <c r="N689" s="77"/>
      <c r="O689" s="77"/>
      <c r="P689" s="77"/>
      <c r="Q689" s="141"/>
      <c r="R689" s="141"/>
      <c r="S689" s="77"/>
      <c r="T689" s="77"/>
      <c r="U689" s="77"/>
      <c r="V689" s="77"/>
      <c r="W689" s="77"/>
      <c r="X689" s="77"/>
    </row>
    <row r="690" spans="1:24" s="83" customFormat="1" ht="12.75" customHeight="1">
      <c r="A690" s="65"/>
      <c r="B690" s="23"/>
      <c r="C690" s="76"/>
      <c r="D690" s="28"/>
      <c r="E690" s="76"/>
      <c r="F690" s="76"/>
      <c r="G690" s="76"/>
      <c r="I690" s="77"/>
      <c r="J690" s="77"/>
      <c r="K690" s="77"/>
      <c r="L690" s="77"/>
      <c r="M690" s="77"/>
      <c r="N690" s="77"/>
      <c r="O690" s="77"/>
      <c r="P690" s="77"/>
      <c r="Q690" s="141"/>
      <c r="R690" s="141"/>
      <c r="S690" s="77"/>
      <c r="T690" s="77"/>
      <c r="U690" s="77"/>
      <c r="V690" s="77"/>
      <c r="W690" s="77"/>
      <c r="X690" s="77"/>
    </row>
    <row r="691" spans="1:24" s="83" customFormat="1" ht="12.75" customHeight="1">
      <c r="A691" s="65"/>
      <c r="B691" s="23"/>
      <c r="C691" s="76"/>
      <c r="D691" s="28"/>
      <c r="E691" s="76"/>
      <c r="F691" s="76"/>
      <c r="G691" s="76"/>
      <c r="I691" s="77"/>
      <c r="J691" s="77"/>
      <c r="K691" s="77"/>
      <c r="L691" s="77"/>
      <c r="M691" s="77"/>
      <c r="N691" s="77"/>
      <c r="O691" s="77"/>
      <c r="P691" s="77"/>
      <c r="Q691" s="141"/>
      <c r="R691" s="141"/>
      <c r="S691" s="77"/>
      <c r="T691" s="77"/>
      <c r="U691" s="77"/>
      <c r="V691" s="77"/>
      <c r="W691" s="77"/>
      <c r="X691" s="77"/>
    </row>
    <row r="692" spans="1:24" s="83" customFormat="1" ht="12.75" customHeight="1">
      <c r="A692" s="65"/>
      <c r="B692" s="23"/>
      <c r="C692" s="76"/>
      <c r="D692" s="28"/>
      <c r="E692" s="76"/>
      <c r="F692" s="76"/>
      <c r="G692" s="76"/>
      <c r="I692" s="77"/>
      <c r="J692" s="77"/>
      <c r="K692" s="77"/>
      <c r="L692" s="77"/>
      <c r="M692" s="77"/>
      <c r="N692" s="77"/>
      <c r="O692" s="77"/>
      <c r="P692" s="77"/>
      <c r="Q692" s="141"/>
      <c r="R692" s="141"/>
      <c r="S692" s="77"/>
      <c r="T692" s="77"/>
      <c r="U692" s="77"/>
      <c r="V692" s="77"/>
      <c r="W692" s="77"/>
      <c r="X692" s="77"/>
    </row>
    <row r="693" spans="1:24" s="83" customFormat="1" ht="12.75" customHeight="1">
      <c r="A693" s="65"/>
      <c r="B693" s="23"/>
      <c r="C693" s="76"/>
      <c r="D693" s="28"/>
      <c r="E693" s="76"/>
      <c r="F693" s="76"/>
      <c r="G693" s="76"/>
      <c r="I693" s="77"/>
      <c r="J693" s="77"/>
      <c r="K693" s="77"/>
      <c r="L693" s="77"/>
      <c r="M693" s="77"/>
      <c r="N693" s="77"/>
      <c r="O693" s="77"/>
      <c r="P693" s="77"/>
      <c r="Q693" s="141"/>
      <c r="R693" s="141"/>
      <c r="S693" s="77"/>
      <c r="T693" s="77"/>
      <c r="U693" s="77"/>
      <c r="V693" s="77"/>
      <c r="W693" s="77"/>
      <c r="X693" s="77"/>
    </row>
    <row r="694" spans="1:24" s="83" customFormat="1" ht="12.75" customHeight="1">
      <c r="A694" s="65"/>
      <c r="B694" s="23"/>
      <c r="C694" s="76"/>
      <c r="D694" s="28"/>
      <c r="E694" s="76"/>
      <c r="F694" s="76"/>
      <c r="G694" s="76"/>
      <c r="I694" s="77"/>
      <c r="J694" s="77"/>
      <c r="K694" s="77"/>
      <c r="L694" s="77"/>
      <c r="M694" s="77"/>
      <c r="N694" s="77"/>
      <c r="O694" s="77"/>
      <c r="P694" s="77"/>
      <c r="Q694" s="141"/>
      <c r="R694" s="141"/>
      <c r="S694" s="77"/>
      <c r="T694" s="77"/>
      <c r="U694" s="77"/>
      <c r="V694" s="77"/>
      <c r="W694" s="77"/>
      <c r="X694" s="77"/>
    </row>
    <row r="695" spans="1:24" s="83" customFormat="1" ht="12.75" customHeight="1">
      <c r="A695" s="65"/>
      <c r="B695" s="23"/>
      <c r="C695" s="76"/>
      <c r="D695" s="28"/>
      <c r="E695" s="76"/>
      <c r="F695" s="76"/>
      <c r="G695" s="76"/>
      <c r="I695" s="77"/>
      <c r="J695" s="77"/>
      <c r="K695" s="77"/>
      <c r="L695" s="77"/>
      <c r="M695" s="77"/>
      <c r="N695" s="77"/>
      <c r="O695" s="77"/>
      <c r="P695" s="77"/>
      <c r="Q695" s="141"/>
      <c r="R695" s="141"/>
      <c r="S695" s="77"/>
      <c r="T695" s="77"/>
      <c r="U695" s="77"/>
      <c r="V695" s="77"/>
      <c r="W695" s="77"/>
      <c r="X695" s="77"/>
    </row>
    <row r="696" spans="1:24" s="83" customFormat="1" ht="12.75" customHeight="1">
      <c r="A696" s="65"/>
      <c r="B696" s="23"/>
      <c r="C696" s="76"/>
      <c r="D696" s="28"/>
      <c r="E696" s="76"/>
      <c r="F696" s="76"/>
      <c r="G696" s="76"/>
      <c r="I696" s="77"/>
      <c r="J696" s="77"/>
      <c r="K696" s="77"/>
      <c r="L696" s="77"/>
      <c r="M696" s="77"/>
      <c r="N696" s="77"/>
      <c r="O696" s="77"/>
      <c r="P696" s="77"/>
      <c r="Q696" s="141"/>
      <c r="R696" s="141"/>
      <c r="S696" s="77"/>
      <c r="T696" s="77"/>
      <c r="U696" s="77"/>
      <c r="V696" s="77"/>
      <c r="W696" s="77"/>
      <c r="X696" s="77"/>
    </row>
    <row r="697" spans="1:24" s="83" customFormat="1" ht="12.75" customHeight="1">
      <c r="A697" s="65"/>
      <c r="B697" s="23"/>
      <c r="C697" s="76"/>
      <c r="D697" s="28"/>
      <c r="E697" s="76"/>
      <c r="F697" s="76"/>
      <c r="G697" s="76"/>
      <c r="I697" s="77"/>
      <c r="J697" s="77"/>
      <c r="K697" s="77"/>
      <c r="L697" s="77"/>
      <c r="M697" s="77"/>
      <c r="N697" s="77"/>
      <c r="O697" s="77"/>
      <c r="P697" s="77"/>
      <c r="Q697" s="141"/>
      <c r="R697" s="141"/>
      <c r="S697" s="77"/>
      <c r="T697" s="77"/>
      <c r="U697" s="77"/>
      <c r="V697" s="77"/>
      <c r="W697" s="77"/>
      <c r="X697" s="77"/>
    </row>
    <row r="698" spans="1:24" s="83" customFormat="1" ht="12.75" customHeight="1">
      <c r="A698" s="65"/>
      <c r="B698" s="23"/>
      <c r="C698" s="76"/>
      <c r="D698" s="28"/>
      <c r="E698" s="76"/>
      <c r="F698" s="76"/>
      <c r="G698" s="76"/>
      <c r="I698" s="77"/>
      <c r="J698" s="77"/>
      <c r="K698" s="77"/>
      <c r="L698" s="77"/>
      <c r="M698" s="77"/>
      <c r="N698" s="77"/>
      <c r="O698" s="77"/>
      <c r="P698" s="77"/>
      <c r="Q698" s="141"/>
      <c r="R698" s="141"/>
      <c r="S698" s="77"/>
      <c r="T698" s="77"/>
      <c r="U698" s="77"/>
      <c r="V698" s="77"/>
      <c r="W698" s="77"/>
      <c r="X698" s="77"/>
    </row>
    <row r="699" spans="1:24" s="83" customFormat="1" ht="12.75" customHeight="1">
      <c r="A699" s="65"/>
      <c r="B699" s="23"/>
      <c r="C699" s="76"/>
      <c r="D699" s="28"/>
      <c r="E699" s="76"/>
      <c r="F699" s="76"/>
      <c r="G699" s="76"/>
      <c r="I699" s="77"/>
      <c r="J699" s="77"/>
      <c r="K699" s="77"/>
      <c r="L699" s="77"/>
      <c r="M699" s="77"/>
      <c r="N699" s="77"/>
      <c r="O699" s="77"/>
      <c r="P699" s="77"/>
      <c r="Q699" s="141"/>
      <c r="R699" s="141"/>
      <c r="S699" s="77"/>
      <c r="T699" s="77"/>
      <c r="U699" s="77"/>
      <c r="V699" s="77"/>
      <c r="W699" s="77"/>
      <c r="X699" s="77"/>
    </row>
    <row r="700" spans="1:24" s="83" customFormat="1" ht="12.75" customHeight="1">
      <c r="A700" s="65"/>
      <c r="B700" s="23"/>
      <c r="C700" s="76"/>
      <c r="D700" s="28"/>
      <c r="E700" s="76"/>
      <c r="F700" s="76"/>
      <c r="G700" s="76"/>
      <c r="I700" s="77"/>
      <c r="J700" s="77"/>
      <c r="K700" s="77"/>
      <c r="L700" s="77"/>
      <c r="M700" s="77"/>
      <c r="N700" s="77"/>
      <c r="O700" s="77"/>
      <c r="P700" s="77"/>
      <c r="Q700" s="141"/>
      <c r="R700" s="141"/>
      <c r="S700" s="77"/>
      <c r="T700" s="77"/>
      <c r="U700" s="77"/>
      <c r="V700" s="77"/>
      <c r="W700" s="77"/>
      <c r="X700" s="77"/>
    </row>
    <row r="701" spans="1:24" s="83" customFormat="1" ht="12.75" customHeight="1">
      <c r="A701" s="65"/>
      <c r="B701" s="23"/>
      <c r="C701" s="76"/>
      <c r="D701" s="28"/>
      <c r="E701" s="76"/>
      <c r="F701" s="76"/>
      <c r="G701" s="76"/>
      <c r="I701" s="77"/>
      <c r="J701" s="77"/>
      <c r="K701" s="77"/>
      <c r="L701" s="77"/>
      <c r="M701" s="77"/>
      <c r="N701" s="77"/>
      <c r="O701" s="77"/>
      <c r="P701" s="77"/>
      <c r="Q701" s="141"/>
      <c r="R701" s="141"/>
      <c r="S701" s="77"/>
      <c r="T701" s="77"/>
      <c r="U701" s="77"/>
      <c r="V701" s="77"/>
      <c r="W701" s="77"/>
      <c r="X701" s="77"/>
    </row>
    <row r="702" spans="1:24" s="83" customFormat="1" ht="12.75" customHeight="1">
      <c r="A702" s="65"/>
      <c r="B702" s="23"/>
      <c r="C702" s="76"/>
      <c r="D702" s="28"/>
      <c r="E702" s="76"/>
      <c r="F702" s="76"/>
      <c r="G702" s="76"/>
      <c r="I702" s="77"/>
      <c r="J702" s="77"/>
      <c r="K702" s="77"/>
      <c r="L702" s="77"/>
      <c r="M702" s="77"/>
      <c r="N702" s="77"/>
      <c r="O702" s="77"/>
      <c r="P702" s="77"/>
      <c r="Q702" s="141"/>
      <c r="R702" s="141"/>
      <c r="S702" s="77"/>
      <c r="T702" s="77"/>
      <c r="U702" s="77"/>
      <c r="V702" s="77"/>
      <c r="W702" s="77"/>
      <c r="X702" s="77"/>
    </row>
    <row r="703" spans="1:24" s="83" customFormat="1" ht="12.75" customHeight="1">
      <c r="A703" s="65"/>
      <c r="B703" s="23"/>
      <c r="C703" s="76"/>
      <c r="D703" s="28"/>
      <c r="E703" s="76"/>
      <c r="F703" s="76"/>
      <c r="G703" s="76"/>
      <c r="I703" s="77"/>
      <c r="J703" s="77"/>
      <c r="K703" s="77"/>
      <c r="L703" s="77"/>
      <c r="M703" s="77"/>
      <c r="N703" s="77"/>
      <c r="O703" s="77"/>
      <c r="P703" s="77"/>
      <c r="Q703" s="141"/>
      <c r="R703" s="141"/>
      <c r="S703" s="77"/>
      <c r="T703" s="77"/>
      <c r="U703" s="77"/>
      <c r="V703" s="77"/>
      <c r="W703" s="77"/>
      <c r="X703" s="77"/>
    </row>
    <row r="704" spans="1:24" s="83" customFormat="1" ht="12.75" customHeight="1">
      <c r="A704" s="65"/>
      <c r="B704" s="23"/>
      <c r="C704" s="76"/>
      <c r="D704" s="28"/>
      <c r="E704" s="76"/>
      <c r="F704" s="76"/>
      <c r="G704" s="76"/>
      <c r="I704" s="77"/>
      <c r="J704" s="77"/>
      <c r="K704" s="77"/>
      <c r="L704" s="77"/>
      <c r="M704" s="77"/>
      <c r="N704" s="77"/>
      <c r="O704" s="77"/>
      <c r="P704" s="77"/>
      <c r="Q704" s="141"/>
      <c r="R704" s="141"/>
      <c r="S704" s="77"/>
      <c r="T704" s="77"/>
      <c r="U704" s="77"/>
      <c r="V704" s="77"/>
      <c r="W704" s="77"/>
      <c r="X704" s="77"/>
    </row>
    <row r="705" spans="1:24" s="83" customFormat="1" ht="12.75" customHeight="1">
      <c r="A705" s="65"/>
      <c r="B705" s="23"/>
      <c r="C705" s="76"/>
      <c r="D705" s="28"/>
      <c r="E705" s="76"/>
      <c r="F705" s="76"/>
      <c r="G705" s="76"/>
      <c r="I705" s="77"/>
      <c r="J705" s="77"/>
      <c r="K705" s="77"/>
      <c r="L705" s="77"/>
      <c r="M705" s="77"/>
      <c r="N705" s="77"/>
      <c r="O705" s="77"/>
      <c r="P705" s="77"/>
      <c r="Q705" s="141"/>
      <c r="R705" s="141"/>
      <c r="S705" s="77"/>
      <c r="T705" s="77"/>
      <c r="U705" s="77"/>
      <c r="V705" s="77"/>
      <c r="W705" s="77"/>
      <c r="X705" s="77"/>
    </row>
    <row r="706" spans="1:24" s="83" customFormat="1" ht="12.75" customHeight="1">
      <c r="A706" s="65"/>
      <c r="B706" s="23"/>
      <c r="C706" s="76"/>
      <c r="D706" s="28"/>
      <c r="E706" s="76"/>
      <c r="F706" s="76"/>
      <c r="G706" s="76"/>
      <c r="I706" s="77"/>
      <c r="J706" s="77"/>
      <c r="K706" s="77"/>
      <c r="L706" s="77"/>
      <c r="M706" s="77"/>
      <c r="N706" s="77"/>
      <c r="O706" s="77"/>
      <c r="P706" s="77"/>
      <c r="Q706" s="141"/>
      <c r="R706" s="141"/>
      <c r="S706" s="77"/>
      <c r="T706" s="77"/>
      <c r="U706" s="77"/>
      <c r="V706" s="77"/>
      <c r="W706" s="77"/>
      <c r="X706" s="77"/>
    </row>
    <row r="707" spans="1:24" s="83" customFormat="1" ht="12.75" customHeight="1">
      <c r="A707" s="65"/>
      <c r="B707" s="23"/>
      <c r="C707" s="76"/>
      <c r="D707" s="28"/>
      <c r="E707" s="76"/>
      <c r="F707" s="76"/>
      <c r="G707" s="76"/>
      <c r="I707" s="77"/>
      <c r="J707" s="77"/>
      <c r="K707" s="77"/>
      <c r="L707" s="77"/>
      <c r="M707" s="77"/>
      <c r="N707" s="77"/>
      <c r="O707" s="77"/>
      <c r="P707" s="77"/>
      <c r="Q707" s="141"/>
      <c r="R707" s="141"/>
      <c r="S707" s="77"/>
      <c r="T707" s="77"/>
      <c r="U707" s="77"/>
      <c r="V707" s="77"/>
      <c r="W707" s="77"/>
      <c r="X707" s="77"/>
    </row>
    <row r="708" spans="1:24" s="83" customFormat="1" ht="12.75" customHeight="1">
      <c r="A708" s="65"/>
      <c r="B708" s="23"/>
      <c r="C708" s="76"/>
      <c r="D708" s="28"/>
      <c r="E708" s="76"/>
      <c r="F708" s="76"/>
      <c r="G708" s="76"/>
      <c r="I708" s="77"/>
      <c r="J708" s="77"/>
      <c r="K708" s="77"/>
      <c r="L708" s="77"/>
      <c r="M708" s="77"/>
      <c r="N708" s="77"/>
      <c r="O708" s="77"/>
      <c r="P708" s="77"/>
      <c r="Q708" s="141"/>
      <c r="R708" s="141"/>
      <c r="S708" s="77"/>
      <c r="T708" s="77"/>
      <c r="U708" s="77"/>
      <c r="V708" s="77"/>
      <c r="W708" s="77"/>
      <c r="X708" s="77"/>
    </row>
    <row r="709" spans="1:24" s="83" customFormat="1" ht="12.75" customHeight="1">
      <c r="A709" s="65"/>
      <c r="B709" s="23"/>
      <c r="C709" s="76"/>
      <c r="D709" s="28"/>
      <c r="E709" s="76"/>
      <c r="F709" s="76"/>
      <c r="G709" s="76"/>
      <c r="I709" s="77"/>
      <c r="J709" s="77"/>
      <c r="K709" s="77"/>
      <c r="L709" s="77"/>
      <c r="M709" s="77"/>
      <c r="N709" s="77"/>
      <c r="O709" s="77"/>
      <c r="P709" s="77"/>
      <c r="Q709" s="141"/>
      <c r="R709" s="141"/>
      <c r="S709" s="77"/>
      <c r="T709" s="77"/>
      <c r="U709" s="77"/>
      <c r="V709" s="77"/>
      <c r="W709" s="77"/>
      <c r="X709" s="77"/>
    </row>
    <row r="710" spans="1:24" s="83" customFormat="1" ht="12.75" customHeight="1">
      <c r="A710" s="65"/>
      <c r="B710" s="23"/>
      <c r="C710" s="76"/>
      <c r="D710" s="28"/>
      <c r="E710" s="76"/>
      <c r="F710" s="76"/>
      <c r="G710" s="76"/>
      <c r="I710" s="77"/>
      <c r="J710" s="77"/>
      <c r="K710" s="77"/>
      <c r="L710" s="77"/>
      <c r="M710" s="77"/>
      <c r="N710" s="77"/>
      <c r="O710" s="77"/>
      <c r="P710" s="77"/>
      <c r="Q710" s="141"/>
      <c r="R710" s="141"/>
      <c r="S710" s="77"/>
      <c r="T710" s="77"/>
      <c r="U710" s="77"/>
      <c r="V710" s="77"/>
      <c r="W710" s="77"/>
      <c r="X710" s="77"/>
    </row>
    <row r="711" spans="1:24" s="83" customFormat="1" ht="12.75" customHeight="1">
      <c r="A711" s="65"/>
      <c r="B711" s="23"/>
      <c r="C711" s="76"/>
      <c r="D711" s="28"/>
      <c r="E711" s="76"/>
      <c r="F711" s="76"/>
      <c r="G711" s="76"/>
      <c r="I711" s="77"/>
      <c r="J711" s="77"/>
      <c r="K711" s="77"/>
      <c r="L711" s="77"/>
      <c r="M711" s="77"/>
      <c r="N711" s="77"/>
      <c r="O711" s="77"/>
      <c r="P711" s="77"/>
      <c r="Q711" s="141"/>
      <c r="R711" s="141"/>
      <c r="S711" s="77"/>
      <c r="T711" s="77"/>
      <c r="U711" s="77"/>
      <c r="V711" s="77"/>
      <c r="W711" s="77"/>
      <c r="X711" s="77"/>
    </row>
    <row r="712" spans="1:24" s="83" customFormat="1" ht="12.75" customHeight="1">
      <c r="A712" s="65"/>
      <c r="B712" s="23"/>
      <c r="C712" s="76"/>
      <c r="D712" s="28"/>
      <c r="E712" s="76"/>
      <c r="F712" s="76"/>
      <c r="G712" s="76"/>
      <c r="I712" s="77"/>
      <c r="J712" s="77"/>
      <c r="K712" s="77"/>
      <c r="L712" s="77"/>
      <c r="M712" s="77"/>
      <c r="N712" s="77"/>
      <c r="O712" s="77"/>
      <c r="P712" s="77"/>
      <c r="Q712" s="141"/>
      <c r="R712" s="141"/>
      <c r="S712" s="77"/>
      <c r="T712" s="77"/>
      <c r="U712" s="77"/>
      <c r="V712" s="77"/>
      <c r="W712" s="77"/>
      <c r="X712" s="77"/>
    </row>
    <row r="713" spans="1:24" s="83" customFormat="1" ht="12.75" customHeight="1">
      <c r="A713" s="65"/>
      <c r="B713" s="23"/>
      <c r="C713" s="76"/>
      <c r="D713" s="28"/>
      <c r="E713" s="76"/>
      <c r="F713" s="76"/>
      <c r="G713" s="76"/>
      <c r="I713" s="77"/>
      <c r="J713" s="77"/>
      <c r="K713" s="77"/>
      <c r="L713" s="77"/>
      <c r="M713" s="77"/>
      <c r="N713" s="77"/>
      <c r="O713" s="77"/>
      <c r="P713" s="77"/>
      <c r="Q713" s="141"/>
      <c r="R713" s="141"/>
      <c r="S713" s="77"/>
      <c r="T713" s="77"/>
      <c r="U713" s="77"/>
      <c r="V713" s="77"/>
      <c r="W713" s="77"/>
      <c r="X713" s="77"/>
    </row>
    <row r="714" spans="1:24" s="83" customFormat="1" ht="12.75" customHeight="1">
      <c r="A714" s="65"/>
      <c r="B714" s="23"/>
      <c r="C714" s="76"/>
      <c r="D714" s="28"/>
      <c r="E714" s="76"/>
      <c r="F714" s="76"/>
      <c r="G714" s="76"/>
      <c r="I714" s="77"/>
      <c r="J714" s="77"/>
      <c r="K714" s="77"/>
      <c r="L714" s="77"/>
      <c r="M714" s="77"/>
      <c r="N714" s="77"/>
      <c r="O714" s="77"/>
      <c r="P714" s="77"/>
      <c r="Q714" s="141"/>
      <c r="R714" s="141"/>
      <c r="S714" s="77"/>
      <c r="T714" s="77"/>
      <c r="U714" s="77"/>
      <c r="V714" s="77"/>
      <c r="W714" s="77"/>
      <c r="X714" s="77"/>
    </row>
    <row r="715" spans="1:24" s="83" customFormat="1" ht="12.75" customHeight="1">
      <c r="A715" s="65"/>
      <c r="B715" s="23"/>
      <c r="C715" s="76"/>
      <c r="D715" s="28"/>
      <c r="E715" s="76"/>
      <c r="F715" s="76"/>
      <c r="G715" s="76"/>
      <c r="I715" s="77"/>
      <c r="J715" s="77"/>
      <c r="K715" s="77"/>
      <c r="L715" s="77"/>
      <c r="M715" s="77"/>
      <c r="N715" s="77"/>
      <c r="O715" s="77"/>
      <c r="P715" s="77"/>
      <c r="Q715" s="141"/>
      <c r="R715" s="141"/>
      <c r="S715" s="77"/>
      <c r="T715" s="77"/>
      <c r="U715" s="77"/>
      <c r="V715" s="77"/>
      <c r="W715" s="77"/>
      <c r="X715" s="77"/>
    </row>
    <row r="716" spans="1:24" s="83" customFormat="1" ht="12.75" customHeight="1">
      <c r="A716" s="65"/>
      <c r="B716" s="23"/>
      <c r="C716" s="76"/>
      <c r="D716" s="28"/>
      <c r="E716" s="76"/>
      <c r="F716" s="76"/>
      <c r="G716" s="76"/>
      <c r="I716" s="77"/>
      <c r="J716" s="77"/>
      <c r="K716" s="77"/>
      <c r="L716" s="77"/>
      <c r="M716" s="77"/>
      <c r="N716" s="77"/>
      <c r="O716" s="77"/>
      <c r="P716" s="77"/>
      <c r="Q716" s="141"/>
      <c r="R716" s="141"/>
      <c r="S716" s="77"/>
      <c r="T716" s="77"/>
      <c r="U716" s="77"/>
      <c r="V716" s="77"/>
      <c r="W716" s="77"/>
      <c r="X716" s="77"/>
    </row>
    <row r="717" spans="1:24" s="83" customFormat="1" ht="12.75" customHeight="1">
      <c r="A717" s="65"/>
      <c r="B717" s="23"/>
      <c r="C717" s="76"/>
      <c r="D717" s="28"/>
      <c r="E717" s="76"/>
      <c r="F717" s="76"/>
      <c r="G717" s="76"/>
      <c r="I717" s="77"/>
      <c r="J717" s="77"/>
      <c r="K717" s="77"/>
      <c r="L717" s="77"/>
      <c r="M717" s="77"/>
      <c r="N717" s="77"/>
      <c r="O717" s="77"/>
      <c r="P717" s="77"/>
      <c r="Q717" s="141"/>
      <c r="R717" s="141"/>
      <c r="S717" s="77"/>
      <c r="T717" s="77"/>
      <c r="U717" s="77"/>
      <c r="V717" s="77"/>
      <c r="W717" s="77"/>
      <c r="X717" s="77"/>
    </row>
    <row r="718" spans="1:24" s="83" customFormat="1" ht="12.75" customHeight="1">
      <c r="A718" s="65"/>
      <c r="B718" s="23"/>
      <c r="C718" s="76"/>
      <c r="D718" s="28"/>
      <c r="E718" s="76"/>
      <c r="F718" s="76"/>
      <c r="G718" s="76"/>
      <c r="I718" s="77"/>
      <c r="J718" s="77"/>
      <c r="K718" s="77"/>
      <c r="L718" s="77"/>
      <c r="M718" s="77"/>
      <c r="N718" s="77"/>
      <c r="O718" s="77"/>
      <c r="P718" s="77"/>
      <c r="Q718" s="141"/>
      <c r="R718" s="141"/>
      <c r="S718" s="77"/>
      <c r="T718" s="77"/>
      <c r="U718" s="77"/>
      <c r="V718" s="77"/>
      <c r="W718" s="77"/>
      <c r="X718" s="77"/>
    </row>
    <row r="719" spans="1:24" s="83" customFormat="1" ht="12.75" customHeight="1">
      <c r="A719" s="65"/>
      <c r="B719" s="23"/>
      <c r="C719" s="76"/>
      <c r="D719" s="28"/>
      <c r="E719" s="76"/>
      <c r="F719" s="76"/>
      <c r="G719" s="76"/>
      <c r="I719" s="77"/>
      <c r="J719" s="77"/>
      <c r="K719" s="77"/>
      <c r="L719" s="77"/>
      <c r="M719" s="77"/>
      <c r="N719" s="77"/>
      <c r="O719" s="77"/>
      <c r="P719" s="77"/>
      <c r="Q719" s="141"/>
      <c r="R719" s="141"/>
      <c r="S719" s="77"/>
      <c r="T719" s="77"/>
      <c r="U719" s="77"/>
      <c r="V719" s="77"/>
      <c r="W719" s="77"/>
      <c r="X719" s="77"/>
    </row>
    <row r="720" spans="1:24" s="83" customFormat="1" ht="12.75" customHeight="1">
      <c r="A720" s="65"/>
      <c r="B720" s="23"/>
      <c r="C720" s="76"/>
      <c r="D720" s="28"/>
      <c r="E720" s="76"/>
      <c r="F720" s="76"/>
      <c r="G720" s="76"/>
      <c r="I720" s="77"/>
      <c r="J720" s="77"/>
      <c r="K720" s="77"/>
      <c r="L720" s="77"/>
      <c r="M720" s="77"/>
      <c r="N720" s="77"/>
      <c r="O720" s="77"/>
      <c r="P720" s="77"/>
      <c r="Q720" s="141"/>
      <c r="R720" s="141"/>
      <c r="S720" s="77"/>
      <c r="T720" s="77"/>
      <c r="U720" s="77"/>
      <c r="V720" s="77"/>
      <c r="W720" s="77"/>
      <c r="X720" s="77"/>
    </row>
    <row r="721" spans="1:24" s="83" customFormat="1" ht="12.75" customHeight="1">
      <c r="A721" s="65"/>
      <c r="B721" s="23"/>
      <c r="C721" s="76"/>
      <c r="D721" s="28"/>
      <c r="E721" s="76"/>
      <c r="F721" s="76"/>
      <c r="G721" s="76"/>
      <c r="I721" s="77"/>
      <c r="J721" s="77"/>
      <c r="K721" s="77"/>
      <c r="L721" s="77"/>
      <c r="M721" s="77"/>
      <c r="N721" s="77"/>
      <c r="O721" s="77"/>
      <c r="P721" s="77"/>
      <c r="Q721" s="141"/>
      <c r="R721" s="141"/>
      <c r="S721" s="77"/>
      <c r="T721" s="77"/>
      <c r="U721" s="77"/>
      <c r="V721" s="77"/>
      <c r="W721" s="77"/>
      <c r="X721" s="77"/>
    </row>
    <row r="722" spans="1:24" s="83" customFormat="1" ht="12.75" customHeight="1">
      <c r="A722" s="65"/>
      <c r="B722" s="23"/>
      <c r="C722" s="76"/>
      <c r="D722" s="28"/>
      <c r="E722" s="76"/>
      <c r="F722" s="76"/>
      <c r="G722" s="76"/>
      <c r="I722" s="77"/>
      <c r="J722" s="77"/>
      <c r="K722" s="77"/>
      <c r="L722" s="77"/>
      <c r="M722" s="77"/>
      <c r="N722" s="77"/>
      <c r="O722" s="77"/>
      <c r="P722" s="77"/>
      <c r="Q722" s="141"/>
      <c r="R722" s="141"/>
      <c r="S722" s="77"/>
      <c r="T722" s="77"/>
      <c r="U722" s="77"/>
      <c r="V722" s="77"/>
      <c r="W722" s="77"/>
      <c r="X722" s="77"/>
    </row>
    <row r="723" spans="1:24" s="83" customFormat="1" ht="12.75" customHeight="1">
      <c r="A723" s="65"/>
      <c r="B723" s="23"/>
      <c r="C723" s="76"/>
      <c r="D723" s="28"/>
      <c r="E723" s="76"/>
      <c r="F723" s="76"/>
      <c r="G723" s="76"/>
      <c r="I723" s="77"/>
      <c r="J723" s="77"/>
      <c r="K723" s="77"/>
      <c r="L723" s="77"/>
      <c r="M723" s="77"/>
      <c r="N723" s="77"/>
      <c r="O723" s="77"/>
      <c r="P723" s="77"/>
      <c r="Q723" s="141"/>
      <c r="R723" s="141"/>
      <c r="S723" s="77"/>
      <c r="T723" s="77"/>
      <c r="U723" s="77"/>
      <c r="V723" s="77"/>
      <c r="W723" s="77"/>
      <c r="X723" s="77"/>
    </row>
    <row r="724" spans="1:24" s="83" customFormat="1" ht="12.75" customHeight="1">
      <c r="A724" s="65"/>
      <c r="B724" s="23"/>
      <c r="C724" s="76"/>
      <c r="D724" s="28"/>
      <c r="E724" s="76"/>
      <c r="F724" s="76"/>
      <c r="G724" s="76"/>
      <c r="I724" s="77"/>
      <c r="J724" s="77"/>
      <c r="K724" s="77"/>
      <c r="L724" s="77"/>
      <c r="M724" s="77"/>
      <c r="N724" s="77"/>
      <c r="O724" s="77"/>
      <c r="P724" s="77"/>
      <c r="Q724" s="141"/>
      <c r="R724" s="141"/>
      <c r="S724" s="77"/>
      <c r="T724" s="77"/>
      <c r="U724" s="77"/>
      <c r="V724" s="77"/>
      <c r="W724" s="77"/>
      <c r="X724" s="77"/>
    </row>
    <row r="725" spans="1:24" s="83" customFormat="1" ht="12.75" customHeight="1">
      <c r="A725" s="65"/>
      <c r="B725" s="23"/>
      <c r="C725" s="76"/>
      <c r="D725" s="28"/>
      <c r="E725" s="76"/>
      <c r="F725" s="76"/>
      <c r="G725" s="76"/>
      <c r="I725" s="77"/>
      <c r="J725" s="77"/>
      <c r="K725" s="77"/>
      <c r="L725" s="77"/>
      <c r="M725" s="77"/>
      <c r="N725" s="77"/>
      <c r="O725" s="77"/>
      <c r="P725" s="77"/>
      <c r="Q725" s="141"/>
      <c r="R725" s="141"/>
      <c r="S725" s="77"/>
      <c r="T725" s="77"/>
      <c r="U725" s="77"/>
      <c r="V725" s="77"/>
      <c r="W725" s="77"/>
      <c r="X725" s="77"/>
    </row>
    <row r="726" spans="1:24" s="83" customFormat="1" ht="12.75" customHeight="1">
      <c r="A726" s="65"/>
      <c r="B726" s="23"/>
      <c r="C726" s="76"/>
      <c r="D726" s="28"/>
      <c r="E726" s="76"/>
      <c r="F726" s="76"/>
      <c r="G726" s="76"/>
      <c r="I726" s="77"/>
      <c r="J726" s="77"/>
      <c r="K726" s="77"/>
      <c r="L726" s="77"/>
      <c r="M726" s="77"/>
      <c r="N726" s="77"/>
      <c r="O726" s="77"/>
      <c r="P726" s="77"/>
      <c r="Q726" s="141"/>
      <c r="R726" s="141"/>
      <c r="S726" s="77"/>
      <c r="T726" s="77"/>
      <c r="U726" s="77"/>
      <c r="V726" s="77"/>
      <c r="W726" s="77"/>
      <c r="X726" s="77"/>
    </row>
    <row r="727" spans="1:24" s="83" customFormat="1" ht="12.75" customHeight="1">
      <c r="A727" s="65"/>
      <c r="B727" s="23"/>
      <c r="C727" s="76"/>
      <c r="D727" s="28"/>
      <c r="E727" s="76"/>
      <c r="F727" s="76"/>
      <c r="G727" s="76"/>
      <c r="I727" s="77"/>
      <c r="J727" s="77"/>
      <c r="K727" s="77"/>
      <c r="L727" s="77"/>
      <c r="M727" s="77"/>
      <c r="N727" s="77"/>
      <c r="O727" s="77"/>
      <c r="P727" s="77"/>
      <c r="Q727" s="141"/>
      <c r="R727" s="141"/>
      <c r="S727" s="77"/>
      <c r="T727" s="77"/>
      <c r="U727" s="77"/>
      <c r="V727" s="77"/>
      <c r="W727" s="77"/>
      <c r="X727" s="77"/>
    </row>
    <row r="728" spans="1:24" s="83" customFormat="1" ht="12.75" customHeight="1">
      <c r="A728" s="65"/>
      <c r="B728" s="23"/>
      <c r="C728" s="76"/>
      <c r="D728" s="28"/>
      <c r="E728" s="76"/>
      <c r="F728" s="76"/>
      <c r="G728" s="76"/>
      <c r="I728" s="77"/>
      <c r="J728" s="77"/>
      <c r="K728" s="77"/>
      <c r="L728" s="77"/>
      <c r="M728" s="77"/>
      <c r="N728" s="77"/>
      <c r="O728" s="77"/>
      <c r="P728" s="77"/>
      <c r="Q728" s="141"/>
      <c r="R728" s="141"/>
      <c r="S728" s="77"/>
      <c r="T728" s="77"/>
      <c r="U728" s="77"/>
      <c r="V728" s="77"/>
      <c r="W728" s="77"/>
      <c r="X728" s="77"/>
    </row>
    <row r="729" spans="1:24" s="83" customFormat="1" ht="12.75" customHeight="1">
      <c r="A729" s="65"/>
      <c r="B729" s="23"/>
      <c r="C729" s="76"/>
      <c r="D729" s="28"/>
      <c r="E729" s="76"/>
      <c r="F729" s="76"/>
      <c r="G729" s="76"/>
      <c r="I729" s="77"/>
      <c r="J729" s="77"/>
      <c r="K729" s="77"/>
      <c r="L729" s="77"/>
      <c r="M729" s="77"/>
      <c r="N729" s="77"/>
      <c r="O729" s="77"/>
      <c r="P729" s="77"/>
      <c r="Q729" s="141"/>
      <c r="R729" s="141"/>
      <c r="S729" s="77"/>
      <c r="T729" s="77"/>
      <c r="U729" s="77"/>
      <c r="V729" s="77"/>
      <c r="W729" s="77"/>
      <c r="X729" s="77"/>
    </row>
    <row r="730" spans="1:24" s="83" customFormat="1" ht="12.75" customHeight="1">
      <c r="A730" s="65"/>
      <c r="B730" s="23"/>
      <c r="C730" s="76"/>
      <c r="D730" s="28"/>
      <c r="E730" s="76"/>
      <c r="F730" s="76"/>
      <c r="G730" s="76"/>
      <c r="I730" s="77"/>
      <c r="J730" s="77"/>
      <c r="K730" s="77"/>
      <c r="L730" s="77"/>
      <c r="M730" s="77"/>
      <c r="N730" s="77"/>
      <c r="O730" s="77"/>
      <c r="P730" s="77"/>
      <c r="Q730" s="141"/>
      <c r="R730" s="141"/>
      <c r="S730" s="77"/>
      <c r="T730" s="77"/>
      <c r="U730" s="77"/>
      <c r="V730" s="77"/>
      <c r="W730" s="77"/>
      <c r="X730" s="77"/>
    </row>
    <row r="731" spans="1:24" s="83" customFormat="1" ht="12.75" customHeight="1">
      <c r="A731" s="65"/>
      <c r="B731" s="23"/>
      <c r="C731" s="76"/>
      <c r="D731" s="28"/>
      <c r="E731" s="76"/>
      <c r="F731" s="76"/>
      <c r="G731" s="76"/>
      <c r="I731" s="77"/>
      <c r="J731" s="77"/>
      <c r="K731" s="77"/>
      <c r="L731" s="77"/>
      <c r="M731" s="77"/>
      <c r="N731" s="77"/>
      <c r="O731" s="77"/>
      <c r="P731" s="77"/>
      <c r="Q731" s="141"/>
      <c r="R731" s="141"/>
      <c r="S731" s="77"/>
      <c r="T731" s="77"/>
      <c r="U731" s="77"/>
      <c r="V731" s="77"/>
      <c r="W731" s="77"/>
      <c r="X731" s="77"/>
    </row>
    <row r="732" spans="1:24" s="83" customFormat="1" ht="12.75" customHeight="1">
      <c r="A732" s="65"/>
      <c r="B732" s="23"/>
      <c r="C732" s="76"/>
      <c r="D732" s="28"/>
      <c r="E732" s="76"/>
      <c r="F732" s="76"/>
      <c r="G732" s="76"/>
      <c r="I732" s="77"/>
      <c r="J732" s="77"/>
      <c r="K732" s="77"/>
      <c r="L732" s="77"/>
      <c r="M732" s="77"/>
      <c r="N732" s="77"/>
      <c r="O732" s="77"/>
      <c r="P732" s="77"/>
      <c r="Q732" s="141"/>
      <c r="R732" s="141"/>
      <c r="S732" s="77"/>
      <c r="T732" s="77"/>
      <c r="U732" s="77"/>
      <c r="V732" s="77"/>
      <c r="W732" s="77"/>
      <c r="X732" s="77"/>
    </row>
    <row r="733" spans="1:24" s="83" customFormat="1" ht="12.75" customHeight="1">
      <c r="A733" s="65"/>
      <c r="B733" s="23"/>
      <c r="C733" s="76"/>
      <c r="D733" s="28"/>
      <c r="E733" s="76"/>
      <c r="F733" s="76"/>
      <c r="G733" s="76"/>
      <c r="I733" s="77"/>
      <c r="J733" s="77"/>
      <c r="K733" s="77"/>
      <c r="L733" s="77"/>
      <c r="M733" s="77"/>
      <c r="N733" s="77"/>
      <c r="O733" s="77"/>
      <c r="P733" s="77"/>
      <c r="Q733" s="141"/>
      <c r="R733" s="141"/>
      <c r="S733" s="77"/>
      <c r="T733" s="77"/>
      <c r="U733" s="77"/>
      <c r="V733" s="77"/>
      <c r="W733" s="77"/>
      <c r="X733" s="77"/>
    </row>
    <row r="734" spans="1:24" s="83" customFormat="1" ht="12.75" customHeight="1">
      <c r="A734" s="65"/>
      <c r="B734" s="23"/>
      <c r="C734" s="76"/>
      <c r="D734" s="28"/>
      <c r="E734" s="76"/>
      <c r="F734" s="76"/>
      <c r="G734" s="76"/>
      <c r="I734" s="77"/>
      <c r="J734" s="77"/>
      <c r="K734" s="77"/>
      <c r="L734" s="77"/>
      <c r="M734" s="77"/>
      <c r="N734" s="77"/>
      <c r="O734" s="77"/>
      <c r="P734" s="77"/>
      <c r="Q734" s="141"/>
      <c r="R734" s="141"/>
      <c r="S734" s="77"/>
      <c r="T734" s="77"/>
      <c r="U734" s="77"/>
      <c r="V734" s="77"/>
      <c r="W734" s="77"/>
      <c r="X734" s="77"/>
    </row>
    <row r="735" spans="1:24" s="83" customFormat="1" ht="12.75" customHeight="1">
      <c r="A735" s="65"/>
      <c r="B735" s="23"/>
      <c r="C735" s="76"/>
      <c r="D735" s="28"/>
      <c r="E735" s="76"/>
      <c r="F735" s="76"/>
      <c r="G735" s="76"/>
      <c r="I735" s="77"/>
      <c r="J735" s="77"/>
      <c r="K735" s="77"/>
      <c r="L735" s="77"/>
      <c r="M735" s="77"/>
      <c r="N735" s="77"/>
      <c r="O735" s="77"/>
      <c r="P735" s="77"/>
      <c r="Q735" s="141"/>
      <c r="R735" s="141"/>
      <c r="S735" s="77"/>
      <c r="T735" s="77"/>
      <c r="U735" s="77"/>
      <c r="V735" s="77"/>
      <c r="W735" s="77"/>
      <c r="X735" s="77"/>
    </row>
    <row r="736" spans="1:24" s="83" customFormat="1" ht="12.75" customHeight="1">
      <c r="A736" s="65"/>
      <c r="B736" s="23"/>
      <c r="C736" s="76"/>
      <c r="D736" s="28"/>
      <c r="E736" s="76"/>
      <c r="F736" s="76"/>
      <c r="G736" s="76"/>
      <c r="I736" s="77"/>
      <c r="J736" s="77"/>
      <c r="K736" s="77"/>
      <c r="L736" s="77"/>
      <c r="M736" s="77"/>
      <c r="N736" s="77"/>
      <c r="O736" s="77"/>
      <c r="P736" s="77"/>
      <c r="Q736" s="141"/>
      <c r="R736" s="141"/>
      <c r="S736" s="77"/>
      <c r="T736" s="77"/>
      <c r="U736" s="77"/>
      <c r="V736" s="77"/>
      <c r="W736" s="77"/>
      <c r="X736" s="77"/>
    </row>
    <row r="737" spans="1:24" s="83" customFormat="1" ht="12.75" customHeight="1">
      <c r="A737" s="65"/>
      <c r="B737" s="23"/>
      <c r="C737" s="76"/>
      <c r="D737" s="28"/>
      <c r="E737" s="76"/>
      <c r="F737" s="76"/>
      <c r="G737" s="76"/>
      <c r="I737" s="77"/>
      <c r="J737" s="77"/>
      <c r="K737" s="77"/>
      <c r="L737" s="77"/>
      <c r="M737" s="77"/>
      <c r="N737" s="77"/>
      <c r="O737" s="77"/>
      <c r="P737" s="77"/>
      <c r="Q737" s="141"/>
      <c r="R737" s="141"/>
      <c r="S737" s="77"/>
      <c r="T737" s="77"/>
      <c r="U737" s="77"/>
      <c r="V737" s="77"/>
      <c r="W737" s="77"/>
      <c r="X737" s="77"/>
    </row>
    <row r="738" spans="1:24" s="83" customFormat="1" ht="12.75" customHeight="1">
      <c r="A738" s="65"/>
      <c r="B738" s="23"/>
      <c r="C738" s="76"/>
      <c r="D738" s="28"/>
      <c r="E738" s="76"/>
      <c r="F738" s="76"/>
      <c r="G738" s="76"/>
      <c r="I738" s="77"/>
      <c r="J738" s="77"/>
      <c r="K738" s="77"/>
      <c r="L738" s="77"/>
      <c r="M738" s="77"/>
      <c r="N738" s="77"/>
      <c r="O738" s="77"/>
      <c r="P738" s="77"/>
      <c r="Q738" s="141"/>
      <c r="R738" s="141"/>
      <c r="S738" s="77"/>
      <c r="T738" s="77"/>
      <c r="U738" s="77"/>
      <c r="V738" s="77"/>
      <c r="W738" s="77"/>
      <c r="X738" s="77"/>
    </row>
    <row r="739" spans="1:24" s="83" customFormat="1" ht="12.75" customHeight="1">
      <c r="A739" s="65"/>
      <c r="B739" s="23"/>
      <c r="C739" s="76"/>
      <c r="D739" s="28"/>
      <c r="E739" s="76"/>
      <c r="F739" s="76"/>
      <c r="G739" s="76"/>
      <c r="I739" s="77"/>
      <c r="J739" s="77"/>
      <c r="K739" s="77"/>
      <c r="L739" s="77"/>
      <c r="M739" s="77"/>
      <c r="N739" s="77"/>
      <c r="O739" s="77"/>
      <c r="P739" s="77"/>
      <c r="Q739" s="141"/>
      <c r="R739" s="141"/>
      <c r="S739" s="77"/>
      <c r="T739" s="77"/>
      <c r="U739" s="77"/>
      <c r="V739" s="77"/>
      <c r="W739" s="77"/>
      <c r="X739" s="77"/>
    </row>
    <row r="740" spans="1:24" s="83" customFormat="1" ht="12.75" customHeight="1">
      <c r="A740" s="65"/>
      <c r="B740" s="23"/>
      <c r="C740" s="76"/>
      <c r="D740" s="28"/>
      <c r="E740" s="76"/>
      <c r="F740" s="76"/>
      <c r="G740" s="76"/>
      <c r="I740" s="77"/>
      <c r="J740" s="77"/>
      <c r="K740" s="77"/>
      <c r="L740" s="77"/>
      <c r="M740" s="77"/>
      <c r="N740" s="77"/>
      <c r="O740" s="77"/>
      <c r="P740" s="77"/>
      <c r="Q740" s="141"/>
      <c r="R740" s="141"/>
      <c r="S740" s="77"/>
      <c r="T740" s="77"/>
      <c r="U740" s="77"/>
      <c r="V740" s="77"/>
      <c r="W740" s="77"/>
      <c r="X740" s="77"/>
    </row>
    <row r="741" spans="1:24" s="83" customFormat="1" ht="12.75" customHeight="1">
      <c r="A741" s="65"/>
      <c r="B741" s="23"/>
      <c r="C741" s="76"/>
      <c r="D741" s="28"/>
      <c r="E741" s="76"/>
      <c r="F741" s="76"/>
      <c r="G741" s="76"/>
      <c r="I741" s="77"/>
      <c r="J741" s="77"/>
      <c r="K741" s="77"/>
      <c r="L741" s="77"/>
      <c r="M741" s="77"/>
      <c r="N741" s="77"/>
      <c r="O741" s="77"/>
      <c r="P741" s="77"/>
      <c r="Q741" s="141"/>
      <c r="R741" s="141"/>
      <c r="S741" s="77"/>
      <c r="T741" s="77"/>
      <c r="U741" s="77"/>
      <c r="V741" s="77"/>
      <c r="W741" s="77"/>
      <c r="X741" s="77"/>
    </row>
    <row r="742" spans="1:24" s="83" customFormat="1" ht="12.75" customHeight="1">
      <c r="A742" s="65"/>
      <c r="B742" s="23"/>
      <c r="C742" s="76"/>
      <c r="D742" s="28"/>
      <c r="E742" s="76"/>
      <c r="F742" s="76"/>
      <c r="G742" s="76"/>
      <c r="I742" s="77"/>
      <c r="J742" s="77"/>
      <c r="K742" s="77"/>
      <c r="L742" s="77"/>
      <c r="M742" s="77"/>
      <c r="N742" s="77"/>
      <c r="O742" s="77"/>
      <c r="P742" s="77"/>
      <c r="Q742" s="141"/>
      <c r="R742" s="141"/>
      <c r="S742" s="77"/>
      <c r="T742" s="77"/>
      <c r="U742" s="77"/>
      <c r="V742" s="77"/>
      <c r="W742" s="77"/>
      <c r="X742" s="77"/>
    </row>
    <row r="743" spans="1:24" s="83" customFormat="1" ht="12.75" customHeight="1">
      <c r="A743" s="65"/>
      <c r="B743" s="23"/>
      <c r="C743" s="76"/>
      <c r="D743" s="28"/>
      <c r="E743" s="76"/>
      <c r="F743" s="76"/>
      <c r="G743" s="76"/>
      <c r="I743" s="77"/>
      <c r="J743" s="77"/>
      <c r="K743" s="77"/>
      <c r="L743" s="77"/>
      <c r="M743" s="77"/>
      <c r="N743" s="77"/>
      <c r="O743" s="77"/>
      <c r="P743" s="77"/>
      <c r="Q743" s="141"/>
      <c r="R743" s="141"/>
      <c r="S743" s="77"/>
      <c r="T743" s="77"/>
      <c r="U743" s="77"/>
      <c r="V743" s="77"/>
      <c r="W743" s="77"/>
      <c r="X743" s="77"/>
    </row>
    <row r="744" spans="1:24" s="83" customFormat="1" ht="12.75" customHeight="1">
      <c r="A744" s="65"/>
      <c r="B744" s="23"/>
      <c r="C744" s="76"/>
      <c r="D744" s="28"/>
      <c r="E744" s="76"/>
      <c r="F744" s="76"/>
      <c r="G744" s="76"/>
      <c r="I744" s="77"/>
      <c r="J744" s="77"/>
      <c r="K744" s="77"/>
      <c r="L744" s="77"/>
      <c r="M744" s="77"/>
      <c r="N744" s="77"/>
      <c r="O744" s="77"/>
      <c r="P744" s="77"/>
      <c r="Q744" s="141"/>
      <c r="R744" s="141"/>
      <c r="S744" s="77"/>
      <c r="T744" s="77"/>
      <c r="U744" s="77"/>
      <c r="V744" s="77"/>
      <c r="W744" s="77"/>
      <c r="X744" s="77"/>
    </row>
    <row r="745" spans="1:24" s="83" customFormat="1" ht="12.75" customHeight="1">
      <c r="A745" s="65"/>
      <c r="B745" s="23"/>
      <c r="C745" s="76"/>
      <c r="D745" s="28"/>
      <c r="E745" s="76"/>
      <c r="F745" s="76"/>
      <c r="G745" s="76"/>
      <c r="I745" s="77"/>
      <c r="J745" s="77"/>
      <c r="K745" s="77"/>
      <c r="L745" s="77"/>
      <c r="M745" s="77"/>
      <c r="N745" s="77"/>
      <c r="O745" s="77"/>
      <c r="P745" s="77"/>
      <c r="Q745" s="141"/>
      <c r="R745" s="141"/>
      <c r="S745" s="77"/>
      <c r="T745" s="77"/>
      <c r="U745" s="77"/>
      <c r="V745" s="77"/>
      <c r="W745" s="77"/>
      <c r="X745" s="77"/>
    </row>
    <row r="746" spans="1:24" s="83" customFormat="1" ht="12.75" customHeight="1">
      <c r="A746" s="65"/>
      <c r="B746" s="23"/>
      <c r="C746" s="76"/>
      <c r="D746" s="28"/>
      <c r="E746" s="76"/>
      <c r="F746" s="76"/>
      <c r="G746" s="76"/>
      <c r="I746" s="77"/>
      <c r="J746" s="77"/>
      <c r="K746" s="77"/>
      <c r="L746" s="77"/>
      <c r="M746" s="77"/>
      <c r="N746" s="77"/>
      <c r="O746" s="77"/>
      <c r="P746" s="77"/>
      <c r="Q746" s="141"/>
      <c r="R746" s="141"/>
      <c r="S746" s="77"/>
      <c r="T746" s="77"/>
      <c r="U746" s="77"/>
      <c r="V746" s="77"/>
      <c r="W746" s="77"/>
      <c r="X746" s="77"/>
    </row>
    <row r="747" spans="1:24" s="83" customFormat="1" ht="12.75" customHeight="1">
      <c r="A747" s="65"/>
      <c r="B747" s="23"/>
      <c r="C747" s="76"/>
      <c r="D747" s="28"/>
      <c r="E747" s="76"/>
      <c r="F747" s="76"/>
      <c r="G747" s="76"/>
      <c r="I747" s="77"/>
      <c r="J747" s="77"/>
      <c r="K747" s="77"/>
      <c r="L747" s="77"/>
      <c r="M747" s="77"/>
      <c r="N747" s="77"/>
      <c r="O747" s="77"/>
      <c r="P747" s="77"/>
      <c r="Q747" s="141"/>
      <c r="R747" s="141"/>
      <c r="S747" s="77"/>
      <c r="T747" s="77"/>
      <c r="U747" s="77"/>
      <c r="V747" s="77"/>
      <c r="W747" s="77"/>
      <c r="X747" s="77"/>
    </row>
    <row r="748" spans="1:24" s="83" customFormat="1" ht="12.75" customHeight="1">
      <c r="A748" s="65"/>
      <c r="B748" s="23"/>
      <c r="C748" s="76"/>
      <c r="D748" s="28"/>
      <c r="E748" s="76"/>
      <c r="F748" s="76"/>
      <c r="G748" s="76"/>
      <c r="I748" s="77"/>
      <c r="J748" s="77"/>
      <c r="K748" s="77"/>
      <c r="L748" s="77"/>
      <c r="M748" s="77"/>
      <c r="N748" s="77"/>
      <c r="O748" s="77"/>
      <c r="P748" s="77"/>
      <c r="Q748" s="141"/>
      <c r="R748" s="141"/>
      <c r="S748" s="77"/>
      <c r="T748" s="77"/>
      <c r="U748" s="77"/>
      <c r="V748" s="77"/>
      <c r="W748" s="77"/>
      <c r="X748" s="77"/>
    </row>
    <row r="749" spans="1:24" s="83" customFormat="1" ht="12.75" customHeight="1">
      <c r="A749" s="65"/>
      <c r="B749" s="23"/>
      <c r="C749" s="76"/>
      <c r="D749" s="28"/>
      <c r="E749" s="76"/>
      <c r="F749" s="76"/>
      <c r="G749" s="76"/>
      <c r="I749" s="77"/>
      <c r="J749" s="77"/>
      <c r="K749" s="77"/>
      <c r="L749" s="77"/>
      <c r="M749" s="77"/>
      <c r="N749" s="77"/>
      <c r="O749" s="77"/>
      <c r="P749" s="77"/>
      <c r="Q749" s="141"/>
      <c r="R749" s="141"/>
      <c r="S749" s="77"/>
      <c r="T749" s="77"/>
      <c r="U749" s="77"/>
      <c r="V749" s="77"/>
      <c r="W749" s="77"/>
      <c r="X749" s="77"/>
    </row>
    <row r="750" spans="1:24" s="83" customFormat="1" ht="12.75" customHeight="1">
      <c r="A750" s="65"/>
      <c r="B750" s="23"/>
      <c r="C750" s="76"/>
      <c r="D750" s="28"/>
      <c r="E750" s="76"/>
      <c r="F750" s="76"/>
      <c r="G750" s="76"/>
      <c r="I750" s="77"/>
      <c r="J750" s="77"/>
      <c r="K750" s="77"/>
      <c r="L750" s="77"/>
      <c r="M750" s="77"/>
      <c r="N750" s="77"/>
      <c r="O750" s="77"/>
      <c r="P750" s="77"/>
      <c r="Q750" s="141"/>
      <c r="R750" s="141"/>
      <c r="S750" s="77"/>
      <c r="T750" s="77"/>
      <c r="U750" s="77"/>
      <c r="V750" s="77"/>
      <c r="W750" s="77"/>
      <c r="X750" s="77"/>
    </row>
    <row r="751" spans="1:24" s="83" customFormat="1" ht="12.75" customHeight="1">
      <c r="A751" s="65"/>
      <c r="B751" s="23"/>
      <c r="C751" s="76"/>
      <c r="D751" s="28"/>
      <c r="E751" s="76"/>
      <c r="F751" s="76"/>
      <c r="G751" s="76"/>
      <c r="I751" s="77"/>
      <c r="J751" s="77"/>
      <c r="K751" s="77"/>
      <c r="L751" s="77"/>
      <c r="M751" s="77"/>
      <c r="N751" s="77"/>
      <c r="O751" s="77"/>
      <c r="P751" s="77"/>
      <c r="Q751" s="141"/>
      <c r="R751" s="141"/>
      <c r="S751" s="77"/>
      <c r="T751" s="77"/>
      <c r="U751" s="77"/>
      <c r="V751" s="77"/>
      <c r="W751" s="77"/>
      <c r="X751" s="77"/>
    </row>
    <row r="752" spans="1:24" s="83" customFormat="1" ht="12.75" customHeight="1">
      <c r="A752" s="65"/>
      <c r="B752" s="23"/>
      <c r="C752" s="76"/>
      <c r="D752" s="28"/>
      <c r="E752" s="76"/>
      <c r="F752" s="76"/>
      <c r="G752" s="76"/>
      <c r="I752" s="77"/>
      <c r="J752" s="77"/>
      <c r="K752" s="77"/>
      <c r="L752" s="77"/>
      <c r="M752" s="77"/>
      <c r="N752" s="77"/>
      <c r="O752" s="77"/>
      <c r="P752" s="77"/>
      <c r="Q752" s="141"/>
      <c r="R752" s="141"/>
      <c r="S752" s="77"/>
      <c r="T752" s="77"/>
      <c r="U752" s="77"/>
      <c r="V752" s="77"/>
      <c r="W752" s="77"/>
      <c r="X752" s="77"/>
    </row>
    <row r="753" spans="1:24" s="83" customFormat="1" ht="12.75" customHeight="1">
      <c r="A753" s="65"/>
      <c r="B753" s="23"/>
      <c r="C753" s="76"/>
      <c r="D753" s="28"/>
      <c r="E753" s="76"/>
      <c r="F753" s="76"/>
      <c r="G753" s="76"/>
      <c r="I753" s="77"/>
      <c r="J753" s="77"/>
      <c r="K753" s="77"/>
      <c r="L753" s="77"/>
      <c r="M753" s="77"/>
      <c r="N753" s="77"/>
      <c r="O753" s="77"/>
      <c r="P753" s="77"/>
      <c r="Q753" s="141"/>
      <c r="R753" s="141"/>
      <c r="S753" s="77"/>
      <c r="T753" s="77"/>
      <c r="U753" s="77"/>
      <c r="V753" s="77"/>
      <c r="W753" s="77"/>
      <c r="X753" s="77"/>
    </row>
    <row r="754" spans="1:24" s="83" customFormat="1" ht="12.75" customHeight="1">
      <c r="A754" s="65"/>
      <c r="B754" s="23"/>
      <c r="C754" s="76"/>
      <c r="D754" s="28"/>
      <c r="E754" s="76"/>
      <c r="F754" s="76"/>
      <c r="G754" s="76"/>
      <c r="I754" s="77"/>
      <c r="J754" s="77"/>
      <c r="K754" s="77"/>
      <c r="L754" s="77"/>
      <c r="M754" s="77"/>
      <c r="N754" s="77"/>
      <c r="O754" s="77"/>
      <c r="P754" s="77"/>
      <c r="Q754" s="141"/>
      <c r="R754" s="141"/>
      <c r="S754" s="77"/>
      <c r="T754" s="77"/>
      <c r="U754" s="77"/>
      <c r="V754" s="77"/>
      <c r="W754" s="77"/>
      <c r="X754" s="77"/>
    </row>
    <row r="755" spans="1:24" s="83" customFormat="1" ht="12.75" customHeight="1">
      <c r="A755" s="65"/>
      <c r="B755" s="23"/>
      <c r="C755" s="76"/>
      <c r="D755" s="28"/>
      <c r="E755" s="76"/>
      <c r="F755" s="76"/>
      <c r="G755" s="76"/>
      <c r="I755" s="77"/>
      <c r="J755" s="77"/>
      <c r="K755" s="77"/>
      <c r="L755" s="77"/>
      <c r="M755" s="77"/>
      <c r="N755" s="77"/>
      <c r="O755" s="77"/>
      <c r="P755" s="77"/>
      <c r="Q755" s="141"/>
      <c r="R755" s="141"/>
      <c r="S755" s="77"/>
      <c r="T755" s="77"/>
      <c r="U755" s="77"/>
      <c r="V755" s="77"/>
      <c r="W755" s="77"/>
      <c r="X755" s="77"/>
    </row>
    <row r="756" spans="1:24" s="83" customFormat="1" ht="12.75" customHeight="1">
      <c r="A756" s="65"/>
      <c r="B756" s="23"/>
      <c r="C756" s="76"/>
      <c r="D756" s="28"/>
      <c r="E756" s="76"/>
      <c r="F756" s="76"/>
      <c r="G756" s="76"/>
      <c r="I756" s="77"/>
      <c r="J756" s="77"/>
      <c r="K756" s="77"/>
      <c r="L756" s="77"/>
      <c r="M756" s="77"/>
      <c r="N756" s="77"/>
      <c r="O756" s="77"/>
      <c r="P756" s="77"/>
      <c r="Q756" s="141"/>
      <c r="R756" s="141"/>
      <c r="S756" s="77"/>
      <c r="T756" s="77"/>
      <c r="U756" s="77"/>
      <c r="V756" s="77"/>
      <c r="W756" s="77"/>
      <c r="X756" s="77"/>
    </row>
    <row r="757" spans="1:24" s="83" customFormat="1" ht="12.75" customHeight="1">
      <c r="A757" s="65"/>
      <c r="B757" s="23"/>
      <c r="C757" s="76"/>
      <c r="D757" s="28"/>
      <c r="E757" s="76"/>
      <c r="F757" s="76"/>
      <c r="G757" s="76"/>
      <c r="I757" s="77"/>
      <c r="J757" s="77"/>
      <c r="K757" s="77"/>
      <c r="L757" s="77"/>
      <c r="M757" s="77"/>
      <c r="N757" s="77"/>
      <c r="O757" s="77"/>
      <c r="P757" s="77"/>
      <c r="Q757" s="141"/>
      <c r="R757" s="141"/>
      <c r="S757" s="77"/>
      <c r="T757" s="77"/>
      <c r="U757" s="77"/>
      <c r="V757" s="77"/>
      <c r="W757" s="77"/>
      <c r="X757" s="77"/>
    </row>
    <row r="758" spans="1:24" s="83" customFormat="1" ht="12.75" customHeight="1">
      <c r="A758" s="65"/>
      <c r="B758" s="23"/>
      <c r="C758" s="76"/>
      <c r="D758" s="28"/>
      <c r="E758" s="76"/>
      <c r="F758" s="76"/>
      <c r="G758" s="76"/>
      <c r="I758" s="77"/>
      <c r="J758" s="77"/>
      <c r="K758" s="77"/>
      <c r="L758" s="77"/>
      <c r="M758" s="77"/>
      <c r="N758" s="77"/>
      <c r="O758" s="77"/>
      <c r="P758" s="77"/>
      <c r="Q758" s="141"/>
      <c r="R758" s="141"/>
      <c r="S758" s="77"/>
      <c r="T758" s="77"/>
      <c r="U758" s="77"/>
      <c r="V758" s="77"/>
      <c r="W758" s="77"/>
      <c r="X758" s="77"/>
    </row>
    <row r="759" spans="1:24" s="83" customFormat="1" ht="12.75" customHeight="1">
      <c r="A759" s="65"/>
      <c r="B759" s="23"/>
      <c r="C759" s="76"/>
      <c r="D759" s="28"/>
      <c r="E759" s="76"/>
      <c r="F759" s="76"/>
      <c r="G759" s="76"/>
      <c r="I759" s="77"/>
      <c r="J759" s="77"/>
      <c r="K759" s="77"/>
      <c r="L759" s="77"/>
      <c r="M759" s="77"/>
      <c r="N759" s="77"/>
      <c r="O759" s="77"/>
      <c r="P759" s="77"/>
      <c r="Q759" s="141"/>
      <c r="R759" s="141"/>
      <c r="S759" s="77"/>
      <c r="T759" s="77"/>
      <c r="U759" s="77"/>
      <c r="V759" s="77"/>
      <c r="W759" s="77"/>
      <c r="X759" s="77"/>
    </row>
    <row r="760" spans="1:24" s="83" customFormat="1" ht="12.75" customHeight="1">
      <c r="A760" s="65"/>
      <c r="B760" s="23"/>
      <c r="C760" s="76"/>
      <c r="D760" s="28"/>
      <c r="E760" s="76"/>
      <c r="F760" s="76"/>
      <c r="G760" s="76"/>
      <c r="I760" s="77"/>
      <c r="J760" s="77"/>
      <c r="K760" s="77"/>
      <c r="L760" s="77"/>
      <c r="M760" s="77"/>
      <c r="N760" s="77"/>
      <c r="O760" s="77"/>
      <c r="P760" s="77"/>
      <c r="Q760" s="141"/>
      <c r="R760" s="141"/>
      <c r="S760" s="77"/>
      <c r="T760" s="77"/>
      <c r="U760" s="77"/>
      <c r="V760" s="77"/>
      <c r="W760" s="77"/>
      <c r="X760" s="77"/>
    </row>
    <row r="761" spans="1:24" s="83" customFormat="1" ht="12.75" customHeight="1">
      <c r="A761" s="65"/>
      <c r="B761" s="23"/>
      <c r="C761" s="76"/>
      <c r="D761" s="28"/>
      <c r="E761" s="76"/>
      <c r="F761" s="76"/>
      <c r="G761" s="76"/>
      <c r="I761" s="77"/>
      <c r="J761" s="77"/>
      <c r="K761" s="77"/>
      <c r="L761" s="77"/>
      <c r="M761" s="77"/>
      <c r="N761" s="77"/>
      <c r="O761" s="77"/>
      <c r="P761" s="77"/>
      <c r="Q761" s="141"/>
      <c r="R761" s="141"/>
      <c r="S761" s="77"/>
      <c r="T761" s="77"/>
      <c r="U761" s="77"/>
      <c r="V761" s="77"/>
      <c r="W761" s="77"/>
      <c r="X761" s="77"/>
    </row>
    <row r="762" spans="1:24" s="83" customFormat="1" ht="12.75" customHeight="1">
      <c r="A762" s="65"/>
      <c r="B762" s="23"/>
      <c r="C762" s="76"/>
      <c r="D762" s="28"/>
      <c r="E762" s="76"/>
      <c r="F762" s="76"/>
      <c r="G762" s="76"/>
      <c r="I762" s="77"/>
      <c r="J762" s="77"/>
      <c r="K762" s="77"/>
      <c r="L762" s="77"/>
      <c r="M762" s="77"/>
      <c r="N762" s="77"/>
      <c r="O762" s="77"/>
      <c r="P762" s="77"/>
      <c r="Q762" s="141"/>
      <c r="R762" s="141"/>
      <c r="S762" s="77"/>
      <c r="T762" s="77"/>
      <c r="U762" s="77"/>
      <c r="V762" s="77"/>
      <c r="W762" s="77"/>
      <c r="X762" s="77"/>
    </row>
    <row r="763" spans="1:24" s="83" customFormat="1" ht="12.75" customHeight="1">
      <c r="A763" s="65"/>
      <c r="B763" s="23"/>
      <c r="C763" s="76"/>
      <c r="D763" s="28"/>
      <c r="E763" s="76"/>
      <c r="F763" s="76"/>
      <c r="G763" s="76"/>
      <c r="I763" s="77"/>
      <c r="J763" s="77"/>
      <c r="K763" s="77"/>
      <c r="L763" s="77"/>
      <c r="M763" s="77"/>
      <c r="N763" s="77"/>
      <c r="O763" s="77"/>
      <c r="P763" s="77"/>
      <c r="Q763" s="141"/>
      <c r="R763" s="141"/>
      <c r="S763" s="77"/>
      <c r="T763" s="77"/>
      <c r="U763" s="77"/>
      <c r="V763" s="77"/>
      <c r="W763" s="77"/>
      <c r="X763" s="77"/>
    </row>
    <row r="764" spans="1:24" s="83" customFormat="1" ht="12.75" customHeight="1">
      <c r="A764" s="65"/>
      <c r="B764" s="23"/>
      <c r="C764" s="76"/>
      <c r="D764" s="28"/>
      <c r="E764" s="76"/>
      <c r="F764" s="76"/>
      <c r="G764" s="76"/>
      <c r="I764" s="77"/>
      <c r="J764" s="77"/>
      <c r="K764" s="77"/>
      <c r="L764" s="77"/>
      <c r="M764" s="77"/>
      <c r="N764" s="77"/>
      <c r="O764" s="77"/>
      <c r="P764" s="77"/>
      <c r="Q764" s="141"/>
      <c r="R764" s="141"/>
      <c r="S764" s="77"/>
      <c r="T764" s="77"/>
      <c r="U764" s="77"/>
      <c r="V764" s="77"/>
      <c r="W764" s="77"/>
      <c r="X764" s="77"/>
    </row>
    <row r="765" spans="1:24" s="83" customFormat="1" ht="12.75" customHeight="1">
      <c r="A765" s="65"/>
      <c r="B765" s="23"/>
      <c r="C765" s="76"/>
      <c r="D765" s="28"/>
      <c r="E765" s="76"/>
      <c r="F765" s="76"/>
      <c r="G765" s="76"/>
      <c r="I765" s="77"/>
      <c r="J765" s="77"/>
      <c r="K765" s="77"/>
      <c r="L765" s="77"/>
      <c r="M765" s="77"/>
      <c r="N765" s="77"/>
      <c r="O765" s="77"/>
      <c r="P765" s="77"/>
      <c r="Q765" s="141"/>
      <c r="R765" s="141"/>
      <c r="S765" s="77"/>
      <c r="T765" s="77"/>
      <c r="U765" s="77"/>
      <c r="V765" s="77"/>
      <c r="W765" s="77"/>
      <c r="X765" s="77"/>
    </row>
    <row r="766" spans="1:24" s="83" customFormat="1" ht="12.75" customHeight="1">
      <c r="A766" s="65"/>
      <c r="B766" s="23"/>
      <c r="C766" s="76"/>
      <c r="D766" s="28"/>
      <c r="E766" s="76"/>
      <c r="F766" s="76"/>
      <c r="G766" s="76"/>
      <c r="I766" s="77"/>
      <c r="J766" s="77"/>
      <c r="K766" s="77"/>
      <c r="L766" s="77"/>
      <c r="M766" s="77"/>
      <c r="N766" s="77"/>
      <c r="O766" s="77"/>
      <c r="P766" s="77"/>
      <c r="Q766" s="141"/>
      <c r="R766" s="141"/>
      <c r="S766" s="77"/>
      <c r="T766" s="77"/>
      <c r="U766" s="77"/>
      <c r="V766" s="77"/>
      <c r="W766" s="77"/>
      <c r="X766" s="77"/>
    </row>
    <row r="767" spans="1:24" s="83" customFormat="1" ht="12.75" customHeight="1">
      <c r="A767" s="65"/>
      <c r="B767" s="23"/>
      <c r="C767" s="76"/>
      <c r="D767" s="28"/>
      <c r="E767" s="76"/>
      <c r="F767" s="76"/>
      <c r="G767" s="76"/>
      <c r="I767" s="77"/>
      <c r="J767" s="77"/>
      <c r="K767" s="77"/>
      <c r="L767" s="77"/>
      <c r="M767" s="77"/>
      <c r="N767" s="77"/>
      <c r="O767" s="77"/>
      <c r="P767" s="77"/>
      <c r="Q767" s="141"/>
      <c r="R767" s="141"/>
      <c r="S767" s="77"/>
      <c r="T767" s="77"/>
      <c r="U767" s="77"/>
      <c r="V767" s="77"/>
      <c r="W767" s="77"/>
      <c r="X767" s="77"/>
    </row>
    <row r="768" spans="1:24" s="83" customFormat="1" ht="12.75" customHeight="1">
      <c r="A768" s="65"/>
      <c r="B768" s="23"/>
      <c r="C768" s="76"/>
      <c r="D768" s="28"/>
      <c r="E768" s="76"/>
      <c r="F768" s="76"/>
      <c r="G768" s="76"/>
      <c r="I768" s="77"/>
      <c r="J768" s="77"/>
      <c r="K768" s="77"/>
      <c r="L768" s="77"/>
      <c r="M768" s="77"/>
      <c r="N768" s="77"/>
      <c r="O768" s="77"/>
      <c r="P768" s="77"/>
      <c r="Q768" s="141"/>
      <c r="R768" s="141"/>
      <c r="S768" s="77"/>
      <c r="T768" s="77"/>
      <c r="U768" s="77"/>
      <c r="V768" s="77"/>
      <c r="W768" s="77"/>
      <c r="X768" s="77"/>
    </row>
    <row r="769" spans="1:24" s="83" customFormat="1" ht="12.75" customHeight="1">
      <c r="A769" s="65"/>
      <c r="B769" s="23"/>
      <c r="C769" s="76"/>
      <c r="D769" s="28"/>
      <c r="E769" s="76"/>
      <c r="F769" s="76"/>
      <c r="G769" s="76"/>
      <c r="I769" s="77"/>
      <c r="J769" s="77"/>
      <c r="K769" s="77"/>
      <c r="L769" s="77"/>
      <c r="M769" s="77"/>
      <c r="N769" s="77"/>
      <c r="O769" s="77"/>
      <c r="P769" s="77"/>
      <c r="Q769" s="141"/>
      <c r="R769" s="141"/>
      <c r="S769" s="77"/>
      <c r="T769" s="77"/>
      <c r="U769" s="77"/>
      <c r="V769" s="77"/>
      <c r="W769" s="77"/>
      <c r="X769" s="77"/>
    </row>
    <row r="770" spans="1:24" s="83" customFormat="1" ht="12.75" customHeight="1">
      <c r="A770" s="65"/>
      <c r="B770" s="23"/>
      <c r="C770" s="76"/>
      <c r="D770" s="28"/>
      <c r="E770" s="76"/>
      <c r="F770" s="76"/>
      <c r="G770" s="76"/>
      <c r="I770" s="77"/>
      <c r="J770" s="77"/>
      <c r="K770" s="77"/>
      <c r="L770" s="77"/>
      <c r="M770" s="77"/>
      <c r="N770" s="77"/>
      <c r="O770" s="77"/>
      <c r="P770" s="77"/>
      <c r="Q770" s="141"/>
      <c r="R770" s="141"/>
      <c r="S770" s="77"/>
      <c r="T770" s="77"/>
      <c r="U770" s="77"/>
      <c r="V770" s="77"/>
      <c r="W770" s="77"/>
      <c r="X770" s="77"/>
    </row>
    <row r="771" spans="1:24" s="83" customFormat="1" ht="12.75" customHeight="1">
      <c r="A771" s="65"/>
      <c r="B771" s="23"/>
      <c r="C771" s="76"/>
      <c r="D771" s="28"/>
      <c r="E771" s="76"/>
      <c r="F771" s="76"/>
      <c r="G771" s="76"/>
      <c r="I771" s="77"/>
      <c r="J771" s="77"/>
      <c r="K771" s="77"/>
      <c r="L771" s="77"/>
      <c r="M771" s="77"/>
      <c r="N771" s="77"/>
      <c r="O771" s="77"/>
      <c r="P771" s="77"/>
      <c r="Q771" s="141"/>
      <c r="R771" s="141"/>
      <c r="S771" s="77"/>
      <c r="T771" s="77"/>
      <c r="U771" s="77"/>
      <c r="V771" s="77"/>
      <c r="W771" s="77"/>
      <c r="X771" s="77"/>
    </row>
    <row r="772" spans="1:24" s="83" customFormat="1" ht="12.75" customHeight="1">
      <c r="A772" s="65"/>
      <c r="B772" s="23"/>
      <c r="C772" s="76"/>
      <c r="D772" s="28"/>
      <c r="E772" s="76"/>
      <c r="F772" s="76"/>
      <c r="G772" s="76"/>
      <c r="I772" s="77"/>
      <c r="J772" s="77"/>
      <c r="K772" s="77"/>
      <c r="L772" s="77"/>
      <c r="M772" s="77"/>
      <c r="N772" s="77"/>
      <c r="O772" s="77"/>
      <c r="P772" s="77"/>
      <c r="Q772" s="141"/>
      <c r="R772" s="141"/>
      <c r="S772" s="77"/>
      <c r="T772" s="77"/>
      <c r="U772" s="77"/>
      <c r="V772" s="77"/>
      <c r="W772" s="77"/>
      <c r="X772" s="77"/>
    </row>
    <row r="773" spans="1:24" s="83" customFormat="1" ht="12.75" customHeight="1">
      <c r="A773" s="65"/>
      <c r="B773" s="23"/>
      <c r="C773" s="76"/>
      <c r="D773" s="28"/>
      <c r="E773" s="76"/>
      <c r="F773" s="76"/>
      <c r="G773" s="76"/>
      <c r="I773" s="77"/>
      <c r="J773" s="77"/>
      <c r="K773" s="77"/>
      <c r="L773" s="77"/>
      <c r="M773" s="77"/>
      <c r="N773" s="77"/>
      <c r="O773" s="77"/>
      <c r="P773" s="77"/>
      <c r="Q773" s="141"/>
      <c r="R773" s="141"/>
      <c r="S773" s="77"/>
      <c r="T773" s="77"/>
      <c r="U773" s="77"/>
      <c r="V773" s="77"/>
      <c r="W773" s="77"/>
      <c r="X773" s="77"/>
    </row>
    <row r="774" spans="1:24" s="83" customFormat="1" ht="12.75" customHeight="1">
      <c r="A774" s="65"/>
      <c r="B774" s="23"/>
      <c r="C774" s="76"/>
      <c r="D774" s="28"/>
      <c r="E774" s="76"/>
      <c r="F774" s="76"/>
      <c r="G774" s="76"/>
      <c r="I774" s="77"/>
      <c r="J774" s="77"/>
      <c r="K774" s="77"/>
      <c r="L774" s="77"/>
      <c r="M774" s="77"/>
      <c r="N774" s="77"/>
      <c r="O774" s="77"/>
      <c r="P774" s="77"/>
      <c r="Q774" s="141"/>
      <c r="R774" s="141"/>
      <c r="S774" s="77"/>
      <c r="T774" s="77"/>
      <c r="U774" s="77"/>
      <c r="V774" s="77"/>
      <c r="W774" s="77"/>
      <c r="X774" s="77"/>
    </row>
    <row r="775" spans="1:24" s="83" customFormat="1" ht="12.75" customHeight="1">
      <c r="A775" s="65"/>
      <c r="B775" s="23"/>
      <c r="C775" s="76"/>
      <c r="D775" s="28"/>
      <c r="E775" s="76"/>
      <c r="F775" s="76"/>
      <c r="G775" s="76"/>
      <c r="I775" s="77"/>
      <c r="J775" s="77"/>
      <c r="K775" s="77"/>
      <c r="L775" s="77"/>
      <c r="M775" s="77"/>
      <c r="N775" s="77"/>
      <c r="O775" s="77"/>
      <c r="P775" s="77"/>
      <c r="Q775" s="141"/>
      <c r="R775" s="141"/>
      <c r="S775" s="77"/>
      <c r="T775" s="77"/>
      <c r="U775" s="77"/>
      <c r="V775" s="77"/>
      <c r="W775" s="77"/>
      <c r="X775" s="77"/>
    </row>
    <row r="776" spans="1:24" s="83" customFormat="1" ht="12.75" customHeight="1">
      <c r="A776" s="65"/>
      <c r="B776" s="23"/>
      <c r="C776" s="76"/>
      <c r="D776" s="28"/>
      <c r="E776" s="76"/>
      <c r="F776" s="76"/>
      <c r="G776" s="76"/>
      <c r="I776" s="77"/>
      <c r="J776" s="77"/>
      <c r="K776" s="77"/>
      <c r="L776" s="77"/>
      <c r="M776" s="77"/>
      <c r="N776" s="77"/>
      <c r="O776" s="77"/>
      <c r="P776" s="77"/>
      <c r="Q776" s="141"/>
      <c r="R776" s="141"/>
      <c r="S776" s="77"/>
      <c r="T776" s="77"/>
      <c r="U776" s="77"/>
      <c r="V776" s="77"/>
      <c r="W776" s="77"/>
      <c r="X776" s="77"/>
    </row>
    <row r="777" spans="1:24" s="83" customFormat="1" ht="12.75" customHeight="1">
      <c r="A777" s="65"/>
      <c r="B777" s="23"/>
      <c r="C777" s="76"/>
      <c r="D777" s="28"/>
      <c r="E777" s="76"/>
      <c r="F777" s="76"/>
      <c r="G777" s="76"/>
      <c r="I777" s="77"/>
      <c r="J777" s="77"/>
      <c r="K777" s="77"/>
      <c r="L777" s="77"/>
      <c r="M777" s="77"/>
      <c r="N777" s="77"/>
      <c r="O777" s="77"/>
      <c r="P777" s="77"/>
      <c r="Q777" s="141"/>
      <c r="R777" s="141"/>
      <c r="S777" s="77"/>
      <c r="T777" s="77"/>
      <c r="U777" s="77"/>
      <c r="V777" s="77"/>
      <c r="W777" s="77"/>
      <c r="X777" s="77"/>
    </row>
    <row r="778" spans="1:24" s="83" customFormat="1" ht="12.75" customHeight="1">
      <c r="A778" s="65"/>
      <c r="B778" s="23"/>
      <c r="C778" s="76"/>
      <c r="D778" s="28"/>
      <c r="E778" s="76"/>
      <c r="F778" s="76"/>
      <c r="G778" s="76"/>
      <c r="I778" s="77"/>
      <c r="J778" s="77"/>
      <c r="K778" s="77"/>
      <c r="L778" s="77"/>
      <c r="M778" s="77"/>
      <c r="N778" s="77"/>
      <c r="O778" s="77"/>
      <c r="P778" s="77"/>
      <c r="Q778" s="141"/>
      <c r="R778" s="141"/>
      <c r="S778" s="77"/>
      <c r="T778" s="77"/>
      <c r="U778" s="77"/>
      <c r="V778" s="77"/>
      <c r="W778" s="77"/>
      <c r="X778" s="77"/>
    </row>
    <row r="779" spans="1:24" s="83" customFormat="1" ht="12.75" customHeight="1">
      <c r="A779" s="65"/>
      <c r="B779" s="23"/>
      <c r="C779" s="76"/>
      <c r="D779" s="28"/>
      <c r="E779" s="76"/>
      <c r="F779" s="76"/>
      <c r="G779" s="76"/>
      <c r="I779" s="77"/>
      <c r="J779" s="77"/>
      <c r="K779" s="77"/>
      <c r="L779" s="77"/>
      <c r="M779" s="77"/>
      <c r="N779" s="77"/>
      <c r="O779" s="77"/>
      <c r="P779" s="77"/>
      <c r="Q779" s="141"/>
      <c r="R779" s="141"/>
      <c r="S779" s="77"/>
      <c r="T779" s="77"/>
      <c r="U779" s="77"/>
      <c r="V779" s="77"/>
      <c r="W779" s="77"/>
      <c r="X779" s="77"/>
    </row>
    <row r="780" spans="1:24" s="83" customFormat="1" ht="12.75" customHeight="1">
      <c r="A780" s="65"/>
      <c r="B780" s="23"/>
      <c r="C780" s="76"/>
      <c r="D780" s="28"/>
      <c r="E780" s="76"/>
      <c r="F780" s="76"/>
      <c r="G780" s="76"/>
      <c r="I780" s="77"/>
      <c r="J780" s="77"/>
      <c r="K780" s="77"/>
      <c r="L780" s="77"/>
      <c r="M780" s="77"/>
      <c r="N780" s="77"/>
      <c r="O780" s="77"/>
      <c r="P780" s="77"/>
      <c r="Q780" s="141"/>
      <c r="R780" s="141"/>
      <c r="S780" s="77"/>
      <c r="T780" s="77"/>
      <c r="U780" s="77"/>
      <c r="V780" s="77"/>
      <c r="W780" s="77"/>
      <c r="X780" s="77"/>
    </row>
    <row r="781" spans="1:24" s="83" customFormat="1" ht="12.75" customHeight="1">
      <c r="A781" s="65"/>
      <c r="B781" s="23"/>
      <c r="C781" s="76"/>
      <c r="D781" s="28"/>
      <c r="E781" s="76"/>
      <c r="F781" s="76"/>
      <c r="G781" s="76"/>
      <c r="I781" s="77"/>
      <c r="J781" s="77"/>
      <c r="K781" s="77"/>
      <c r="L781" s="77"/>
      <c r="M781" s="77"/>
      <c r="N781" s="77"/>
      <c r="O781" s="77"/>
      <c r="P781" s="77"/>
      <c r="Q781" s="141"/>
      <c r="R781" s="141"/>
      <c r="S781" s="77"/>
      <c r="T781" s="77"/>
      <c r="U781" s="77"/>
      <c r="V781" s="77"/>
      <c r="W781" s="77"/>
      <c r="X781" s="77"/>
    </row>
    <row r="782" spans="1:24" s="83" customFormat="1" ht="12.75" customHeight="1">
      <c r="A782" s="65"/>
      <c r="B782" s="23"/>
      <c r="C782" s="76"/>
      <c r="D782" s="28"/>
      <c r="E782" s="76"/>
      <c r="F782" s="76"/>
      <c r="G782" s="76"/>
      <c r="I782" s="77"/>
      <c r="J782" s="77"/>
      <c r="K782" s="77"/>
      <c r="L782" s="77"/>
      <c r="M782" s="77"/>
      <c r="N782" s="77"/>
      <c r="O782" s="77"/>
      <c r="P782" s="77"/>
      <c r="Q782" s="141"/>
      <c r="R782" s="141"/>
      <c r="S782" s="77"/>
      <c r="T782" s="77"/>
      <c r="U782" s="77"/>
      <c r="V782" s="77"/>
      <c r="W782" s="77"/>
      <c r="X782" s="77"/>
    </row>
    <row r="783" spans="1:24" s="83" customFormat="1" ht="12.75" customHeight="1">
      <c r="A783" s="65"/>
      <c r="B783" s="23"/>
      <c r="C783" s="76"/>
      <c r="D783" s="28"/>
      <c r="E783" s="76"/>
      <c r="F783" s="76"/>
      <c r="G783" s="76"/>
      <c r="I783" s="77"/>
      <c r="J783" s="77"/>
      <c r="K783" s="77"/>
      <c r="L783" s="77"/>
      <c r="M783" s="77"/>
      <c r="N783" s="77"/>
      <c r="O783" s="77"/>
      <c r="P783" s="77"/>
      <c r="Q783" s="141"/>
      <c r="R783" s="141"/>
      <c r="S783" s="77"/>
      <c r="T783" s="77"/>
      <c r="U783" s="77"/>
      <c r="V783" s="77"/>
      <c r="W783" s="77"/>
      <c r="X783" s="77"/>
    </row>
    <row r="784" spans="1:24" s="83" customFormat="1" ht="12.75" customHeight="1">
      <c r="A784" s="65"/>
      <c r="B784" s="23"/>
      <c r="C784" s="76"/>
      <c r="D784" s="28"/>
      <c r="E784" s="76"/>
      <c r="F784" s="76"/>
      <c r="G784" s="76"/>
      <c r="I784" s="77"/>
      <c r="J784" s="77"/>
      <c r="K784" s="77"/>
      <c r="L784" s="77"/>
      <c r="M784" s="77"/>
      <c r="N784" s="77"/>
      <c r="O784" s="77"/>
      <c r="P784" s="77"/>
      <c r="Q784" s="141"/>
      <c r="R784" s="141"/>
      <c r="S784" s="77"/>
      <c r="T784" s="77"/>
      <c r="U784" s="77"/>
      <c r="V784" s="77"/>
      <c r="W784" s="77"/>
      <c r="X784" s="77"/>
    </row>
    <row r="785" spans="1:24" s="83" customFormat="1" ht="12.75" customHeight="1">
      <c r="A785" s="65"/>
      <c r="B785" s="23"/>
      <c r="C785" s="76"/>
      <c r="D785" s="28"/>
      <c r="E785" s="76"/>
      <c r="F785" s="76"/>
      <c r="G785" s="76"/>
      <c r="I785" s="77"/>
      <c r="J785" s="77"/>
      <c r="K785" s="77"/>
      <c r="L785" s="77"/>
      <c r="M785" s="77"/>
      <c r="N785" s="77"/>
      <c r="O785" s="77"/>
      <c r="P785" s="77"/>
      <c r="Q785" s="141"/>
      <c r="R785" s="141"/>
      <c r="S785" s="77"/>
      <c r="T785" s="77"/>
      <c r="U785" s="77"/>
      <c r="V785" s="77"/>
      <c r="W785" s="77"/>
      <c r="X785" s="77"/>
    </row>
    <row r="786" spans="1:24" s="83" customFormat="1" ht="12.75" customHeight="1">
      <c r="A786" s="65"/>
      <c r="B786" s="23"/>
      <c r="C786" s="76"/>
      <c r="D786" s="28"/>
      <c r="E786" s="76"/>
      <c r="F786" s="76"/>
      <c r="G786" s="76"/>
      <c r="I786" s="77"/>
      <c r="J786" s="77"/>
      <c r="K786" s="77"/>
      <c r="L786" s="77"/>
      <c r="M786" s="77"/>
      <c r="N786" s="77"/>
      <c r="O786" s="77"/>
      <c r="P786" s="77"/>
      <c r="Q786" s="141"/>
      <c r="R786" s="141"/>
      <c r="S786" s="77"/>
      <c r="T786" s="77"/>
      <c r="U786" s="77"/>
      <c r="V786" s="77"/>
      <c r="W786" s="77"/>
      <c r="X786" s="77"/>
    </row>
    <row r="787" spans="1:24" s="83" customFormat="1" ht="12.75" customHeight="1">
      <c r="A787" s="65"/>
      <c r="B787" s="23"/>
      <c r="C787" s="76"/>
      <c r="D787" s="28"/>
      <c r="E787" s="76"/>
      <c r="F787" s="76"/>
      <c r="G787" s="76"/>
      <c r="I787" s="77"/>
      <c r="J787" s="77"/>
      <c r="K787" s="77"/>
      <c r="L787" s="77"/>
      <c r="M787" s="77"/>
      <c r="N787" s="77"/>
      <c r="O787" s="77"/>
      <c r="P787" s="77"/>
      <c r="Q787" s="141"/>
      <c r="R787" s="141"/>
      <c r="S787" s="77"/>
      <c r="T787" s="77"/>
      <c r="U787" s="77"/>
      <c r="V787" s="77"/>
      <c r="W787" s="77"/>
      <c r="X787" s="77"/>
    </row>
    <row r="788" spans="1:24" s="83" customFormat="1" ht="12.75" customHeight="1">
      <c r="A788" s="65"/>
      <c r="B788" s="23"/>
      <c r="C788" s="76"/>
      <c r="D788" s="28"/>
      <c r="E788" s="76"/>
      <c r="F788" s="76"/>
      <c r="G788" s="76"/>
      <c r="I788" s="77"/>
      <c r="J788" s="77"/>
      <c r="K788" s="77"/>
      <c r="L788" s="77"/>
      <c r="M788" s="77"/>
      <c r="N788" s="77"/>
      <c r="O788" s="77"/>
      <c r="P788" s="77"/>
      <c r="Q788" s="141"/>
      <c r="R788" s="141"/>
      <c r="S788" s="77"/>
      <c r="T788" s="77"/>
      <c r="U788" s="77"/>
      <c r="V788" s="77"/>
      <c r="W788" s="77"/>
      <c r="X788" s="77"/>
    </row>
    <row r="789" spans="1:24" s="83" customFormat="1" ht="12.75" customHeight="1">
      <c r="A789" s="65"/>
      <c r="B789" s="23"/>
      <c r="C789" s="76"/>
      <c r="D789" s="28"/>
      <c r="E789" s="76"/>
      <c r="F789" s="76"/>
      <c r="G789" s="76"/>
      <c r="I789" s="77"/>
      <c r="J789" s="77"/>
      <c r="K789" s="77"/>
      <c r="L789" s="77"/>
      <c r="M789" s="77"/>
      <c r="N789" s="77"/>
      <c r="O789" s="77"/>
      <c r="P789" s="77"/>
      <c r="Q789" s="141"/>
      <c r="R789" s="141"/>
      <c r="S789" s="77"/>
      <c r="T789" s="77"/>
      <c r="U789" s="77"/>
      <c r="V789" s="77"/>
      <c r="W789" s="77"/>
      <c r="X789" s="77"/>
    </row>
    <row r="790" spans="1:24" s="83" customFormat="1" ht="12.75" customHeight="1">
      <c r="A790" s="65"/>
      <c r="B790" s="23"/>
      <c r="C790" s="76"/>
      <c r="D790" s="28"/>
      <c r="E790" s="76"/>
      <c r="F790" s="76"/>
      <c r="G790" s="76"/>
      <c r="I790" s="77"/>
      <c r="J790" s="77"/>
      <c r="K790" s="77"/>
      <c r="L790" s="77"/>
      <c r="M790" s="77"/>
      <c r="N790" s="77"/>
      <c r="O790" s="77"/>
      <c r="P790" s="77"/>
      <c r="Q790" s="141"/>
      <c r="R790" s="141"/>
      <c r="S790" s="77"/>
      <c r="T790" s="77"/>
      <c r="U790" s="77"/>
      <c r="V790" s="77"/>
      <c r="W790" s="77"/>
      <c r="X790" s="77"/>
    </row>
    <row r="791" spans="1:24" s="83" customFormat="1" ht="12.75" customHeight="1">
      <c r="A791" s="65"/>
      <c r="B791" s="23"/>
      <c r="C791" s="76"/>
      <c r="D791" s="28"/>
      <c r="E791" s="76"/>
      <c r="F791" s="76"/>
      <c r="G791" s="76"/>
      <c r="I791" s="77"/>
      <c r="J791" s="77"/>
      <c r="K791" s="77"/>
      <c r="L791" s="77"/>
      <c r="M791" s="77"/>
      <c r="N791" s="77"/>
      <c r="O791" s="77"/>
      <c r="P791" s="77"/>
      <c r="Q791" s="141"/>
      <c r="R791" s="141"/>
      <c r="S791" s="77"/>
      <c r="T791" s="77"/>
      <c r="U791" s="77"/>
      <c r="V791" s="77"/>
      <c r="W791" s="77"/>
      <c r="X791" s="77"/>
    </row>
    <row r="792" spans="1:24" s="83" customFormat="1" ht="12.75" customHeight="1">
      <c r="A792" s="65"/>
      <c r="B792" s="23"/>
      <c r="C792" s="76"/>
      <c r="D792" s="28"/>
      <c r="E792" s="76"/>
      <c r="F792" s="76"/>
      <c r="G792" s="76"/>
      <c r="I792" s="77"/>
      <c r="J792" s="77"/>
      <c r="K792" s="77"/>
      <c r="L792" s="77"/>
      <c r="M792" s="77"/>
      <c r="N792" s="77"/>
      <c r="O792" s="77"/>
      <c r="P792" s="77"/>
      <c r="Q792" s="141"/>
      <c r="R792" s="141"/>
      <c r="S792" s="77"/>
      <c r="T792" s="77"/>
      <c r="U792" s="77"/>
      <c r="V792" s="77"/>
      <c r="W792" s="77"/>
      <c r="X792" s="77"/>
    </row>
    <row r="793" spans="1:24" s="83" customFormat="1" ht="12.75" customHeight="1">
      <c r="A793" s="65"/>
      <c r="B793" s="23"/>
      <c r="C793" s="76"/>
      <c r="D793" s="28"/>
      <c r="E793" s="76"/>
      <c r="F793" s="76"/>
      <c r="G793" s="76"/>
      <c r="I793" s="77"/>
      <c r="J793" s="77"/>
      <c r="K793" s="77"/>
      <c r="L793" s="77"/>
      <c r="M793" s="77"/>
      <c r="N793" s="77"/>
      <c r="O793" s="77"/>
      <c r="P793" s="77"/>
      <c r="Q793" s="141"/>
      <c r="R793" s="141"/>
      <c r="S793" s="77"/>
      <c r="T793" s="77"/>
      <c r="U793" s="77"/>
      <c r="V793" s="77"/>
      <c r="W793" s="77"/>
      <c r="X793" s="77"/>
    </row>
    <row r="794" spans="1:24" s="83" customFormat="1" ht="12.75" customHeight="1">
      <c r="A794" s="65"/>
      <c r="B794" s="23"/>
      <c r="C794" s="76"/>
      <c r="D794" s="28"/>
      <c r="E794" s="76"/>
      <c r="F794" s="76"/>
      <c r="G794" s="76"/>
      <c r="I794" s="77"/>
      <c r="J794" s="77"/>
      <c r="K794" s="77"/>
      <c r="L794" s="77"/>
      <c r="M794" s="77"/>
      <c r="N794" s="77"/>
      <c r="O794" s="77"/>
      <c r="P794" s="77"/>
      <c r="Q794" s="141"/>
      <c r="R794" s="141"/>
      <c r="S794" s="77"/>
      <c r="T794" s="77"/>
      <c r="U794" s="77"/>
      <c r="V794" s="77"/>
      <c r="W794" s="77"/>
      <c r="X794" s="77"/>
    </row>
    <row r="795" spans="1:24" s="83" customFormat="1" ht="12.75" customHeight="1">
      <c r="A795" s="65"/>
      <c r="B795" s="23"/>
      <c r="C795" s="76"/>
      <c r="D795" s="28"/>
      <c r="E795" s="76"/>
      <c r="F795" s="76"/>
      <c r="G795" s="76"/>
      <c r="I795" s="77"/>
      <c r="J795" s="77"/>
      <c r="K795" s="77"/>
      <c r="L795" s="77"/>
      <c r="M795" s="77"/>
      <c r="N795" s="77"/>
      <c r="O795" s="77"/>
      <c r="P795" s="77"/>
      <c r="Q795" s="141"/>
      <c r="R795" s="141"/>
      <c r="S795" s="77"/>
      <c r="T795" s="77"/>
      <c r="U795" s="77"/>
      <c r="V795" s="77"/>
      <c r="W795" s="77"/>
      <c r="X795" s="77"/>
    </row>
    <row r="796" spans="1:24" s="83" customFormat="1" ht="12.75" customHeight="1">
      <c r="A796" s="65"/>
      <c r="B796" s="23"/>
      <c r="C796" s="76"/>
      <c r="D796" s="28"/>
      <c r="E796" s="76"/>
      <c r="F796" s="76"/>
      <c r="G796" s="76"/>
      <c r="I796" s="77"/>
      <c r="J796" s="77"/>
      <c r="K796" s="77"/>
      <c r="L796" s="77"/>
      <c r="M796" s="77"/>
      <c r="N796" s="77"/>
      <c r="O796" s="77"/>
      <c r="P796" s="77"/>
      <c r="Q796" s="141"/>
      <c r="R796" s="141"/>
      <c r="S796" s="77"/>
      <c r="T796" s="77"/>
      <c r="U796" s="77"/>
      <c r="V796" s="77"/>
      <c r="W796" s="77"/>
      <c r="X796" s="77"/>
    </row>
    <row r="797" spans="1:24" s="83" customFormat="1" ht="12.75" customHeight="1">
      <c r="A797" s="65"/>
      <c r="B797" s="23"/>
      <c r="C797" s="76"/>
      <c r="D797" s="28"/>
      <c r="E797" s="76"/>
      <c r="F797" s="76"/>
      <c r="G797" s="76"/>
      <c r="I797" s="77"/>
      <c r="J797" s="77"/>
      <c r="K797" s="77"/>
      <c r="L797" s="77"/>
      <c r="M797" s="77"/>
      <c r="N797" s="77"/>
      <c r="O797" s="77"/>
      <c r="P797" s="77"/>
      <c r="Q797" s="141"/>
      <c r="R797" s="141"/>
      <c r="S797" s="77"/>
      <c r="T797" s="77"/>
      <c r="U797" s="77"/>
      <c r="V797" s="77"/>
      <c r="W797" s="77"/>
      <c r="X797" s="77"/>
    </row>
    <row r="798" spans="1:24" s="83" customFormat="1" ht="12.75" customHeight="1">
      <c r="A798" s="65"/>
      <c r="B798" s="23"/>
      <c r="C798" s="76"/>
      <c r="D798" s="28"/>
      <c r="E798" s="76"/>
      <c r="F798" s="76"/>
      <c r="G798" s="76"/>
      <c r="I798" s="77"/>
      <c r="J798" s="77"/>
      <c r="K798" s="77"/>
      <c r="L798" s="77"/>
      <c r="M798" s="77"/>
      <c r="N798" s="77"/>
      <c r="O798" s="77"/>
      <c r="P798" s="77"/>
      <c r="Q798" s="141"/>
      <c r="R798" s="141"/>
      <c r="S798" s="77"/>
      <c r="T798" s="77"/>
      <c r="U798" s="77"/>
      <c r="V798" s="77"/>
      <c r="W798" s="77"/>
      <c r="X798" s="77"/>
    </row>
    <row r="799" spans="1:24" s="83" customFormat="1" ht="12.75" customHeight="1">
      <c r="A799" s="65"/>
      <c r="B799" s="23"/>
      <c r="C799" s="76"/>
      <c r="D799" s="28"/>
      <c r="E799" s="76"/>
      <c r="F799" s="76"/>
      <c r="G799" s="76"/>
      <c r="I799" s="77"/>
      <c r="J799" s="77"/>
      <c r="K799" s="77"/>
      <c r="L799" s="77"/>
      <c r="M799" s="77"/>
      <c r="N799" s="77"/>
      <c r="O799" s="77"/>
      <c r="P799" s="77"/>
      <c r="Q799" s="141"/>
      <c r="R799" s="141"/>
      <c r="S799" s="77"/>
      <c r="T799" s="77"/>
      <c r="U799" s="77"/>
      <c r="V799" s="77"/>
      <c r="W799" s="77"/>
      <c r="X799" s="77"/>
    </row>
    <row r="800" spans="1:24" s="83" customFormat="1" ht="12.75" customHeight="1">
      <c r="A800" s="65"/>
      <c r="B800" s="23"/>
      <c r="C800" s="76"/>
      <c r="D800" s="28"/>
      <c r="E800" s="76"/>
      <c r="F800" s="76"/>
      <c r="G800" s="76"/>
      <c r="I800" s="77"/>
      <c r="J800" s="77"/>
      <c r="K800" s="77"/>
      <c r="L800" s="77"/>
      <c r="M800" s="77"/>
      <c r="N800" s="77"/>
      <c r="O800" s="77"/>
      <c r="P800" s="77"/>
      <c r="Q800" s="141"/>
      <c r="R800" s="141"/>
      <c r="S800" s="77"/>
      <c r="T800" s="77"/>
      <c r="U800" s="77"/>
      <c r="V800" s="77"/>
      <c r="W800" s="77"/>
      <c r="X800" s="77"/>
    </row>
    <row r="801" spans="1:4" ht="12.75" customHeight="1">
      <c r="A801" s="65"/>
      <c r="C801" s="76"/>
      <c r="D801" s="28"/>
    </row>
    <row r="802" spans="1:4" ht="12.75" customHeight="1">
      <c r="A802" s="65"/>
      <c r="C802" s="76"/>
      <c r="D802" s="28"/>
    </row>
    <row r="803" spans="1:4" ht="12.75" customHeight="1">
      <c r="A803" s="65"/>
      <c r="C803" s="76"/>
      <c r="D803" s="28"/>
    </row>
    <row r="804" spans="1:4" ht="12.75" customHeight="1">
      <c r="A804" s="65"/>
      <c r="C804" s="76"/>
      <c r="D804" s="28"/>
    </row>
    <row r="805" spans="1:4" ht="12.75" customHeight="1">
      <c r="C805" s="76"/>
      <c r="D805" s="28"/>
    </row>
    <row r="806" spans="1:4" ht="12.75" customHeight="1">
      <c r="C806" s="76"/>
      <c r="D806" s="28"/>
    </row>
    <row r="807" spans="1:4" ht="12.75" customHeight="1">
      <c r="C807" s="76"/>
      <c r="D807" s="28"/>
    </row>
    <row r="808" spans="1:4" ht="12.75" customHeight="1">
      <c r="C808" s="76"/>
      <c r="D808" s="28"/>
    </row>
    <row r="809" spans="1:4" ht="12.75" customHeight="1">
      <c r="C809" s="76"/>
      <c r="D809" s="28"/>
    </row>
    <row r="810" spans="1:4" ht="12.75" customHeight="1">
      <c r="C810" s="76"/>
      <c r="D810" s="28"/>
    </row>
    <row r="811" spans="1:4" ht="15" customHeight="1">
      <c r="C811" s="76"/>
      <c r="D811" s="28"/>
    </row>
    <row r="812" spans="1:4" ht="15" customHeight="1">
      <c r="C812" s="76"/>
      <c r="D812" s="28"/>
    </row>
    <row r="813" spans="1:4" ht="15" customHeight="1">
      <c r="C813" s="76"/>
      <c r="D813" s="28"/>
    </row>
    <row r="814" spans="1:4" ht="15" customHeight="1">
      <c r="C814" s="76"/>
      <c r="D814" s="28"/>
    </row>
    <row r="815" spans="1:4" ht="15" customHeight="1">
      <c r="C815" s="76"/>
      <c r="D815" s="28"/>
    </row>
    <row r="816" spans="1:4" ht="15" customHeight="1">
      <c r="C816" s="76"/>
      <c r="D816" s="28"/>
    </row>
    <row r="817" spans="3:4" ht="15" customHeight="1">
      <c r="C817" s="76"/>
      <c r="D817" s="28"/>
    </row>
    <row r="818" spans="3:4" ht="15" customHeight="1">
      <c r="C818" s="76"/>
      <c r="D818" s="28"/>
    </row>
    <row r="819" spans="3:4" ht="15" customHeight="1">
      <c r="C819" s="76"/>
      <c r="D819" s="28"/>
    </row>
    <row r="820" spans="3:4" ht="15" customHeight="1">
      <c r="C820" s="76"/>
      <c r="D820" s="28"/>
    </row>
    <row r="821" spans="3:4" ht="15" customHeight="1">
      <c r="C821" s="76"/>
      <c r="D821" s="28"/>
    </row>
    <row r="822" spans="3:4" ht="15" customHeight="1">
      <c r="C822" s="76"/>
      <c r="D822" s="28"/>
    </row>
    <row r="823" spans="3:4" ht="15" customHeight="1">
      <c r="C823" s="76"/>
      <c r="D823" s="28"/>
    </row>
    <row r="824" spans="3:4" ht="15" customHeight="1">
      <c r="C824" s="76"/>
      <c r="D824" s="28"/>
    </row>
    <row r="825" spans="3:4" ht="15" customHeight="1">
      <c r="C825" s="76"/>
      <c r="D825" s="28"/>
    </row>
    <row r="826" spans="3:4" ht="15" customHeight="1">
      <c r="C826" s="76"/>
      <c r="D826" s="28"/>
    </row>
    <row r="827" spans="3:4" ht="15" customHeight="1">
      <c r="C827" s="76"/>
      <c r="D827" s="28"/>
    </row>
    <row r="828" spans="3:4" ht="15" customHeight="1">
      <c r="C828" s="76"/>
      <c r="D828" s="28"/>
    </row>
    <row r="829" spans="3:4" ht="15" customHeight="1">
      <c r="C829" s="76"/>
      <c r="D829" s="28"/>
    </row>
    <row r="830" spans="3:4" ht="15" customHeight="1">
      <c r="C830" s="76"/>
      <c r="D830" s="28"/>
    </row>
    <row r="831" spans="3:4" ht="15" customHeight="1">
      <c r="C831" s="76"/>
      <c r="D831" s="28"/>
    </row>
    <row r="832" spans="3:4" ht="15" customHeight="1">
      <c r="C832" s="76"/>
      <c r="D832" s="28"/>
    </row>
    <row r="833" spans="3:4" ht="15" customHeight="1">
      <c r="C833" s="76"/>
      <c r="D833" s="28"/>
    </row>
    <row r="834" spans="3:4" ht="15" customHeight="1">
      <c r="C834" s="76"/>
      <c r="D834" s="28"/>
    </row>
    <row r="835" spans="3:4" ht="15" customHeight="1">
      <c r="C835" s="76"/>
      <c r="D835" s="28"/>
    </row>
    <row r="836" spans="3:4" ht="15" customHeight="1">
      <c r="C836" s="76"/>
      <c r="D836" s="28"/>
    </row>
    <row r="837" spans="3:4" ht="15" customHeight="1">
      <c r="C837" s="76"/>
      <c r="D837" s="28"/>
    </row>
    <row r="838" spans="3:4" ht="15" customHeight="1">
      <c r="C838" s="76"/>
      <c r="D838" s="28"/>
    </row>
    <row r="839" spans="3:4" ht="15" customHeight="1">
      <c r="C839" s="76"/>
      <c r="D839" s="28"/>
    </row>
    <row r="840" spans="3:4" ht="15" customHeight="1">
      <c r="C840" s="76"/>
      <c r="D840" s="28"/>
    </row>
    <row r="841" spans="3:4" ht="15" customHeight="1">
      <c r="C841" s="76"/>
      <c r="D841" s="28"/>
    </row>
    <row r="842" spans="3:4" ht="15" customHeight="1">
      <c r="C842" s="76"/>
      <c r="D842" s="28"/>
    </row>
    <row r="843" spans="3:4" ht="15" customHeight="1">
      <c r="C843" s="76"/>
      <c r="D843" s="28"/>
    </row>
    <row r="844" spans="3:4" ht="15" customHeight="1">
      <c r="C844" s="76"/>
      <c r="D844" s="28"/>
    </row>
    <row r="845" spans="3:4" ht="15" customHeight="1">
      <c r="C845" s="76"/>
      <c r="D845" s="28"/>
    </row>
    <row r="846" spans="3:4" ht="15" customHeight="1">
      <c r="C846" s="76"/>
      <c r="D846" s="28"/>
    </row>
    <row r="847" spans="3:4" ht="15" customHeight="1">
      <c r="C847" s="76"/>
      <c r="D847" s="28"/>
    </row>
    <row r="848" spans="3:4" ht="15" customHeight="1">
      <c r="C848" s="76"/>
      <c r="D848" s="28"/>
    </row>
    <row r="849" spans="3:4" ht="15" customHeight="1">
      <c r="C849" s="76"/>
      <c r="D849" s="28"/>
    </row>
    <row r="850" spans="3:4" ht="15" customHeight="1">
      <c r="C850" s="76"/>
      <c r="D850" s="28"/>
    </row>
    <row r="851" spans="3:4" ht="15" customHeight="1">
      <c r="C851" s="76"/>
      <c r="D851" s="28"/>
    </row>
    <row r="852" spans="3:4" ht="15" customHeight="1">
      <c r="C852" s="76"/>
      <c r="D852" s="28"/>
    </row>
    <row r="853" spans="3:4" ht="15" customHeight="1">
      <c r="C853" s="76"/>
      <c r="D853" s="28"/>
    </row>
    <row r="854" spans="3:4" ht="15" customHeight="1">
      <c r="C854" s="76"/>
      <c r="D854" s="28"/>
    </row>
    <row r="855" spans="3:4" ht="15" customHeight="1">
      <c r="C855" s="76"/>
      <c r="D855" s="28"/>
    </row>
    <row r="856" spans="3:4" ht="15" customHeight="1">
      <c r="C856" s="76"/>
      <c r="D856" s="28"/>
    </row>
    <row r="857" spans="3:4" ht="15" customHeight="1">
      <c r="C857" s="76"/>
      <c r="D857" s="28"/>
    </row>
    <row r="858" spans="3:4" ht="15" customHeight="1">
      <c r="C858" s="76"/>
      <c r="D858" s="28"/>
    </row>
    <row r="859" spans="3:4" ht="15" customHeight="1">
      <c r="C859" s="76"/>
      <c r="D859" s="28"/>
    </row>
    <row r="860" spans="3:4" ht="15" customHeight="1">
      <c r="C860" s="76"/>
      <c r="D860" s="28"/>
    </row>
    <row r="861" spans="3:4" ht="15" customHeight="1">
      <c r="C861" s="76"/>
      <c r="D861" s="28"/>
    </row>
    <row r="862" spans="3:4" ht="15" customHeight="1">
      <c r="C862" s="76"/>
      <c r="D862" s="28"/>
    </row>
    <row r="863" spans="3:4" ht="15" customHeight="1">
      <c r="C863" s="76"/>
      <c r="D863" s="28"/>
    </row>
    <row r="864" spans="3:4" ht="15" customHeight="1">
      <c r="C864" s="76"/>
      <c r="D864" s="28"/>
    </row>
    <row r="865" spans="3:4" ht="15" customHeight="1">
      <c r="C865" s="76"/>
      <c r="D865" s="28"/>
    </row>
    <row r="866" spans="3:4" ht="15" customHeight="1">
      <c r="C866" s="76"/>
      <c r="D866" s="28"/>
    </row>
    <row r="867" spans="3:4" ht="15" customHeight="1">
      <c r="C867" s="76"/>
      <c r="D867" s="28"/>
    </row>
    <row r="868" spans="3:4" ht="15" customHeight="1">
      <c r="C868" s="76"/>
      <c r="D868" s="28"/>
    </row>
    <row r="869" spans="3:4" ht="15" customHeight="1">
      <c r="C869" s="76"/>
      <c r="D869" s="28"/>
    </row>
    <row r="870" spans="3:4" ht="15" customHeight="1">
      <c r="C870" s="76"/>
      <c r="D870" s="28"/>
    </row>
    <row r="871" spans="3:4" ht="15" customHeight="1">
      <c r="C871" s="76"/>
      <c r="D871" s="28"/>
    </row>
    <row r="872" spans="3:4" ht="15" customHeight="1">
      <c r="C872" s="76"/>
      <c r="D872" s="28"/>
    </row>
    <row r="873" spans="3:4" ht="15" customHeight="1">
      <c r="C873" s="76"/>
      <c r="D873" s="28"/>
    </row>
    <row r="874" spans="3:4" ht="15" customHeight="1">
      <c r="C874" s="76"/>
      <c r="D874" s="28"/>
    </row>
    <row r="875" spans="3:4" ht="15" customHeight="1">
      <c r="C875" s="76"/>
      <c r="D875" s="28"/>
    </row>
    <row r="876" spans="3:4" ht="15" customHeight="1">
      <c r="C876" s="76"/>
      <c r="D876" s="28"/>
    </row>
    <row r="877" spans="3:4" ht="15" customHeight="1">
      <c r="C877" s="76"/>
      <c r="D877" s="28"/>
    </row>
    <row r="878" spans="3:4" ht="15" customHeight="1">
      <c r="C878" s="76"/>
      <c r="D878" s="28"/>
    </row>
    <row r="879" spans="3:4" ht="15" customHeight="1">
      <c r="C879" s="76"/>
      <c r="D879" s="28"/>
    </row>
    <row r="880" spans="3:4" ht="15" customHeight="1">
      <c r="C880" s="76"/>
      <c r="D880" s="28"/>
    </row>
    <row r="881" spans="3:4" ht="15" customHeight="1">
      <c r="C881" s="76"/>
      <c r="D881" s="28"/>
    </row>
    <row r="882" spans="3:4" ht="15" customHeight="1">
      <c r="C882" s="76"/>
      <c r="D882" s="28"/>
    </row>
    <row r="883" spans="3:4" ht="15" customHeight="1">
      <c r="C883" s="76"/>
      <c r="D883" s="28"/>
    </row>
    <row r="884" spans="3:4" ht="15" customHeight="1">
      <c r="C884" s="76"/>
      <c r="D884" s="28"/>
    </row>
    <row r="885" spans="3:4" ht="15" customHeight="1">
      <c r="C885" s="76"/>
      <c r="D885" s="28"/>
    </row>
    <row r="886" spans="3:4" ht="15" customHeight="1">
      <c r="C886" s="76"/>
      <c r="D886" s="28"/>
    </row>
    <row r="887" spans="3:4" ht="15" customHeight="1">
      <c r="C887" s="76"/>
      <c r="D887" s="28"/>
    </row>
    <row r="888" spans="3:4" ht="15" customHeight="1">
      <c r="C888" s="76"/>
      <c r="D888" s="28"/>
    </row>
    <row r="889" spans="3:4" ht="15" customHeight="1">
      <c r="C889" s="76"/>
      <c r="D889" s="28"/>
    </row>
    <row r="890" spans="3:4" ht="15" customHeight="1">
      <c r="C890" s="76"/>
      <c r="D890" s="28"/>
    </row>
    <row r="891" spans="3:4" ht="15" customHeight="1">
      <c r="C891" s="76"/>
      <c r="D891" s="28"/>
    </row>
    <row r="892" spans="3:4" ht="15" customHeight="1">
      <c r="C892" s="76"/>
      <c r="D892" s="28"/>
    </row>
    <row r="893" spans="3:4" ht="15" customHeight="1">
      <c r="C893" s="76"/>
      <c r="D893" s="28"/>
    </row>
    <row r="894" spans="3:4" ht="15" customHeight="1">
      <c r="C894" s="76"/>
      <c r="D894" s="28"/>
    </row>
    <row r="895" spans="3:4" ht="15" customHeight="1">
      <c r="C895" s="76"/>
      <c r="D895" s="28"/>
    </row>
    <row r="896" spans="3:4" ht="15" customHeight="1">
      <c r="C896" s="76"/>
      <c r="D896" s="28"/>
    </row>
    <row r="897" spans="3:4" ht="15" customHeight="1">
      <c r="C897" s="76"/>
      <c r="D897" s="28"/>
    </row>
    <row r="898" spans="3:4" ht="15" customHeight="1">
      <c r="C898" s="76"/>
      <c r="D898" s="28"/>
    </row>
    <row r="899" spans="3:4" ht="15" customHeight="1">
      <c r="C899" s="76"/>
      <c r="D899" s="28"/>
    </row>
    <row r="900" spans="3:4" ht="15" customHeight="1">
      <c r="C900" s="76"/>
      <c r="D900" s="28"/>
    </row>
    <row r="901" spans="3:4" ht="15" customHeight="1">
      <c r="C901" s="76"/>
      <c r="D901" s="28"/>
    </row>
    <row r="902" spans="3:4" ht="15" customHeight="1">
      <c r="C902" s="76"/>
      <c r="D902" s="28"/>
    </row>
    <row r="903" spans="3:4" ht="15" customHeight="1">
      <c r="C903" s="76"/>
      <c r="D903" s="28"/>
    </row>
    <row r="904" spans="3:4" ht="15" customHeight="1">
      <c r="C904" s="76"/>
      <c r="D904" s="28"/>
    </row>
    <row r="905" spans="3:4" ht="15" customHeight="1">
      <c r="C905" s="76"/>
      <c r="D905" s="28"/>
    </row>
    <row r="906" spans="3:4" ht="15" customHeight="1">
      <c r="C906" s="76"/>
      <c r="D906" s="28"/>
    </row>
    <row r="907" spans="3:4" ht="15" customHeight="1">
      <c r="C907" s="76"/>
      <c r="D907" s="28"/>
    </row>
    <row r="908" spans="3:4" ht="15" customHeight="1">
      <c r="C908" s="76"/>
      <c r="D908" s="28"/>
    </row>
    <row r="909" spans="3:4" ht="15" customHeight="1">
      <c r="C909" s="76"/>
      <c r="D909" s="28"/>
    </row>
    <row r="910" spans="3:4" ht="15" customHeight="1">
      <c r="C910" s="76"/>
      <c r="D910" s="28"/>
    </row>
    <row r="911" spans="3:4" ht="15" customHeight="1">
      <c r="C911" s="76"/>
      <c r="D911" s="28"/>
    </row>
    <row r="912" spans="3:4" ht="15" customHeight="1">
      <c r="C912" s="76"/>
      <c r="D912" s="28"/>
    </row>
    <row r="913" spans="3:4" ht="15" customHeight="1">
      <c r="C913" s="76"/>
      <c r="D913" s="28"/>
    </row>
    <row r="914" spans="3:4" ht="15" customHeight="1">
      <c r="C914" s="76"/>
      <c r="D914" s="28"/>
    </row>
    <row r="915" spans="3:4" ht="15" customHeight="1">
      <c r="C915" s="76"/>
      <c r="D915" s="28"/>
    </row>
    <row r="916" spans="3:4" ht="15" customHeight="1">
      <c r="C916" s="76"/>
      <c r="D916" s="28"/>
    </row>
    <row r="917" spans="3:4" ht="15" customHeight="1">
      <c r="C917" s="76"/>
      <c r="D917" s="28"/>
    </row>
    <row r="918" spans="3:4" ht="15" customHeight="1">
      <c r="C918" s="76"/>
      <c r="D918" s="28"/>
    </row>
    <row r="919" spans="3:4" ht="15" customHeight="1">
      <c r="C919" s="76"/>
      <c r="D919" s="28"/>
    </row>
    <row r="920" spans="3:4" ht="15" customHeight="1">
      <c r="C920" s="76"/>
      <c r="D920" s="28"/>
    </row>
    <row r="921" spans="3:4" ht="15" customHeight="1">
      <c r="C921" s="76"/>
      <c r="D921" s="28"/>
    </row>
    <row r="922" spans="3:4" ht="15" customHeight="1">
      <c r="C922" s="76"/>
      <c r="D922" s="28"/>
    </row>
    <row r="923" spans="3:4" ht="15" customHeight="1">
      <c r="C923" s="76"/>
      <c r="D923" s="28"/>
    </row>
    <row r="924" spans="3:4" ht="15" customHeight="1">
      <c r="C924" s="76"/>
      <c r="D924" s="28"/>
    </row>
    <row r="925" spans="3:4" ht="15" customHeight="1">
      <c r="C925" s="76"/>
      <c r="D925" s="28"/>
    </row>
    <row r="926" spans="3:4" ht="15" customHeight="1">
      <c r="C926" s="76"/>
      <c r="D926" s="28"/>
    </row>
    <row r="927" spans="3:4" ht="15" customHeight="1">
      <c r="C927" s="76"/>
      <c r="D927" s="28"/>
    </row>
    <row r="928" spans="3:4" ht="15" customHeight="1">
      <c r="C928" s="76"/>
      <c r="D928" s="28"/>
    </row>
    <row r="929" spans="3:4" ht="15" customHeight="1">
      <c r="C929" s="76"/>
      <c r="D929" s="28"/>
    </row>
    <row r="930" spans="3:4" ht="15" customHeight="1">
      <c r="C930" s="76"/>
      <c r="D930" s="28"/>
    </row>
    <row r="931" spans="3:4" ht="15" customHeight="1">
      <c r="C931" s="76"/>
      <c r="D931" s="28"/>
    </row>
    <row r="932" spans="3:4" ht="15" customHeight="1">
      <c r="C932" s="76"/>
      <c r="D932" s="28"/>
    </row>
    <row r="933" spans="3:4" ht="15" customHeight="1">
      <c r="C933" s="76"/>
      <c r="D933" s="28"/>
    </row>
    <row r="934" spans="3:4" ht="15" customHeight="1">
      <c r="C934" s="76"/>
      <c r="D934" s="28"/>
    </row>
    <row r="935" spans="3:4" ht="15" customHeight="1">
      <c r="C935" s="76"/>
      <c r="D935" s="28"/>
    </row>
    <row r="936" spans="3:4" ht="15" customHeight="1">
      <c r="C936" s="76"/>
      <c r="D936" s="28"/>
    </row>
    <row r="937" spans="3:4" ht="15" customHeight="1">
      <c r="C937" s="76"/>
      <c r="D937" s="28"/>
    </row>
    <row r="938" spans="3:4" ht="15" customHeight="1">
      <c r="C938" s="76"/>
      <c r="D938" s="28"/>
    </row>
    <row r="939" spans="3:4" ht="15" customHeight="1">
      <c r="C939" s="76"/>
      <c r="D939" s="28"/>
    </row>
    <row r="940" spans="3:4" ht="15" customHeight="1">
      <c r="C940" s="76"/>
      <c r="D940" s="28"/>
    </row>
    <row r="941" spans="3:4" ht="15" customHeight="1">
      <c r="C941" s="76"/>
      <c r="D941" s="28"/>
    </row>
    <row r="942" spans="3:4" ht="15" customHeight="1">
      <c r="C942" s="76"/>
      <c r="D942" s="28"/>
    </row>
    <row r="943" spans="3:4" ht="15" customHeight="1">
      <c r="C943" s="76"/>
      <c r="D943" s="28"/>
    </row>
    <row r="944" spans="3:4" ht="15" customHeight="1">
      <c r="C944" s="76"/>
      <c r="D944" s="28"/>
    </row>
    <row r="945" spans="3:4" ht="15" customHeight="1">
      <c r="C945" s="76"/>
      <c r="D945" s="28"/>
    </row>
    <row r="946" spans="3:4" ht="15" customHeight="1">
      <c r="C946" s="76"/>
      <c r="D946" s="28"/>
    </row>
    <row r="947" spans="3:4" ht="15" customHeight="1">
      <c r="C947" s="76"/>
      <c r="D947" s="28"/>
    </row>
    <row r="948" spans="3:4" ht="15" customHeight="1">
      <c r="C948" s="76"/>
      <c r="D948" s="28"/>
    </row>
    <row r="949" spans="3:4" ht="15" customHeight="1">
      <c r="C949" s="76"/>
      <c r="D949" s="28"/>
    </row>
    <row r="950" spans="3:4" ht="15" customHeight="1">
      <c r="C950" s="76"/>
      <c r="D950" s="28"/>
    </row>
    <row r="951" spans="3:4" ht="15" customHeight="1">
      <c r="C951" s="76"/>
      <c r="D951" s="28"/>
    </row>
    <row r="952" spans="3:4" ht="15" customHeight="1">
      <c r="C952" s="76"/>
      <c r="D952" s="28"/>
    </row>
    <row r="953" spans="3:4" ht="15" customHeight="1">
      <c r="C953" s="76"/>
      <c r="D953" s="28"/>
    </row>
    <row r="954" spans="3:4" ht="15" customHeight="1">
      <c r="C954" s="76"/>
      <c r="D954" s="28"/>
    </row>
    <row r="955" spans="3:4" ht="15" customHeight="1">
      <c r="C955" s="76"/>
      <c r="D955" s="28"/>
    </row>
    <row r="956" spans="3:4" ht="15" customHeight="1">
      <c r="C956" s="76"/>
      <c r="D956" s="28"/>
    </row>
    <row r="957" spans="3:4" ht="15" customHeight="1">
      <c r="C957" s="76"/>
      <c r="D957" s="28"/>
    </row>
    <row r="958" spans="3:4" ht="15" customHeight="1">
      <c r="C958" s="76"/>
      <c r="D958" s="28"/>
    </row>
    <row r="959" spans="3:4" ht="15" customHeight="1">
      <c r="C959" s="76"/>
      <c r="D959" s="28"/>
    </row>
    <row r="960" spans="3:4" ht="15" customHeight="1">
      <c r="C960" s="76"/>
      <c r="D960" s="28"/>
    </row>
    <row r="961" spans="3:4" ht="15" customHeight="1">
      <c r="C961" s="76"/>
      <c r="D961" s="28"/>
    </row>
    <row r="962" spans="3:4" ht="15" customHeight="1">
      <c r="C962" s="76"/>
      <c r="D962" s="28"/>
    </row>
    <row r="963" spans="3:4" ht="15" customHeight="1">
      <c r="C963" s="76"/>
      <c r="D963" s="28"/>
    </row>
    <row r="964" spans="3:4" ht="15" customHeight="1">
      <c r="C964" s="76"/>
      <c r="D964" s="28"/>
    </row>
    <row r="965" spans="3:4" ht="15" customHeight="1">
      <c r="C965" s="76"/>
      <c r="D965" s="28"/>
    </row>
    <row r="966" spans="3:4" ht="15" customHeight="1">
      <c r="C966" s="76"/>
      <c r="D966" s="28"/>
    </row>
    <row r="967" spans="3:4" ht="15" customHeight="1">
      <c r="C967" s="76"/>
      <c r="D967" s="28"/>
    </row>
    <row r="968" spans="3:4" ht="15" customHeight="1">
      <c r="C968" s="76"/>
      <c r="D968" s="28"/>
    </row>
    <row r="969" spans="3:4" ht="15" customHeight="1">
      <c r="C969" s="76"/>
      <c r="D969" s="28"/>
    </row>
    <row r="970" spans="3:4" ht="15" customHeight="1">
      <c r="C970" s="76"/>
      <c r="D970" s="28"/>
    </row>
    <row r="971" spans="3:4" ht="15" customHeight="1">
      <c r="C971" s="76"/>
      <c r="D971" s="28"/>
    </row>
    <row r="972" spans="3:4" ht="15" customHeight="1">
      <c r="C972" s="76"/>
      <c r="D972" s="28"/>
    </row>
    <row r="973" spans="3:4" ht="15" customHeight="1">
      <c r="C973" s="76"/>
      <c r="D973" s="28"/>
    </row>
    <row r="974" spans="3:4" ht="15" customHeight="1">
      <c r="C974" s="76"/>
      <c r="D974" s="28"/>
    </row>
    <row r="975" spans="3:4" ht="15" customHeight="1">
      <c r="C975" s="76"/>
      <c r="D975" s="28"/>
    </row>
    <row r="976" spans="3:4" ht="15" customHeight="1">
      <c r="C976" s="76"/>
      <c r="D976" s="28"/>
    </row>
    <row r="977" spans="3:4" ht="15" customHeight="1">
      <c r="C977" s="76"/>
      <c r="D977" s="28"/>
    </row>
    <row r="978" spans="3:4" ht="15" customHeight="1">
      <c r="C978" s="76"/>
      <c r="D978" s="28"/>
    </row>
    <row r="979" spans="3:4" ht="15" customHeight="1">
      <c r="C979" s="76"/>
      <c r="D979" s="28"/>
    </row>
    <row r="980" spans="3:4" ht="15" customHeight="1">
      <c r="C980" s="76"/>
      <c r="D980" s="28"/>
    </row>
    <row r="981" spans="3:4" ht="15" customHeight="1">
      <c r="C981" s="76"/>
      <c r="D981" s="28"/>
    </row>
    <row r="982" spans="3:4" ht="15" customHeight="1">
      <c r="C982" s="76"/>
      <c r="D982" s="28"/>
    </row>
    <row r="983" spans="3:4" ht="15" customHeight="1">
      <c r="C983" s="76"/>
      <c r="D983" s="28"/>
    </row>
    <row r="984" spans="3:4" ht="15" customHeight="1">
      <c r="C984" s="76"/>
      <c r="D984" s="28"/>
    </row>
    <row r="985" spans="3:4" ht="15" customHeight="1">
      <c r="C985" s="76"/>
      <c r="D985" s="28"/>
    </row>
    <row r="986" spans="3:4" ht="15" customHeight="1">
      <c r="C986" s="76"/>
      <c r="D986" s="28"/>
    </row>
    <row r="987" spans="3:4" ht="15" customHeight="1">
      <c r="C987" s="76"/>
      <c r="D987" s="28"/>
    </row>
    <row r="988" spans="3:4" ht="15" customHeight="1">
      <c r="C988" s="76"/>
      <c r="D988" s="28"/>
    </row>
    <row r="989" spans="3:4" ht="15" customHeight="1">
      <c r="C989" s="76"/>
      <c r="D989" s="28"/>
    </row>
    <row r="990" spans="3:4" ht="15" customHeight="1">
      <c r="C990" s="76"/>
      <c r="D990" s="28"/>
    </row>
    <row r="991" spans="3:4" ht="15" customHeight="1">
      <c r="C991" s="76"/>
      <c r="D991" s="28"/>
    </row>
    <row r="992" spans="3:4" ht="15" customHeight="1">
      <c r="C992" s="76"/>
      <c r="D992" s="28"/>
    </row>
    <row r="993" spans="3:4" ht="15" customHeight="1">
      <c r="C993" s="76"/>
      <c r="D993" s="28"/>
    </row>
    <row r="994" spans="3:4" ht="15" customHeight="1">
      <c r="C994" s="76"/>
      <c r="D994" s="28"/>
    </row>
    <row r="995" spans="3:4" ht="15" customHeight="1">
      <c r="C995" s="76"/>
      <c r="D995" s="28"/>
    </row>
    <row r="996" spans="3:4" ht="15" customHeight="1">
      <c r="C996" s="76"/>
      <c r="D996" s="28"/>
    </row>
    <row r="997" spans="3:4" ht="15" customHeight="1">
      <c r="C997" s="76"/>
      <c r="D997" s="28"/>
    </row>
    <row r="998" spans="3:4" ht="15" customHeight="1">
      <c r="C998" s="76"/>
      <c r="D998" s="28"/>
    </row>
    <row r="999" spans="3:4" ht="15" customHeight="1">
      <c r="C999" s="76"/>
      <c r="D999" s="28"/>
    </row>
    <row r="1000" spans="3:4" ht="15" customHeight="1">
      <c r="C1000" s="76"/>
      <c r="D1000" s="28"/>
    </row>
    <row r="1001" spans="3:4" ht="15" customHeight="1">
      <c r="C1001" s="76"/>
      <c r="D1001" s="28"/>
    </row>
    <row r="1002" spans="3:4" ht="15" customHeight="1">
      <c r="C1002" s="76"/>
      <c r="D1002" s="28"/>
    </row>
  </sheetData>
  <mergeCells count="71">
    <mergeCell ref="C40:D40"/>
    <mergeCell ref="C41:D41"/>
    <mergeCell ref="C20:D20"/>
    <mergeCell ref="A42:Q42"/>
    <mergeCell ref="C37:D37"/>
    <mergeCell ref="A33:Q33"/>
    <mergeCell ref="B24:B25"/>
    <mergeCell ref="C35:D35"/>
    <mergeCell ref="A24:A25"/>
    <mergeCell ref="C17:D17"/>
    <mergeCell ref="C43:D43"/>
    <mergeCell ref="C44:D44"/>
    <mergeCell ref="C57:D57"/>
    <mergeCell ref="C58:D58"/>
    <mergeCell ref="C21:D21"/>
    <mergeCell ref="C22:D22"/>
    <mergeCell ref="C36:D36"/>
    <mergeCell ref="C34:D34"/>
    <mergeCell ref="C45:D45"/>
    <mergeCell ref="C46:D46"/>
    <mergeCell ref="C18:D18"/>
    <mergeCell ref="C19:D19"/>
    <mergeCell ref="C23:D23"/>
    <mergeCell ref="C38:D38"/>
    <mergeCell ref="C39:D39"/>
    <mergeCell ref="C59:D59"/>
    <mergeCell ref="C47:D47"/>
    <mergeCell ref="C49:D49"/>
    <mergeCell ref="C50:D50"/>
    <mergeCell ref="C56:D56"/>
    <mergeCell ref="C15:D15"/>
    <mergeCell ref="A1:B1"/>
    <mergeCell ref="C1:D1"/>
    <mergeCell ref="C13:D13"/>
    <mergeCell ref="C14:D14"/>
    <mergeCell ref="A12:Q12"/>
    <mergeCell ref="C3:D3"/>
    <mergeCell ref="A4:A11"/>
    <mergeCell ref="Q4:Q11"/>
    <mergeCell ref="A2:E2"/>
    <mergeCell ref="B83:E83"/>
    <mergeCell ref="B84:E84"/>
    <mergeCell ref="C16:D16"/>
    <mergeCell ref="A77:Q77"/>
    <mergeCell ref="C78:Q78"/>
    <mergeCell ref="B79:Q79"/>
    <mergeCell ref="C48:D48"/>
    <mergeCell ref="C62:D62"/>
    <mergeCell ref="C63:D63"/>
    <mergeCell ref="C64:D64"/>
    <mergeCell ref="C65:D65"/>
    <mergeCell ref="C51:D51"/>
    <mergeCell ref="C52:D52"/>
    <mergeCell ref="C53:D53"/>
    <mergeCell ref="C54:D54"/>
    <mergeCell ref="C55:D55"/>
    <mergeCell ref="A60:Q60"/>
    <mergeCell ref="A67:Q67"/>
    <mergeCell ref="B80:E80"/>
    <mergeCell ref="B81:E81"/>
    <mergeCell ref="B82:E82"/>
    <mergeCell ref="C61:D61"/>
    <mergeCell ref="C66:D66"/>
    <mergeCell ref="C75:D75"/>
    <mergeCell ref="C70:D70"/>
    <mergeCell ref="C71:D71"/>
    <mergeCell ref="C72:D72"/>
    <mergeCell ref="C73:D73"/>
    <mergeCell ref="C74:D74"/>
    <mergeCell ref="C68:D68"/>
    <mergeCell ref="C69:D69"/>
  </mergeCells>
  <conditionalFormatting sqref="E76:G76 E73:E75 G73:G75 F35:F41 F68:F75 F13:F23 F30:G32 F34:G34 F43:F59 E85:G100">
    <cfRule type="containsText" dxfId="2242" priority="632" operator="containsText" text="UTILIZATION">
      <formula>NOT(ISERROR(SEARCH(("UTILIZATION"),(E13))))</formula>
    </cfRule>
  </conditionalFormatting>
  <conditionalFormatting sqref="E76:G76 E73:E75 G73:G75 F35:F41 F68:F75 F13:F23 F30:G32 F34:G34 F43:F59 E85:G800">
    <cfRule type="containsText" dxfId="2241" priority="633" operator="containsText" text="service delivery">
      <formula>NOT(ISERROR(SEARCH(("service delivery"),(E13))))</formula>
    </cfRule>
  </conditionalFormatting>
  <conditionalFormatting sqref="E76:G76 E73:E75 G73:G75 F35:F41 F68:F75 F13:F23 F30:G32 F34:G34 F43:F59 E85:G800">
    <cfRule type="containsText" dxfId="2240" priority="634" operator="containsText" text="workforce">
      <formula>NOT(ISERROR(SEARCH(("workforce"),(E13))))</formula>
    </cfRule>
  </conditionalFormatting>
  <conditionalFormatting sqref="E76:G76 E73:E75 G73:G75 F35:F41 F68:F75 F13:F23 F30:G32 F34:G34 F43:F59 E85:G800">
    <cfRule type="containsText" dxfId="2239" priority="635" operator="containsText" text="leadership &amp; governance">
      <formula>NOT(ISERROR(SEARCH(("leadership &amp; governance"),(E13))))</formula>
    </cfRule>
  </conditionalFormatting>
  <conditionalFormatting sqref="E76:G76 E73:E75 G73:G75 F35:F41 F68:F75 F13:F23 F30:G32 F34:G34 F43:F59 E85:G800">
    <cfRule type="containsText" dxfId="2238" priority="636" operator="containsText" text="service delivery mechansims">
      <formula>NOT(ISERROR(SEARCH(("service delivery mechansims"),(E13))))</formula>
    </cfRule>
  </conditionalFormatting>
  <conditionalFormatting sqref="E76:G76 E73:E75 G73:G75 F35:F41 F68:F75 F13:F23 F30:G32 F34:G34 F43:F59 E85:G800">
    <cfRule type="containsText" dxfId="2237" priority="637" operator="containsText" text="financing">
      <formula>NOT(ISERROR(SEARCH(("financing"),(E13))))</formula>
    </cfRule>
  </conditionalFormatting>
  <conditionalFormatting sqref="E76:G76 E73:E75 G73:G75 F35:F41 F68:F75 F13:F23 F30:G32 F34:G34 F43:F59 E85:G800">
    <cfRule type="containsText" dxfId="2236" priority="638" operator="containsText" text="information systems">
      <formula>NOT(ISERROR(SEARCH(("information systems"),(E13))))</formula>
    </cfRule>
  </conditionalFormatting>
  <conditionalFormatting sqref="E76:G76 E73:E75 G73:G75 F35:F41 F68:F75 F13:F23 F30:G32 F34:G34 F43:F59 E85:G800">
    <cfRule type="containsText" dxfId="2235" priority="639" operator="containsText" text="knowledge">
      <formula>NOT(ISERROR(SEARCH(("knowledge"),(E13))))</formula>
    </cfRule>
  </conditionalFormatting>
  <conditionalFormatting sqref="E76:G76 E73:E75 G73:G75 F35:F41 F68:F75 F13:F23 F30:G32 F34:G34 F43:F59 E85:G800">
    <cfRule type="containsText" dxfId="2234" priority="640" operator="containsText" text="coordination">
      <formula>NOT(ISERROR(SEARCH(("coordination"),(E13))))</formula>
    </cfRule>
  </conditionalFormatting>
  <conditionalFormatting sqref="E76:G76 E73:E75 G73:G75 F35:F41 F13:F23 F30:G32 F34:G34 F43:F59 E85:G1048576">
    <cfRule type="containsText" dxfId="2233" priority="631" operator="containsText" text="social norms">
      <formula>NOT(ISERROR(SEARCH("social norms",E13)))</formula>
    </cfRule>
  </conditionalFormatting>
  <conditionalFormatting sqref="C85:D1048576 F68:F75 F13:F23 F30:F32 F43:F59 F34">
    <cfRule type="containsText" dxfId="2232" priority="626" operator="containsText" text="no">
      <formula>NOT(ISERROR(SEARCH("no",C13)))</formula>
    </cfRule>
    <cfRule type="containsText" dxfId="2231" priority="627" operator="containsText" text="yes">
      <formula>NOT(ISERROR(SEARCH("yes",C13)))</formula>
    </cfRule>
    <cfRule type="containsText" dxfId="2230" priority="628" operator="containsText" text="not at all">
      <formula>NOT(ISERROR(SEARCH("not at all",C13)))</formula>
    </cfRule>
    <cfRule type="containsText" dxfId="2229" priority="629" operator="containsText" text="partly">
      <formula>NOT(ISERROR(SEARCH("partly",C13)))</formula>
    </cfRule>
    <cfRule type="containsText" dxfId="2228" priority="630" operator="containsText" text="completely">
      <formula>NOT(ISERROR(SEARCH("completely",C13)))</formula>
    </cfRule>
  </conditionalFormatting>
  <conditionalFormatting sqref="F27">
    <cfRule type="containsText" dxfId="2227" priority="582" operator="containsText" text="UTILIZATION">
      <formula>NOT(ISERROR(SEARCH(("UTILIZATION"),(F27))))</formula>
    </cfRule>
  </conditionalFormatting>
  <conditionalFormatting sqref="F27">
    <cfRule type="containsText" dxfId="2226" priority="583" operator="containsText" text="service delivery">
      <formula>NOT(ISERROR(SEARCH(("service delivery"),(F27))))</formula>
    </cfRule>
  </conditionalFormatting>
  <conditionalFormatting sqref="F27">
    <cfRule type="containsText" dxfId="2225" priority="584" operator="containsText" text="workforce">
      <formula>NOT(ISERROR(SEARCH(("workforce"),(F27))))</formula>
    </cfRule>
  </conditionalFormatting>
  <conditionalFormatting sqref="F27">
    <cfRule type="containsText" dxfId="2224" priority="585" operator="containsText" text="leadership &amp; governance">
      <formula>NOT(ISERROR(SEARCH(("leadership &amp; governance"),(F27))))</formula>
    </cfRule>
  </conditionalFormatting>
  <conditionalFormatting sqref="F27">
    <cfRule type="containsText" dxfId="2223" priority="586" operator="containsText" text="service delivery mechansims">
      <formula>NOT(ISERROR(SEARCH(("service delivery mechansims"),(F27))))</formula>
    </cfRule>
  </conditionalFormatting>
  <conditionalFormatting sqref="F27">
    <cfRule type="containsText" dxfId="2222" priority="587" operator="containsText" text="financing">
      <formula>NOT(ISERROR(SEARCH(("financing"),(F27))))</formula>
    </cfRule>
  </conditionalFormatting>
  <conditionalFormatting sqref="F27">
    <cfRule type="containsText" dxfId="2221" priority="588" operator="containsText" text="information systems">
      <formula>NOT(ISERROR(SEARCH(("information systems"),(F27))))</formula>
    </cfRule>
  </conditionalFormatting>
  <conditionalFormatting sqref="F27">
    <cfRule type="containsText" dxfId="2220" priority="589" operator="containsText" text="knowledge">
      <formula>NOT(ISERROR(SEARCH(("knowledge"),(F27))))</formula>
    </cfRule>
  </conditionalFormatting>
  <conditionalFormatting sqref="F27">
    <cfRule type="containsText" dxfId="2219" priority="590" operator="containsText" text="coordination">
      <formula>NOT(ISERROR(SEARCH(("coordination"),(F27))))</formula>
    </cfRule>
  </conditionalFormatting>
  <conditionalFormatting sqref="F27">
    <cfRule type="containsText" dxfId="2218" priority="581" operator="containsText" text="social norms">
      <formula>NOT(ISERROR(SEARCH("social norms",F27)))</formula>
    </cfRule>
  </conditionalFormatting>
  <conditionalFormatting sqref="F27">
    <cfRule type="containsText" dxfId="2217" priority="576" operator="containsText" text="no">
      <formula>NOT(ISERROR(SEARCH("no",F27)))</formula>
    </cfRule>
    <cfRule type="containsText" dxfId="2216" priority="577" operator="containsText" text="yes">
      <formula>NOT(ISERROR(SEARCH("yes",F27)))</formula>
    </cfRule>
    <cfRule type="containsText" dxfId="2215" priority="578" operator="containsText" text="not at all">
      <formula>NOT(ISERROR(SEARCH("not at all",F27)))</formula>
    </cfRule>
    <cfRule type="containsText" dxfId="2214" priority="579" operator="containsText" text="partly">
      <formula>NOT(ISERROR(SEARCH("partly",F27)))</formula>
    </cfRule>
    <cfRule type="containsText" dxfId="2213" priority="580" operator="containsText" text="completely">
      <formula>NOT(ISERROR(SEARCH("completely",F27)))</formula>
    </cfRule>
  </conditionalFormatting>
  <conditionalFormatting sqref="G27">
    <cfRule type="containsText" dxfId="2212" priority="575" operator="containsText" text="service delivery mechansims">
      <formula>NOT(ISERROR(SEARCH(("service delivery mechansims"),(G27))))</formula>
    </cfRule>
  </conditionalFormatting>
  <conditionalFormatting sqref="G27">
    <cfRule type="containsText" dxfId="2211" priority="567" operator="containsText" text="UTILIZATION">
      <formula>NOT(ISERROR(SEARCH(("UTILIZATION"),(G27))))</formula>
    </cfRule>
  </conditionalFormatting>
  <conditionalFormatting sqref="G27">
    <cfRule type="containsText" dxfId="2210" priority="568" operator="containsText" text="service delivery">
      <formula>NOT(ISERROR(SEARCH(("service delivery"),(G27))))</formula>
    </cfRule>
  </conditionalFormatting>
  <conditionalFormatting sqref="G27">
    <cfRule type="containsText" dxfId="2209" priority="569" operator="containsText" text="workforce">
      <formula>NOT(ISERROR(SEARCH(("workforce"),(G27))))</formula>
    </cfRule>
  </conditionalFormatting>
  <conditionalFormatting sqref="G27">
    <cfRule type="containsText" dxfId="2208" priority="570" operator="containsText" text="leadership &amp; governance">
      <formula>NOT(ISERROR(SEARCH(("leadership &amp; governance"),(G27))))</formula>
    </cfRule>
  </conditionalFormatting>
  <conditionalFormatting sqref="G27">
    <cfRule type="containsText" dxfId="2207" priority="571" operator="containsText" text="financing">
      <formula>NOT(ISERROR(SEARCH(("financing"),(G27))))</formula>
    </cfRule>
  </conditionalFormatting>
  <conditionalFormatting sqref="G27">
    <cfRule type="containsText" dxfId="2206" priority="572" operator="containsText" text="information systems">
      <formula>NOT(ISERROR(SEARCH(("information systems"),(G27))))</formula>
    </cfRule>
  </conditionalFormatting>
  <conditionalFormatting sqref="G27">
    <cfRule type="containsText" dxfId="2205" priority="573" operator="containsText" text="knowledge">
      <formula>NOT(ISERROR(SEARCH(("knowledge"),(G27))))</formula>
    </cfRule>
  </conditionalFormatting>
  <conditionalFormatting sqref="G27">
    <cfRule type="containsText" dxfId="2204" priority="574" operator="containsText" text="coordination">
      <formula>NOT(ISERROR(SEARCH(("coordination"),(G27))))</formula>
    </cfRule>
  </conditionalFormatting>
  <conditionalFormatting sqref="G27">
    <cfRule type="containsText" dxfId="2203" priority="566" operator="containsText" text="social norms">
      <formula>NOT(ISERROR(SEARCH("social norms",G27)))</formula>
    </cfRule>
  </conditionalFormatting>
  <conditionalFormatting sqref="F61:F66">
    <cfRule type="containsText" dxfId="2202" priority="555" operator="containsText" text="social norms">
      <formula>NOT(ISERROR(SEARCH("social norms",F61)))</formula>
    </cfRule>
  </conditionalFormatting>
  <conditionalFormatting sqref="F61:F66">
    <cfRule type="containsText" dxfId="2201" priority="546" operator="containsText" text="UTILIZATION">
      <formula>NOT(ISERROR(SEARCH(("UTILIZATION"),(F61))))</formula>
    </cfRule>
  </conditionalFormatting>
  <conditionalFormatting sqref="F61:F66">
    <cfRule type="containsText" dxfId="2200" priority="547" operator="containsText" text="service delivery">
      <formula>NOT(ISERROR(SEARCH(("service delivery"),(F61))))</formula>
    </cfRule>
  </conditionalFormatting>
  <conditionalFormatting sqref="F61:F66">
    <cfRule type="containsText" dxfId="2199" priority="548" operator="containsText" text="workforce">
      <formula>NOT(ISERROR(SEARCH(("workforce"),(F61))))</formula>
    </cfRule>
  </conditionalFormatting>
  <conditionalFormatting sqref="F61:F66">
    <cfRule type="containsText" dxfId="2198" priority="549" operator="containsText" text="leadership &amp; governance">
      <formula>NOT(ISERROR(SEARCH(("leadership &amp; governance"),(F61))))</formula>
    </cfRule>
  </conditionalFormatting>
  <conditionalFormatting sqref="F61:F66">
    <cfRule type="containsText" dxfId="2197" priority="550" operator="containsText" text="service delivery mechansims">
      <formula>NOT(ISERROR(SEARCH(("service delivery mechansims"),(F61))))</formula>
    </cfRule>
  </conditionalFormatting>
  <conditionalFormatting sqref="F61:F66">
    <cfRule type="containsText" dxfId="2196" priority="551" operator="containsText" text="financing">
      <formula>NOT(ISERROR(SEARCH(("financing"),(F61))))</formula>
    </cfRule>
  </conditionalFormatting>
  <conditionalFormatting sqref="F61:F66">
    <cfRule type="containsText" dxfId="2195" priority="552" operator="containsText" text="information systems">
      <formula>NOT(ISERROR(SEARCH(("information systems"),(F61))))</formula>
    </cfRule>
  </conditionalFormatting>
  <conditionalFormatting sqref="F61:F66">
    <cfRule type="containsText" dxfId="2194" priority="553" operator="containsText" text="knowledge">
      <formula>NOT(ISERROR(SEARCH(("knowledge"),(F61))))</formula>
    </cfRule>
  </conditionalFormatting>
  <conditionalFormatting sqref="F61:F66">
    <cfRule type="containsText" dxfId="2193" priority="554" operator="containsText" text="coordination">
      <formula>NOT(ISERROR(SEARCH(("coordination"),(F61))))</formula>
    </cfRule>
  </conditionalFormatting>
  <conditionalFormatting sqref="F68:F75">
    <cfRule type="containsText" dxfId="2192" priority="535" operator="containsText" text="social norms">
      <formula>NOT(ISERROR(SEARCH("social norms",F68)))</formula>
    </cfRule>
    <cfRule type="expression" dxfId="2191" priority="536">
      <formula>"social norms &amp; practices"</formula>
    </cfRule>
  </conditionalFormatting>
  <conditionalFormatting sqref="C25:D25 C85:D1048576">
    <cfRule type="containsText" dxfId="2190" priority="525" operator="containsText" text="Slightly">
      <formula>NOT(ISERROR(SEARCH("Slightly",C25)))</formula>
    </cfRule>
    <cfRule type="containsText" dxfId="2189" priority="526" operator="containsText" text="Not at all">
      <formula>NOT(ISERROR(SEARCH("Not at all",C25)))</formula>
    </cfRule>
    <cfRule type="containsText" dxfId="2188" priority="527" operator="containsText" text="No">
      <formula>NOT(ISERROR(SEARCH("No",C25)))</formula>
    </cfRule>
    <cfRule type="containsText" dxfId="2187" priority="528" operator="containsText" text="Yes">
      <formula>NOT(ISERROR(SEARCH("Yes",C25)))</formula>
    </cfRule>
    <cfRule type="containsText" dxfId="2186" priority="529" operator="containsText" text="Mostly">
      <formula>NOT(ISERROR(SEARCH("Mostly",C25)))</formula>
    </cfRule>
  </conditionalFormatting>
  <conditionalFormatting sqref="D25 D85:D1048576">
    <cfRule type="containsText" dxfId="2185" priority="524" operator="containsText" text="yes">
      <formula>NOT(ISERROR(SEARCH("yes",D25)))</formula>
    </cfRule>
  </conditionalFormatting>
  <conditionalFormatting sqref="F28">
    <cfRule type="containsText" dxfId="2184" priority="465" operator="containsText" text="UTILIZATION">
      <formula>NOT(ISERROR(SEARCH(("UTILIZATION"),(F28))))</formula>
    </cfRule>
  </conditionalFormatting>
  <conditionalFormatting sqref="F28">
    <cfRule type="containsText" dxfId="2183" priority="466" operator="containsText" text="service delivery">
      <formula>NOT(ISERROR(SEARCH(("service delivery"),(F28))))</formula>
    </cfRule>
  </conditionalFormatting>
  <conditionalFormatting sqref="F28">
    <cfRule type="containsText" dxfId="2182" priority="467" operator="containsText" text="workforce">
      <formula>NOT(ISERROR(SEARCH(("workforce"),(F28))))</formula>
    </cfRule>
  </conditionalFormatting>
  <conditionalFormatting sqref="F28">
    <cfRule type="containsText" dxfId="2181" priority="468" operator="containsText" text="leadership &amp; governance">
      <formula>NOT(ISERROR(SEARCH(("leadership &amp; governance"),(F28))))</formula>
    </cfRule>
  </conditionalFormatting>
  <conditionalFormatting sqref="F28">
    <cfRule type="containsText" dxfId="2180" priority="469" operator="containsText" text="service delivery mechansims">
      <formula>NOT(ISERROR(SEARCH(("service delivery mechansims"),(F28))))</formula>
    </cfRule>
  </conditionalFormatting>
  <conditionalFormatting sqref="F28">
    <cfRule type="containsText" dxfId="2179" priority="470" operator="containsText" text="financing">
      <formula>NOT(ISERROR(SEARCH(("financing"),(F28))))</formula>
    </cfRule>
  </conditionalFormatting>
  <conditionalFormatting sqref="F28">
    <cfRule type="containsText" dxfId="2178" priority="471" operator="containsText" text="information systems">
      <formula>NOT(ISERROR(SEARCH(("information systems"),(F28))))</formula>
    </cfRule>
  </conditionalFormatting>
  <conditionalFormatting sqref="F28">
    <cfRule type="containsText" dxfId="2177" priority="472" operator="containsText" text="knowledge">
      <formula>NOT(ISERROR(SEARCH(("knowledge"),(F28))))</formula>
    </cfRule>
  </conditionalFormatting>
  <conditionalFormatting sqref="F28">
    <cfRule type="containsText" dxfId="2176" priority="473" operator="containsText" text="coordination">
      <formula>NOT(ISERROR(SEARCH(("coordination"),(F28))))</formula>
    </cfRule>
  </conditionalFormatting>
  <conditionalFormatting sqref="F28">
    <cfRule type="containsText" dxfId="2175" priority="464" operator="containsText" text="social norms">
      <formula>NOT(ISERROR(SEARCH("social norms",F28)))</formula>
    </cfRule>
  </conditionalFormatting>
  <conditionalFormatting sqref="F28">
    <cfRule type="containsText" dxfId="2174" priority="459" operator="containsText" text="no">
      <formula>NOT(ISERROR(SEARCH("no",F28)))</formula>
    </cfRule>
    <cfRule type="containsText" dxfId="2173" priority="460" operator="containsText" text="yes">
      <formula>NOT(ISERROR(SEARCH("yes",F28)))</formula>
    </cfRule>
    <cfRule type="containsText" dxfId="2172" priority="461" operator="containsText" text="not at all">
      <formula>NOT(ISERROR(SEARCH("not at all",F28)))</formula>
    </cfRule>
    <cfRule type="containsText" dxfId="2171" priority="462" operator="containsText" text="partly">
      <formula>NOT(ISERROR(SEARCH("partly",F28)))</formula>
    </cfRule>
    <cfRule type="containsText" dxfId="2170" priority="463" operator="containsText" text="completely">
      <formula>NOT(ISERROR(SEARCH("completely",F28)))</formula>
    </cfRule>
  </conditionalFormatting>
  <conditionalFormatting sqref="G28">
    <cfRule type="containsText" dxfId="2169" priority="458" operator="containsText" text="service delivery mechansims">
      <formula>NOT(ISERROR(SEARCH(("service delivery mechansims"),(G28))))</formula>
    </cfRule>
  </conditionalFormatting>
  <conditionalFormatting sqref="G28">
    <cfRule type="containsText" dxfId="2168" priority="450" operator="containsText" text="UTILIZATION">
      <formula>NOT(ISERROR(SEARCH(("UTILIZATION"),(G28))))</formula>
    </cfRule>
  </conditionalFormatting>
  <conditionalFormatting sqref="G28">
    <cfRule type="containsText" dxfId="2167" priority="451" operator="containsText" text="service delivery">
      <formula>NOT(ISERROR(SEARCH(("service delivery"),(G28))))</formula>
    </cfRule>
  </conditionalFormatting>
  <conditionalFormatting sqref="G28">
    <cfRule type="containsText" dxfId="2166" priority="452" operator="containsText" text="workforce">
      <formula>NOT(ISERROR(SEARCH(("workforce"),(G28))))</formula>
    </cfRule>
  </conditionalFormatting>
  <conditionalFormatting sqref="G28">
    <cfRule type="containsText" dxfId="2165" priority="453" operator="containsText" text="leadership &amp; governance">
      <formula>NOT(ISERROR(SEARCH(("leadership &amp; governance"),(G28))))</formula>
    </cfRule>
  </conditionalFormatting>
  <conditionalFormatting sqref="G28">
    <cfRule type="containsText" dxfId="2164" priority="454" operator="containsText" text="financing">
      <formula>NOT(ISERROR(SEARCH(("financing"),(G28))))</formula>
    </cfRule>
  </conditionalFormatting>
  <conditionalFormatting sqref="G28">
    <cfRule type="containsText" dxfId="2163" priority="455" operator="containsText" text="information systems">
      <formula>NOT(ISERROR(SEARCH(("information systems"),(G28))))</formula>
    </cfRule>
  </conditionalFormatting>
  <conditionalFormatting sqref="G28">
    <cfRule type="containsText" dxfId="2162" priority="456" operator="containsText" text="knowledge">
      <formula>NOT(ISERROR(SEARCH(("knowledge"),(G28))))</formula>
    </cfRule>
  </conditionalFormatting>
  <conditionalFormatting sqref="G28">
    <cfRule type="containsText" dxfId="2161" priority="457" operator="containsText" text="coordination">
      <formula>NOT(ISERROR(SEARCH(("coordination"),(G28))))</formula>
    </cfRule>
  </conditionalFormatting>
  <conditionalFormatting sqref="G28">
    <cfRule type="containsText" dxfId="2160" priority="449" operator="containsText" text="social norms">
      <formula>NOT(ISERROR(SEARCH("social norms",G28)))</formula>
    </cfRule>
  </conditionalFormatting>
  <conditionalFormatting sqref="F29">
    <cfRule type="containsText" dxfId="2159" priority="440" operator="containsText" text="UTILIZATION">
      <formula>NOT(ISERROR(SEARCH(("UTILIZATION"),(F29))))</formula>
    </cfRule>
  </conditionalFormatting>
  <conditionalFormatting sqref="F29">
    <cfRule type="containsText" dxfId="2158" priority="441" operator="containsText" text="service delivery">
      <formula>NOT(ISERROR(SEARCH(("service delivery"),(F29))))</formula>
    </cfRule>
  </conditionalFormatting>
  <conditionalFormatting sqref="F29">
    <cfRule type="containsText" dxfId="2157" priority="442" operator="containsText" text="workforce">
      <formula>NOT(ISERROR(SEARCH(("workforce"),(F29))))</formula>
    </cfRule>
  </conditionalFormatting>
  <conditionalFormatting sqref="F29">
    <cfRule type="containsText" dxfId="2156" priority="443" operator="containsText" text="leadership &amp; governance">
      <formula>NOT(ISERROR(SEARCH(("leadership &amp; governance"),(F29))))</formula>
    </cfRule>
  </conditionalFormatting>
  <conditionalFormatting sqref="F29">
    <cfRule type="containsText" dxfId="2155" priority="444" operator="containsText" text="service delivery mechansims">
      <formula>NOT(ISERROR(SEARCH(("service delivery mechansims"),(F29))))</formula>
    </cfRule>
  </conditionalFormatting>
  <conditionalFormatting sqref="F29">
    <cfRule type="containsText" dxfId="2154" priority="445" operator="containsText" text="financing">
      <formula>NOT(ISERROR(SEARCH(("financing"),(F29))))</formula>
    </cfRule>
  </conditionalFormatting>
  <conditionalFormatting sqref="F29">
    <cfRule type="containsText" dxfId="2153" priority="446" operator="containsText" text="information systems">
      <formula>NOT(ISERROR(SEARCH(("information systems"),(F29))))</formula>
    </cfRule>
  </conditionalFormatting>
  <conditionalFormatting sqref="F29">
    <cfRule type="containsText" dxfId="2152" priority="447" operator="containsText" text="knowledge">
      <formula>NOT(ISERROR(SEARCH(("knowledge"),(F29))))</formula>
    </cfRule>
  </conditionalFormatting>
  <conditionalFormatting sqref="F29">
    <cfRule type="containsText" dxfId="2151" priority="448" operator="containsText" text="coordination">
      <formula>NOT(ISERROR(SEARCH(("coordination"),(F29))))</formula>
    </cfRule>
  </conditionalFormatting>
  <conditionalFormatting sqref="F29">
    <cfRule type="containsText" dxfId="2150" priority="439" operator="containsText" text="social norms">
      <formula>NOT(ISERROR(SEARCH("social norms",F29)))</formula>
    </cfRule>
  </conditionalFormatting>
  <conditionalFormatting sqref="F29">
    <cfRule type="containsText" dxfId="2149" priority="434" operator="containsText" text="no">
      <formula>NOT(ISERROR(SEARCH("no",F29)))</formula>
    </cfRule>
    <cfRule type="containsText" dxfId="2148" priority="435" operator="containsText" text="yes">
      <formula>NOT(ISERROR(SEARCH("yes",F29)))</formula>
    </cfRule>
    <cfRule type="containsText" dxfId="2147" priority="436" operator="containsText" text="not at all">
      <formula>NOT(ISERROR(SEARCH("not at all",F29)))</formula>
    </cfRule>
    <cfRule type="containsText" dxfId="2146" priority="437" operator="containsText" text="partly">
      <formula>NOT(ISERROR(SEARCH("partly",F29)))</formula>
    </cfRule>
    <cfRule type="containsText" dxfId="2145" priority="438" operator="containsText" text="completely">
      <formula>NOT(ISERROR(SEARCH("completely",F29)))</formula>
    </cfRule>
  </conditionalFormatting>
  <conditionalFormatting sqref="G29">
    <cfRule type="containsText" dxfId="2144" priority="433" operator="containsText" text="service delivery mechansims">
      <formula>NOT(ISERROR(SEARCH(("service delivery mechansims"),(G29))))</formula>
    </cfRule>
  </conditionalFormatting>
  <conditionalFormatting sqref="G29">
    <cfRule type="containsText" dxfId="2143" priority="425" operator="containsText" text="UTILIZATION">
      <formula>NOT(ISERROR(SEARCH(("UTILIZATION"),(G29))))</formula>
    </cfRule>
  </conditionalFormatting>
  <conditionalFormatting sqref="G29">
    <cfRule type="containsText" dxfId="2142" priority="426" operator="containsText" text="service delivery">
      <formula>NOT(ISERROR(SEARCH(("service delivery"),(G29))))</formula>
    </cfRule>
  </conditionalFormatting>
  <conditionalFormatting sqref="G29">
    <cfRule type="containsText" dxfId="2141" priority="427" operator="containsText" text="workforce">
      <formula>NOT(ISERROR(SEARCH(("workforce"),(G29))))</formula>
    </cfRule>
  </conditionalFormatting>
  <conditionalFormatting sqref="G29">
    <cfRule type="containsText" dxfId="2140" priority="428" operator="containsText" text="leadership &amp; governance">
      <formula>NOT(ISERROR(SEARCH(("leadership &amp; governance"),(G29))))</formula>
    </cfRule>
  </conditionalFormatting>
  <conditionalFormatting sqref="G29">
    <cfRule type="containsText" dxfId="2139" priority="429" operator="containsText" text="financing">
      <formula>NOT(ISERROR(SEARCH(("financing"),(G29))))</formula>
    </cfRule>
  </conditionalFormatting>
  <conditionalFormatting sqref="G29">
    <cfRule type="containsText" dxfId="2138" priority="430" operator="containsText" text="information systems">
      <formula>NOT(ISERROR(SEARCH(("information systems"),(G29))))</formula>
    </cfRule>
  </conditionalFormatting>
  <conditionalFormatting sqref="G29">
    <cfRule type="containsText" dxfId="2137" priority="431" operator="containsText" text="knowledge">
      <formula>NOT(ISERROR(SEARCH(("knowledge"),(G29))))</formula>
    </cfRule>
  </conditionalFormatting>
  <conditionalFormatting sqref="G29">
    <cfRule type="containsText" dxfId="2136" priority="432" operator="containsText" text="coordination">
      <formula>NOT(ISERROR(SEARCH(("coordination"),(G29))))</formula>
    </cfRule>
  </conditionalFormatting>
  <conditionalFormatting sqref="G29">
    <cfRule type="containsText" dxfId="2135" priority="424" operator="containsText" text="social norms">
      <formula>NOT(ISERROR(SEARCH("social norms",G29)))</formula>
    </cfRule>
  </conditionalFormatting>
  <conditionalFormatting sqref="C24:D24">
    <cfRule type="containsText" dxfId="2134" priority="411" operator="containsText" text="No">
      <formula>NOT(ISERROR(SEARCH("No",C24)))</formula>
    </cfRule>
    <cfRule type="containsText" dxfId="2133" priority="412" operator="containsText" text="Not at all">
      <formula>NOT(ISERROR(SEARCH("Not at all",C24)))</formula>
    </cfRule>
    <cfRule type="containsText" dxfId="2132" priority="413" operator="containsText" text="Slightly">
      <formula>NOT(ISERROR(SEARCH("Slightly",C24)))</formula>
    </cfRule>
    <cfRule type="containsText" dxfId="2131" priority="414" operator="containsText" text="Mostly">
      <formula>NOT(ISERROR(SEARCH("Mostly",C24)))</formula>
    </cfRule>
    <cfRule type="containsText" dxfId="2130" priority="415" operator="containsText" text="Yes">
      <formula>NOT(ISERROR(SEARCH("Yes",C24)))</formula>
    </cfRule>
    <cfRule type="containsText" dxfId="2129" priority="416" operator="containsText" text="Completely">
      <formula>NOT(ISERROR(SEARCH("Completely",C24)))</formula>
    </cfRule>
  </conditionalFormatting>
  <conditionalFormatting sqref="C43:D43 C26:D32">
    <cfRule type="containsText" dxfId="2128" priority="283" operator="containsText" text="Completely">
      <formula>NOT(ISERROR(SEARCH("Completely",C26)))</formula>
    </cfRule>
  </conditionalFormatting>
  <conditionalFormatting sqref="C43:D43 C26:D32">
    <cfRule type="containsText" dxfId="2127" priority="282" operator="containsText" text="Mostly">
      <formula>NOT(ISERROR(SEARCH("Mostly",C26)))</formula>
    </cfRule>
  </conditionalFormatting>
  <conditionalFormatting sqref="C43:D43 C26:D32">
    <cfRule type="containsText" dxfId="2126" priority="281" operator="containsText" text="Partially">
      <formula>NOT(ISERROR(SEARCH("Partially",C26)))</formula>
    </cfRule>
  </conditionalFormatting>
  <conditionalFormatting sqref="C43:D43 C26:D32">
    <cfRule type="containsText" dxfId="2125" priority="280" operator="containsText" text="Not at All">
      <formula>NOT(ISERROR(SEARCH("Not at All",C26)))</formula>
    </cfRule>
  </conditionalFormatting>
  <conditionalFormatting sqref="C43:D43 C26:D32">
    <cfRule type="containsText" dxfId="2124" priority="279" operator="containsText" text="Don't Know">
      <formula>NOT(ISERROR(SEARCH("Don't Know",C26)))</formula>
    </cfRule>
  </conditionalFormatting>
  <conditionalFormatting sqref="C43:D43 C26:D32">
    <cfRule type="containsText" dxfId="2123" priority="278" operator="containsText" text="Yes">
      <formula>NOT(ISERROR(SEARCH("Yes",C26)))</formula>
    </cfRule>
  </conditionalFormatting>
  <conditionalFormatting sqref="C43:D43 C26:D32">
    <cfRule type="endsWith" dxfId="2122" priority="277" operator="endsWith" text="No">
      <formula>RIGHT(C26,LEN("No"))="No"</formula>
    </cfRule>
  </conditionalFormatting>
  <conditionalFormatting sqref="C13">
    <cfRule type="containsText" dxfId="2121" priority="318" operator="containsText" text="Completely">
      <formula>NOT(ISERROR(SEARCH("Completely",C13)))</formula>
    </cfRule>
  </conditionalFormatting>
  <conditionalFormatting sqref="C13">
    <cfRule type="containsText" dxfId="2120" priority="317" operator="containsText" text="Mostly">
      <formula>NOT(ISERROR(SEARCH("Mostly",C13)))</formula>
    </cfRule>
  </conditionalFormatting>
  <conditionalFormatting sqref="C13">
    <cfRule type="containsText" dxfId="2119" priority="316" operator="containsText" text="Partially">
      <formula>NOT(ISERROR(SEARCH("Partially",C13)))</formula>
    </cfRule>
  </conditionalFormatting>
  <conditionalFormatting sqref="C13">
    <cfRule type="containsText" dxfId="2118" priority="315" operator="containsText" text="Not at All">
      <formula>NOT(ISERROR(SEARCH("Not at All",C13)))</formula>
    </cfRule>
  </conditionalFormatting>
  <conditionalFormatting sqref="C13">
    <cfRule type="containsText" dxfId="2117" priority="314" operator="containsText" text="Don't Know">
      <formula>NOT(ISERROR(SEARCH("Don't Know",C13)))</formula>
    </cfRule>
  </conditionalFormatting>
  <conditionalFormatting sqref="C13">
    <cfRule type="containsText" dxfId="2116" priority="313" operator="containsText" text="Yes">
      <formula>NOT(ISERROR(SEARCH("Yes",C13)))</formula>
    </cfRule>
  </conditionalFormatting>
  <conditionalFormatting sqref="C13">
    <cfRule type="endsWith" dxfId="2115" priority="312" operator="endsWith" text="No">
      <formula>RIGHT(C13,LEN("No"))="No"</formula>
    </cfRule>
  </conditionalFormatting>
  <conditionalFormatting sqref="C15 C22:C23">
    <cfRule type="endsWith" dxfId="2114" priority="270" operator="endsWith" text="No">
      <formula>RIGHT(C15,LEN("No"))="No"</formula>
    </cfRule>
  </conditionalFormatting>
  <conditionalFormatting sqref="C15 C22:C23">
    <cfRule type="containsText" dxfId="2113" priority="276" operator="containsText" text="Completely">
      <formula>NOT(ISERROR(SEARCH("Completely",C15)))</formula>
    </cfRule>
  </conditionalFormatting>
  <conditionalFormatting sqref="C15 C22:C23">
    <cfRule type="containsText" dxfId="2112" priority="275" operator="containsText" text="Mostly">
      <formula>NOT(ISERROR(SEARCH("Mostly",C15)))</formula>
    </cfRule>
  </conditionalFormatting>
  <conditionalFormatting sqref="C15 C22:C23">
    <cfRule type="containsText" dxfId="2111" priority="274" operator="containsText" text="Partially">
      <formula>NOT(ISERROR(SEARCH("Partially",C15)))</formula>
    </cfRule>
  </conditionalFormatting>
  <conditionalFormatting sqref="C15 C22:C23">
    <cfRule type="containsText" dxfId="2110" priority="273" operator="containsText" text="Not at All">
      <formula>NOT(ISERROR(SEARCH("Not at All",C15)))</formula>
    </cfRule>
  </conditionalFormatting>
  <conditionalFormatting sqref="C15 C22:C23">
    <cfRule type="containsText" dxfId="2109" priority="272" operator="containsText" text="Don't Know">
      <formula>NOT(ISERROR(SEARCH("Don't Know",C15)))</formula>
    </cfRule>
  </conditionalFormatting>
  <conditionalFormatting sqref="C15 C22:C23">
    <cfRule type="containsText" dxfId="2108" priority="271" operator="containsText" text="Yes">
      <formula>NOT(ISERROR(SEARCH("Yes",C15)))</formula>
    </cfRule>
  </conditionalFormatting>
  <conditionalFormatting sqref="C34">
    <cfRule type="containsText" dxfId="2107" priority="203" operator="containsText" text="Completely">
      <formula>NOT(ISERROR(SEARCH("Completely",C34)))</formula>
    </cfRule>
  </conditionalFormatting>
  <conditionalFormatting sqref="C34">
    <cfRule type="containsText" dxfId="2106" priority="202" operator="containsText" text="Mostly">
      <formula>NOT(ISERROR(SEARCH("Mostly",C34)))</formula>
    </cfRule>
  </conditionalFormatting>
  <conditionalFormatting sqref="C34">
    <cfRule type="containsText" dxfId="2105" priority="201" operator="containsText" text="Partially">
      <formula>NOT(ISERROR(SEARCH("Partially",C34)))</formula>
    </cfRule>
  </conditionalFormatting>
  <conditionalFormatting sqref="C34">
    <cfRule type="containsText" dxfId="2104" priority="200" operator="containsText" text="Not at All">
      <formula>NOT(ISERROR(SEARCH("Not at All",C34)))</formula>
    </cfRule>
  </conditionalFormatting>
  <conditionalFormatting sqref="C34">
    <cfRule type="containsText" dxfId="2103" priority="199" operator="containsText" text="Don't Know">
      <formula>NOT(ISERROR(SEARCH("Don't Know",C34)))</formula>
    </cfRule>
  </conditionalFormatting>
  <conditionalFormatting sqref="C34">
    <cfRule type="containsText" dxfId="2102" priority="198" operator="containsText" text="Yes">
      <formula>NOT(ISERROR(SEARCH("Yes",C34)))</formula>
    </cfRule>
  </conditionalFormatting>
  <conditionalFormatting sqref="C34">
    <cfRule type="endsWith" dxfId="2101" priority="197" operator="endsWith" text="No">
      <formula>RIGHT(C34,LEN("No"))="No"</formula>
    </cfRule>
  </conditionalFormatting>
  <conditionalFormatting sqref="C59">
    <cfRule type="containsText" dxfId="2100" priority="196" operator="containsText" text="Completely">
      <formula>NOT(ISERROR(SEARCH("Completely",C59)))</formula>
    </cfRule>
  </conditionalFormatting>
  <conditionalFormatting sqref="C59">
    <cfRule type="containsText" dxfId="2099" priority="195" operator="containsText" text="Mostly">
      <formula>NOT(ISERROR(SEARCH("Mostly",C59)))</formula>
    </cfRule>
  </conditionalFormatting>
  <conditionalFormatting sqref="C59">
    <cfRule type="containsText" dxfId="2098" priority="194" operator="containsText" text="Partially">
      <formula>NOT(ISERROR(SEARCH("Partially",C59)))</formula>
    </cfRule>
  </conditionalFormatting>
  <conditionalFormatting sqref="C59">
    <cfRule type="containsText" dxfId="2097" priority="193" operator="containsText" text="Not at All">
      <formula>NOT(ISERROR(SEARCH("Not at All",C59)))</formula>
    </cfRule>
  </conditionalFormatting>
  <conditionalFormatting sqref="C59">
    <cfRule type="containsText" dxfId="2096" priority="192" operator="containsText" text="Don't Know">
      <formula>NOT(ISERROR(SEARCH("Don't Know",C59)))</formula>
    </cfRule>
  </conditionalFormatting>
  <conditionalFormatting sqref="C59">
    <cfRule type="containsText" dxfId="2095" priority="191" operator="containsText" text="Yes">
      <formula>NOT(ISERROR(SEARCH("Yes",C59)))</formula>
    </cfRule>
  </conditionalFormatting>
  <conditionalFormatting sqref="C59">
    <cfRule type="endsWith" dxfId="2094" priority="190" operator="endsWith" text="No">
      <formula>RIGHT(C59,LEN("No"))="No"</formula>
    </cfRule>
  </conditionalFormatting>
  <conditionalFormatting sqref="C4:C5">
    <cfRule type="containsText" dxfId="2093" priority="186" operator="containsText" text="Slightly">
      <formula>NOT(ISERROR(SEARCH("Slightly",C4)))</formula>
    </cfRule>
    <cfRule type="containsText" dxfId="2092" priority="187" operator="containsText" text="Mostly">
      <formula>NOT(ISERROR(SEARCH("Mostly",C4)))</formula>
    </cfRule>
  </conditionalFormatting>
  <conditionalFormatting sqref="C6">
    <cfRule type="containsText" dxfId="2091" priority="184" operator="containsText" text="Slightly">
      <formula>NOT(ISERROR(SEARCH("Slightly",C6)))</formula>
    </cfRule>
    <cfRule type="containsText" dxfId="2090" priority="185" operator="containsText" text="Mostly">
      <formula>NOT(ISERROR(SEARCH("Mostly",C6)))</formula>
    </cfRule>
  </conditionalFormatting>
  <conditionalFormatting sqref="C7">
    <cfRule type="containsText" dxfId="2089" priority="182" operator="containsText" text="Slightly">
      <formula>NOT(ISERROR(SEARCH("Slightly",C7)))</formula>
    </cfRule>
    <cfRule type="containsText" dxfId="2088" priority="183" operator="containsText" text="Mostly">
      <formula>NOT(ISERROR(SEARCH("Mostly",C7)))</formula>
    </cfRule>
  </conditionalFormatting>
  <conditionalFormatting sqref="C8">
    <cfRule type="containsText" dxfId="2087" priority="180" operator="containsText" text="Slightly">
      <formula>NOT(ISERROR(SEARCH("Slightly",C8)))</formula>
    </cfRule>
    <cfRule type="containsText" dxfId="2086" priority="181" operator="containsText" text="Mostly">
      <formula>NOT(ISERROR(SEARCH("Mostly",C8)))</formula>
    </cfRule>
  </conditionalFormatting>
  <conditionalFormatting sqref="C9">
    <cfRule type="containsText" dxfId="2085" priority="178" operator="containsText" text="Slightly">
      <formula>NOT(ISERROR(SEARCH("Slightly",C9)))</formula>
    </cfRule>
    <cfRule type="containsText" dxfId="2084" priority="179" operator="containsText" text="Mostly">
      <formula>NOT(ISERROR(SEARCH("Mostly",C9)))</formula>
    </cfRule>
  </conditionalFormatting>
  <conditionalFormatting sqref="C10">
    <cfRule type="containsText" dxfId="2083" priority="176" operator="containsText" text="Slightly">
      <formula>NOT(ISERROR(SEARCH("Slightly",C10)))</formula>
    </cfRule>
    <cfRule type="containsText" dxfId="2082" priority="177" operator="containsText" text="Mostly">
      <formula>NOT(ISERROR(SEARCH("Mostly",C10)))</formula>
    </cfRule>
  </conditionalFormatting>
  <conditionalFormatting sqref="C11">
    <cfRule type="containsText" dxfId="2081" priority="174" operator="containsText" text="Slightly">
      <formula>NOT(ISERROR(SEARCH("Slightly",C11)))</formula>
    </cfRule>
    <cfRule type="containsText" dxfId="2080" priority="175" operator="containsText" text="Mostly">
      <formula>NOT(ISERROR(SEARCH("Mostly",C11)))</formula>
    </cfRule>
  </conditionalFormatting>
  <conditionalFormatting sqref="C78">
    <cfRule type="containsText" dxfId="2079" priority="92" operator="containsText" text="no">
      <formula>NOT(ISERROR(SEARCH("no",C78)))</formula>
    </cfRule>
    <cfRule type="containsText" dxfId="2078" priority="93" operator="containsText" text="yes">
      <formula>NOT(ISERROR(SEARCH("yes",C78)))</formula>
    </cfRule>
    <cfRule type="containsText" dxfId="2077" priority="94" operator="containsText" text="not at all">
      <formula>NOT(ISERROR(SEARCH("not at all",C78)))</formula>
    </cfRule>
    <cfRule type="containsText" dxfId="2076" priority="95" operator="containsText" text="partly">
      <formula>NOT(ISERROR(SEARCH("partly",C78)))</formula>
    </cfRule>
    <cfRule type="containsText" dxfId="2075" priority="96" operator="containsText" text="completely">
      <formula>NOT(ISERROR(SEARCH("completely",C78)))</formula>
    </cfRule>
  </conditionalFormatting>
  <conditionalFormatting sqref="C78">
    <cfRule type="containsText" dxfId="2074" priority="90" operator="containsText" text="slightly">
      <formula>NOT(ISERROR(SEARCH("slightly",C78)))</formula>
    </cfRule>
    <cfRule type="containsText" dxfId="2073" priority="91" operator="containsText" text="Mostly">
      <formula>NOT(ISERROR(SEARCH("Mostly",C78)))</formula>
    </cfRule>
  </conditionalFormatting>
  <conditionalFormatting sqref="C78">
    <cfRule type="containsText" dxfId="2072" priority="83" operator="containsText" text="Don't Know">
      <formula>NOT(ISERROR(SEARCH("Don't Know",C78)))</formula>
    </cfRule>
    <cfRule type="containsText" dxfId="2071" priority="84" operator="containsText" text="Not at All">
      <formula>NOT(ISERROR(SEARCH("Not at All",C78)))</formula>
    </cfRule>
    <cfRule type="endsWith" dxfId="2070" priority="85" operator="endsWith" text="No">
      <formula>RIGHT(C78,LEN("No"))="No"</formula>
    </cfRule>
    <cfRule type="beginsWith" dxfId="2069" priority="86" operator="beginsWith" text="Yes">
      <formula>LEFT(C78,LEN("Yes"))="Yes"</formula>
    </cfRule>
    <cfRule type="containsText" dxfId="2068" priority="87" operator="containsText" text="Partially">
      <formula>NOT(ISERROR(SEARCH("Partially",C78)))</formula>
    </cfRule>
    <cfRule type="containsText" dxfId="2067" priority="88" operator="containsText" text="Mostly">
      <formula>NOT(ISERROR(SEARCH("Mostly",C78)))</formula>
    </cfRule>
    <cfRule type="containsText" dxfId="2066" priority="89" operator="containsText" text="Completely">
      <formula>NOT(ISERROR(SEARCH("Completely",C78)))</formula>
    </cfRule>
  </conditionalFormatting>
  <conditionalFormatting sqref="C14">
    <cfRule type="containsText" dxfId="2065" priority="82" operator="containsText" text="Completely">
      <formula>NOT(ISERROR(SEARCH("Completely",C14)))</formula>
    </cfRule>
  </conditionalFormatting>
  <conditionalFormatting sqref="C14">
    <cfRule type="containsText" dxfId="2064" priority="81" operator="containsText" text="Mostly">
      <formula>NOT(ISERROR(SEARCH("Mostly",C14)))</formula>
    </cfRule>
  </conditionalFormatting>
  <conditionalFormatting sqref="C14">
    <cfRule type="containsText" dxfId="2063" priority="80" operator="containsText" text="Partially">
      <formula>NOT(ISERROR(SEARCH("Partially",C14)))</formula>
    </cfRule>
  </conditionalFormatting>
  <conditionalFormatting sqref="C14">
    <cfRule type="containsText" dxfId="2062" priority="79" operator="containsText" text="Not at All">
      <formula>NOT(ISERROR(SEARCH("Not at All",C14)))</formula>
    </cfRule>
  </conditionalFormatting>
  <conditionalFormatting sqref="C14">
    <cfRule type="containsText" dxfId="2061" priority="78" operator="containsText" text="Don't Know">
      <formula>NOT(ISERROR(SEARCH("Don't Know",C14)))</formula>
    </cfRule>
  </conditionalFormatting>
  <conditionalFormatting sqref="C14">
    <cfRule type="containsText" dxfId="2060" priority="77" operator="containsText" text="Yes">
      <formula>NOT(ISERROR(SEARCH("Yes",C14)))</formula>
    </cfRule>
  </conditionalFormatting>
  <conditionalFormatting sqref="C14">
    <cfRule type="endsWith" dxfId="2059" priority="76" operator="endsWith" text="No">
      <formula>RIGHT(C14,LEN("No"))="No"</formula>
    </cfRule>
  </conditionalFormatting>
  <conditionalFormatting sqref="C16:C19">
    <cfRule type="containsText" dxfId="2058" priority="75" operator="containsText" text="Completely">
      <formula>NOT(ISERROR(SEARCH("Completely",C16)))</formula>
    </cfRule>
  </conditionalFormatting>
  <conditionalFormatting sqref="C16:C19">
    <cfRule type="containsText" dxfId="2057" priority="74" operator="containsText" text="Mostly">
      <formula>NOT(ISERROR(SEARCH("Mostly",C16)))</formula>
    </cfRule>
  </conditionalFormatting>
  <conditionalFormatting sqref="C16:C19">
    <cfRule type="containsText" dxfId="2056" priority="73" operator="containsText" text="Partially">
      <formula>NOT(ISERROR(SEARCH("Partially",C16)))</formula>
    </cfRule>
  </conditionalFormatting>
  <conditionalFormatting sqref="C16:C19">
    <cfRule type="containsText" dxfId="2055" priority="72" operator="containsText" text="Not at All">
      <formula>NOT(ISERROR(SEARCH("Not at All",C16)))</formula>
    </cfRule>
  </conditionalFormatting>
  <conditionalFormatting sqref="C16:C19">
    <cfRule type="containsText" dxfId="2054" priority="71" operator="containsText" text="Don't Know">
      <formula>NOT(ISERROR(SEARCH("Don't Know",C16)))</formula>
    </cfRule>
  </conditionalFormatting>
  <conditionalFormatting sqref="C16:C19">
    <cfRule type="containsText" dxfId="2053" priority="70" operator="containsText" text="Yes">
      <formula>NOT(ISERROR(SEARCH("Yes",C16)))</formula>
    </cfRule>
  </conditionalFormatting>
  <conditionalFormatting sqref="C16:C19">
    <cfRule type="endsWith" dxfId="2052" priority="69" operator="endsWith" text="No">
      <formula>RIGHT(C16,LEN("No"))="No"</formula>
    </cfRule>
  </conditionalFormatting>
  <conditionalFormatting sqref="C20:C21">
    <cfRule type="containsText" dxfId="2051" priority="68" operator="containsText" text="Completely">
      <formula>NOT(ISERROR(SEARCH("Completely",C20)))</formula>
    </cfRule>
  </conditionalFormatting>
  <conditionalFormatting sqref="C20:C21">
    <cfRule type="containsText" dxfId="2050" priority="67" operator="containsText" text="Mostly">
      <formula>NOT(ISERROR(SEARCH("Mostly",C20)))</formula>
    </cfRule>
  </conditionalFormatting>
  <conditionalFormatting sqref="C20:C21">
    <cfRule type="containsText" dxfId="2049" priority="66" operator="containsText" text="Partially">
      <formula>NOT(ISERROR(SEARCH("Partially",C20)))</formula>
    </cfRule>
  </conditionalFormatting>
  <conditionalFormatting sqref="C20:C21">
    <cfRule type="containsText" dxfId="2048" priority="65" operator="containsText" text="Not at All">
      <formula>NOT(ISERROR(SEARCH("Not at All",C20)))</formula>
    </cfRule>
  </conditionalFormatting>
  <conditionalFormatting sqref="C20:C21">
    <cfRule type="containsText" dxfId="2047" priority="64" operator="containsText" text="Don't Know">
      <formula>NOT(ISERROR(SEARCH("Don't Know",C20)))</formula>
    </cfRule>
  </conditionalFormatting>
  <conditionalFormatting sqref="C20:C21">
    <cfRule type="containsText" dxfId="2046" priority="63" operator="containsText" text="Yes">
      <formula>NOT(ISERROR(SEARCH("Yes",C20)))</formula>
    </cfRule>
  </conditionalFormatting>
  <conditionalFormatting sqref="C20:C21">
    <cfRule type="endsWith" dxfId="2045" priority="62" operator="endsWith" text="No">
      <formula>RIGHT(C20,LEN("No"))="No"</formula>
    </cfRule>
  </conditionalFormatting>
  <conditionalFormatting sqref="C35:C41">
    <cfRule type="containsText" dxfId="2044" priority="61" operator="containsText" text="Completely">
      <formula>NOT(ISERROR(SEARCH("Completely",C35)))</formula>
    </cfRule>
  </conditionalFormatting>
  <conditionalFormatting sqref="C35:C41">
    <cfRule type="containsText" dxfId="2043" priority="60" operator="containsText" text="Mostly">
      <formula>NOT(ISERROR(SEARCH("Mostly",C35)))</formula>
    </cfRule>
  </conditionalFormatting>
  <conditionalFormatting sqref="C35:C41">
    <cfRule type="containsText" dxfId="2042" priority="59" operator="containsText" text="Partially">
      <formula>NOT(ISERROR(SEARCH("Partially",C35)))</formula>
    </cfRule>
  </conditionalFormatting>
  <conditionalFormatting sqref="C35:C41">
    <cfRule type="containsText" dxfId="2041" priority="58" operator="containsText" text="Not at All">
      <formula>NOT(ISERROR(SEARCH("Not at All",C35)))</formula>
    </cfRule>
  </conditionalFormatting>
  <conditionalFormatting sqref="C35:C41">
    <cfRule type="containsText" dxfId="2040" priority="57" operator="containsText" text="Don't Know">
      <formula>NOT(ISERROR(SEARCH("Don't Know",C35)))</formula>
    </cfRule>
  </conditionalFormatting>
  <conditionalFormatting sqref="C35:C41">
    <cfRule type="containsText" dxfId="2039" priority="56" operator="containsText" text="Yes">
      <formula>NOT(ISERROR(SEARCH("Yes",C35)))</formula>
    </cfRule>
  </conditionalFormatting>
  <conditionalFormatting sqref="C35:C41">
    <cfRule type="endsWith" dxfId="2038" priority="55" operator="endsWith" text="No">
      <formula>RIGHT(C35,LEN("No"))="No"</formula>
    </cfRule>
  </conditionalFormatting>
  <conditionalFormatting sqref="C45:C49">
    <cfRule type="containsText" dxfId="2037" priority="54" operator="containsText" text="Completely">
      <formula>NOT(ISERROR(SEARCH("Completely",C45)))</formula>
    </cfRule>
  </conditionalFormatting>
  <conditionalFormatting sqref="C45:C49">
    <cfRule type="containsText" dxfId="2036" priority="53" operator="containsText" text="Mostly">
      <formula>NOT(ISERROR(SEARCH("Mostly",C45)))</formula>
    </cfRule>
  </conditionalFormatting>
  <conditionalFormatting sqref="C45:C49">
    <cfRule type="containsText" dxfId="2035" priority="52" operator="containsText" text="Partially">
      <formula>NOT(ISERROR(SEARCH("Partially",C45)))</formula>
    </cfRule>
  </conditionalFormatting>
  <conditionalFormatting sqref="C45:C49">
    <cfRule type="containsText" dxfId="2034" priority="51" operator="containsText" text="Not at All">
      <formula>NOT(ISERROR(SEARCH("Not at All",C45)))</formula>
    </cfRule>
  </conditionalFormatting>
  <conditionalFormatting sqref="C45:C49">
    <cfRule type="containsText" dxfId="2033" priority="50" operator="containsText" text="Don't Know">
      <formula>NOT(ISERROR(SEARCH("Don't Know",C45)))</formula>
    </cfRule>
  </conditionalFormatting>
  <conditionalFormatting sqref="C45:C49">
    <cfRule type="containsText" dxfId="2032" priority="49" operator="containsText" text="Yes">
      <formula>NOT(ISERROR(SEARCH("Yes",C45)))</formula>
    </cfRule>
  </conditionalFormatting>
  <conditionalFormatting sqref="C45:C49">
    <cfRule type="endsWith" dxfId="2031" priority="48" operator="endsWith" text="No">
      <formula>RIGHT(C45,LEN("No"))="No"</formula>
    </cfRule>
  </conditionalFormatting>
  <conditionalFormatting sqref="C51:C58">
    <cfRule type="containsText" dxfId="2030" priority="47" operator="containsText" text="Completely">
      <formula>NOT(ISERROR(SEARCH("Completely",C51)))</formula>
    </cfRule>
  </conditionalFormatting>
  <conditionalFormatting sqref="C51:C58">
    <cfRule type="containsText" dxfId="2029" priority="46" operator="containsText" text="Mostly">
      <formula>NOT(ISERROR(SEARCH("Mostly",C51)))</formula>
    </cfRule>
  </conditionalFormatting>
  <conditionalFormatting sqref="C51:C58">
    <cfRule type="containsText" dxfId="2028" priority="45" operator="containsText" text="Partially">
      <formula>NOT(ISERROR(SEARCH("Partially",C51)))</formula>
    </cfRule>
  </conditionalFormatting>
  <conditionalFormatting sqref="C51:C58">
    <cfRule type="containsText" dxfId="2027" priority="44" operator="containsText" text="Not at All">
      <formula>NOT(ISERROR(SEARCH("Not at All",C51)))</formula>
    </cfRule>
  </conditionalFormatting>
  <conditionalFormatting sqref="C51:C58">
    <cfRule type="containsText" dxfId="2026" priority="43" operator="containsText" text="Don't Know">
      <formula>NOT(ISERROR(SEARCH("Don't Know",C51)))</formula>
    </cfRule>
  </conditionalFormatting>
  <conditionalFormatting sqref="C51:C58">
    <cfRule type="containsText" dxfId="2025" priority="42" operator="containsText" text="Yes">
      <formula>NOT(ISERROR(SEARCH("Yes",C51)))</formula>
    </cfRule>
  </conditionalFormatting>
  <conditionalFormatting sqref="C51:C58">
    <cfRule type="endsWith" dxfId="2024" priority="41" operator="endsWith" text="No">
      <formula>RIGHT(C51,LEN("No"))="No"</formula>
    </cfRule>
  </conditionalFormatting>
  <conditionalFormatting sqref="C61:C66">
    <cfRule type="containsText" dxfId="2023" priority="40" operator="containsText" text="Completely">
      <formula>NOT(ISERROR(SEARCH("Completely",C61)))</formula>
    </cfRule>
  </conditionalFormatting>
  <conditionalFormatting sqref="C61:C66">
    <cfRule type="containsText" dxfId="2022" priority="39" operator="containsText" text="Mostly">
      <formula>NOT(ISERROR(SEARCH("Mostly",C61)))</formula>
    </cfRule>
  </conditionalFormatting>
  <conditionalFormatting sqref="C61:C66">
    <cfRule type="containsText" dxfId="2021" priority="38" operator="containsText" text="Partially">
      <formula>NOT(ISERROR(SEARCH("Partially",C61)))</formula>
    </cfRule>
  </conditionalFormatting>
  <conditionalFormatting sqref="C61:C66">
    <cfRule type="containsText" dxfId="2020" priority="37" operator="containsText" text="Not at All">
      <formula>NOT(ISERROR(SEARCH("Not at All",C61)))</formula>
    </cfRule>
  </conditionalFormatting>
  <conditionalFormatting sqref="C61:C66">
    <cfRule type="containsText" dxfId="2019" priority="36" operator="containsText" text="Don't Know">
      <formula>NOT(ISERROR(SEARCH("Don't Know",C61)))</formula>
    </cfRule>
  </conditionalFormatting>
  <conditionalFormatting sqref="C61:C66">
    <cfRule type="containsText" dxfId="2018" priority="35" operator="containsText" text="Yes">
      <formula>NOT(ISERROR(SEARCH("Yes",C61)))</formula>
    </cfRule>
  </conditionalFormatting>
  <conditionalFormatting sqref="C61:C66">
    <cfRule type="endsWith" dxfId="2017" priority="34" operator="endsWith" text="No">
      <formula>RIGHT(C61,LEN("No"))="No"</formula>
    </cfRule>
  </conditionalFormatting>
  <conditionalFormatting sqref="C68:C75">
    <cfRule type="containsText" dxfId="2016" priority="33" operator="containsText" text="Completely">
      <formula>NOT(ISERROR(SEARCH("Completely",C68)))</formula>
    </cfRule>
  </conditionalFormatting>
  <conditionalFormatting sqref="C68:C75">
    <cfRule type="containsText" dxfId="2015" priority="32" operator="containsText" text="Mostly">
      <formula>NOT(ISERROR(SEARCH("Mostly",C68)))</formula>
    </cfRule>
  </conditionalFormatting>
  <conditionalFormatting sqref="C68:C75">
    <cfRule type="containsText" dxfId="2014" priority="31" operator="containsText" text="Partially">
      <formula>NOT(ISERROR(SEARCH("Partially",C68)))</formula>
    </cfRule>
  </conditionalFormatting>
  <conditionalFormatting sqref="C68:C75">
    <cfRule type="containsText" dxfId="2013" priority="30" operator="containsText" text="Not at All">
      <formula>NOT(ISERROR(SEARCH("Not at All",C68)))</formula>
    </cfRule>
  </conditionalFormatting>
  <conditionalFormatting sqref="C68:C75">
    <cfRule type="containsText" dxfId="2012" priority="29" operator="containsText" text="Don't Know">
      <formula>NOT(ISERROR(SEARCH("Don't Know",C68)))</formula>
    </cfRule>
  </conditionalFormatting>
  <conditionalFormatting sqref="C68:C75">
    <cfRule type="containsText" dxfId="2011" priority="28" operator="containsText" text="Yes">
      <formula>NOT(ISERROR(SEARCH("Yes",C68)))</formula>
    </cfRule>
  </conditionalFormatting>
  <conditionalFormatting sqref="C68:C75">
    <cfRule type="endsWith" dxfId="2010" priority="27" operator="endsWith" text="No">
      <formula>RIGHT(C68,LEN("No"))="No"</formula>
    </cfRule>
  </conditionalFormatting>
  <conditionalFormatting sqref="C1:D2 C4:D1048576">
    <cfRule type="containsText" dxfId="2009" priority="24" operator="containsText" text="mostly">
      <formula>NOT(ISERROR(SEARCH("mostly",C1)))</formula>
    </cfRule>
    <cfRule type="containsText" dxfId="2008" priority="25" operator="containsText" text="slightly">
      <formula>NOT(ISERROR(SEARCH("slightly",C1)))</formula>
    </cfRule>
    <cfRule type="containsText" dxfId="2007" priority="26" operator="containsText" text="slighttly">
      <formula>NOT(ISERROR(SEARCH("slighttly",C1)))</formula>
    </cfRule>
  </conditionalFormatting>
  <conditionalFormatting sqref="C3:D3">
    <cfRule type="containsText" dxfId="2006" priority="22" operator="containsText" text="mostly">
      <formula>NOT(ISERROR(SEARCH("mostly",C3)))</formula>
    </cfRule>
    <cfRule type="containsText" dxfId="2005" priority="23" operator="containsText" text="slightly">
      <formula>NOT(ISERROR(SEARCH("slightly",C3)))</formula>
    </cfRule>
  </conditionalFormatting>
  <conditionalFormatting sqref="C59:D59">
    <cfRule type="containsText" dxfId="2004" priority="21" operator="containsText" text="Completely">
      <formula>NOT(ISERROR(SEARCH("Completely",C59)))</formula>
    </cfRule>
  </conditionalFormatting>
  <conditionalFormatting sqref="C59:D59">
    <cfRule type="containsText" dxfId="2003" priority="20" operator="containsText" text="Mostly">
      <formula>NOT(ISERROR(SEARCH("Mostly",C59)))</formula>
    </cfRule>
  </conditionalFormatting>
  <conditionalFormatting sqref="C59:D59">
    <cfRule type="containsText" dxfId="2002" priority="19" operator="containsText" text="Partially">
      <formula>NOT(ISERROR(SEARCH("Partially",C59)))</formula>
    </cfRule>
  </conditionalFormatting>
  <conditionalFormatting sqref="C59:D59">
    <cfRule type="containsText" dxfId="2001" priority="18" operator="containsText" text="Not at All">
      <formula>NOT(ISERROR(SEARCH("Not at All",C59)))</formula>
    </cfRule>
  </conditionalFormatting>
  <conditionalFormatting sqref="C59:D59">
    <cfRule type="containsText" dxfId="2000" priority="17" operator="containsText" text="Don't Know">
      <formula>NOT(ISERROR(SEARCH("Don't Know",C59)))</formula>
    </cfRule>
  </conditionalFormatting>
  <conditionalFormatting sqref="C59:D59">
    <cfRule type="containsText" dxfId="1999" priority="16" operator="containsText" text="Yes">
      <formula>NOT(ISERROR(SEARCH("Yes",C59)))</formula>
    </cfRule>
  </conditionalFormatting>
  <conditionalFormatting sqref="C59:D59">
    <cfRule type="endsWith" dxfId="1998" priority="15" operator="endsWith" text="No">
      <formula>RIGHT(C59,LEN("No"))="No"</formula>
    </cfRule>
  </conditionalFormatting>
  <conditionalFormatting sqref="C13">
    <cfRule type="containsText" dxfId="1997" priority="14" operator="containsText" text="Completely">
      <formula>NOT(ISERROR(SEARCH("Completely",C13)))</formula>
    </cfRule>
  </conditionalFormatting>
  <conditionalFormatting sqref="C13">
    <cfRule type="containsText" dxfId="1996" priority="13" operator="containsText" text="Mostly">
      <formula>NOT(ISERROR(SEARCH("Mostly",C13)))</formula>
    </cfRule>
  </conditionalFormatting>
  <conditionalFormatting sqref="C13">
    <cfRule type="containsText" dxfId="1995" priority="12" operator="containsText" text="Partially">
      <formula>NOT(ISERROR(SEARCH("Partially",C13)))</formula>
    </cfRule>
  </conditionalFormatting>
  <conditionalFormatting sqref="C13">
    <cfRule type="containsText" dxfId="1994" priority="11" operator="containsText" text="Not at All">
      <formula>NOT(ISERROR(SEARCH("Not at All",C13)))</formula>
    </cfRule>
  </conditionalFormatting>
  <conditionalFormatting sqref="C13">
    <cfRule type="containsText" dxfId="1993" priority="10" operator="containsText" text="Don't Know">
      <formula>NOT(ISERROR(SEARCH("Don't Know",C13)))</formula>
    </cfRule>
  </conditionalFormatting>
  <conditionalFormatting sqref="C13">
    <cfRule type="containsText" dxfId="1992" priority="9" operator="containsText" text="Yes">
      <formula>NOT(ISERROR(SEARCH("Yes",C13)))</formula>
    </cfRule>
  </conditionalFormatting>
  <conditionalFormatting sqref="C13">
    <cfRule type="endsWith" dxfId="1991" priority="8" operator="endsWith" text="No">
      <formula>RIGHT(C13,LEN("No"))="No"</formula>
    </cfRule>
  </conditionalFormatting>
  <conditionalFormatting sqref="C16">
    <cfRule type="containsText" dxfId="1990" priority="7" operator="containsText" text="Completely">
      <formula>NOT(ISERROR(SEARCH("Completely",C16)))</formula>
    </cfRule>
  </conditionalFormatting>
  <conditionalFormatting sqref="C16">
    <cfRule type="containsText" dxfId="1989" priority="6" operator="containsText" text="Mostly">
      <formula>NOT(ISERROR(SEARCH("Mostly",C16)))</formula>
    </cfRule>
  </conditionalFormatting>
  <conditionalFormatting sqref="C16">
    <cfRule type="containsText" dxfId="1988" priority="5" operator="containsText" text="Partially">
      <formula>NOT(ISERROR(SEARCH("Partially",C16)))</formula>
    </cfRule>
  </conditionalFormatting>
  <conditionalFormatting sqref="C16">
    <cfRule type="containsText" dxfId="1987" priority="4" operator="containsText" text="Not at All">
      <formula>NOT(ISERROR(SEARCH("Not at All",C16)))</formula>
    </cfRule>
  </conditionalFormatting>
  <conditionalFormatting sqref="C16">
    <cfRule type="containsText" dxfId="1986" priority="3" operator="containsText" text="Don't Know">
      <formula>NOT(ISERROR(SEARCH("Don't Know",C16)))</formula>
    </cfRule>
  </conditionalFormatting>
  <conditionalFormatting sqref="C16">
    <cfRule type="containsText" dxfId="1985" priority="2" operator="containsText" text="Yes">
      <formula>NOT(ISERROR(SEARCH("Yes",C16)))</formula>
    </cfRule>
  </conditionalFormatting>
  <conditionalFormatting sqref="C16">
    <cfRule type="endsWith" dxfId="1984" priority="1" operator="endsWith" text="No">
      <formula>RIGHT(C16,LEN("No"))="No"</formula>
    </cfRule>
  </conditionalFormatting>
  <dataValidations count="8">
    <dataValidation type="list" allowBlank="1" showErrorMessage="1" sqref="E145:G355" xr:uid="{00000000-0002-0000-0D00-000001000000}">
      <formula1>KEYALT</formula1>
    </dataValidation>
    <dataValidation type="list" allowBlank="1" showErrorMessage="1" sqref="F43:F59 F61:F66 F35:F41 F13:F23 F34:G34 F27:G32 F76 G73:G76 E73:E76 E85:G144" xr:uid="{00000000-0002-0000-0D00-000003000000}">
      <formula1>#REF!</formula1>
    </dataValidation>
    <dataValidation type="list" allowBlank="1" showInputMessage="1" showErrorMessage="1" sqref="C43:D43 C22:C23 C15 C59:D59 C26:C32" xr:uid="{00000000-0002-0000-0D00-000006000000}">
      <formula1>"Yes, No"</formula1>
    </dataValidation>
    <dataValidation type="list" allowBlank="1" sqref="F68:F75 F81:H84" xr:uid="{00000000-0002-0000-0D00-000002000000}">
      <formula1>#REF!</formula1>
    </dataValidation>
    <dataValidation type="list" allowBlank="1" showInputMessage="1" showErrorMessage="1" sqref="F43:F59" xr:uid="{00000000-0002-0000-0D00-000000000000}">
      <formula1>$J$15:$J$19</formula1>
    </dataValidation>
    <dataValidation type="list" allowBlank="1" showInputMessage="1" showErrorMessage="1" sqref="D5:D11" xr:uid="{4548A474-3A50-6A44-87F3-4FFC4D7696D1}">
      <formula1>"Concerning practice, Pilot and learning programme, Promising and emerging programme, Established high-quality programme"</formula1>
    </dataValidation>
    <dataValidation type="list" allowBlank="1" showInputMessage="1" showErrorMessage="1" sqref="C5:C11" xr:uid="{7B615C05-CD47-254F-ABB7-20E2025178EB}">
      <formula1>"no coverage, poor coverage, reasonable coverage, good coverage, comprehensive coverage"</formula1>
    </dataValidation>
    <dataValidation type="list" allowBlank="1" showInputMessage="1" showErrorMessage="1" sqref="C68:D75 C13:D14 D26:D32 C34:D41 C45:D49 C51:D58 C61:D66 C16:D21" xr:uid="{6E5F4C94-E89A-254B-A554-697824396248}">
      <formula1>"Completely, Mostly, Slightly, Not at All, Don't Know"</formula1>
    </dataValidation>
  </dataValidations>
  <pageMargins left="0.7" right="0.7" top="0.75" bottom="0.75" header="0.3" footer="0.3"/>
  <pageSetup scale="7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3:G87"/>
  <sheetViews>
    <sheetView workbookViewId="0">
      <selection activeCell="G12" sqref="G12:G17"/>
    </sheetView>
  </sheetViews>
  <sheetFormatPr defaultColWidth="8.81640625" defaultRowHeight="12.5"/>
  <cols>
    <col min="1" max="1" width="25.54296875" bestFit="1" customWidth="1"/>
    <col min="2" max="2" width="10.1796875" customWidth="1"/>
    <col min="3" max="3" width="11.453125" bestFit="1" customWidth="1"/>
    <col min="5" max="6" width="10.453125" bestFit="1" customWidth="1"/>
    <col min="7" max="7" width="44.453125" customWidth="1"/>
  </cols>
  <sheetData>
    <row r="3" spans="1:7" ht="13">
      <c r="A3" s="1"/>
      <c r="B3" s="204" t="s">
        <v>208</v>
      </c>
    </row>
    <row r="4" spans="1:7">
      <c r="A4" s="202" t="s">
        <v>63</v>
      </c>
      <c r="B4" s="203">
        <v>3</v>
      </c>
    </row>
    <row r="5" spans="1:7">
      <c r="A5" s="202" t="s">
        <v>54</v>
      </c>
      <c r="B5" s="203">
        <v>2</v>
      </c>
    </row>
    <row r="6" spans="1:7">
      <c r="A6" s="202" t="s">
        <v>55</v>
      </c>
      <c r="B6" s="203">
        <v>1</v>
      </c>
    </row>
    <row r="7" spans="1:7">
      <c r="A7" s="202" t="s">
        <v>209</v>
      </c>
      <c r="B7" s="203">
        <v>0</v>
      </c>
    </row>
    <row r="8" spans="1:7">
      <c r="A8" s="202" t="s">
        <v>210</v>
      </c>
      <c r="B8" s="203">
        <v>0</v>
      </c>
    </row>
    <row r="9" spans="1:7">
      <c r="A9" s="202" t="s">
        <v>64</v>
      </c>
      <c r="B9" s="203">
        <v>3</v>
      </c>
    </row>
    <row r="10" spans="1:7">
      <c r="A10" s="202" t="s">
        <v>70</v>
      </c>
      <c r="B10" s="203">
        <v>0</v>
      </c>
    </row>
    <row r="12" spans="1:7" ht="13">
      <c r="A12" s="205" t="s">
        <v>25</v>
      </c>
      <c r="B12" s="205"/>
      <c r="E12" s="205" t="s">
        <v>211</v>
      </c>
      <c r="F12">
        <v>54</v>
      </c>
      <c r="G12" s="514" t="s">
        <v>212</v>
      </c>
    </row>
    <row r="13" spans="1:7">
      <c r="G13" s="514"/>
    </row>
    <row r="14" spans="1:7" ht="13">
      <c r="A14" s="1"/>
      <c r="B14" s="204" t="s">
        <v>213</v>
      </c>
      <c r="C14" s="204" t="s">
        <v>208</v>
      </c>
      <c r="D14" s="204" t="s">
        <v>214</v>
      </c>
      <c r="G14" s="514"/>
    </row>
    <row r="15" spans="1:7">
      <c r="A15" s="202" t="s">
        <v>63</v>
      </c>
      <c r="B15" s="203">
        <f>COUNTIF('7. Independent Living'!$C$13:$D$23,'7. Data independent'!A15)+COUNTIF('7. Independent Living'!$C$26:$C$32,A15)</f>
        <v>0</v>
      </c>
      <c r="C15" s="203">
        <v>3</v>
      </c>
      <c r="D15" s="1">
        <f>B15*C15</f>
        <v>0</v>
      </c>
      <c r="G15" s="514"/>
    </row>
    <row r="16" spans="1:7">
      <c r="A16" s="202" t="s">
        <v>54</v>
      </c>
      <c r="B16" s="203">
        <f>COUNTIF('7. Independent Living'!$C$13:$D$23,'7. Data independent'!A16)+COUNTIF('7. Independent Living'!$C$26:$C$32,A16)</f>
        <v>0</v>
      </c>
      <c r="C16" s="203">
        <v>2</v>
      </c>
      <c r="D16" s="1">
        <f t="shared" ref="D16:D21" si="0">B16*C16</f>
        <v>0</v>
      </c>
      <c r="G16" s="514"/>
    </row>
    <row r="17" spans="1:7">
      <c r="A17" s="202" t="s">
        <v>55</v>
      </c>
      <c r="B17" s="203">
        <f>COUNTIF('7. Independent Living'!$C$13:$D$23,'7. Data independent'!A17)+COUNTIF('7. Independent Living'!$C$26:$C$32,A17)</f>
        <v>0</v>
      </c>
      <c r="C17" s="203">
        <v>1</v>
      </c>
      <c r="D17" s="1">
        <f t="shared" si="0"/>
        <v>0</v>
      </c>
      <c r="G17" s="514"/>
    </row>
    <row r="18" spans="1:7">
      <c r="A18" s="202" t="s">
        <v>209</v>
      </c>
      <c r="B18" s="203">
        <f>COUNTIF('7. Independent Living'!$C$13:$D$23,'7. Data independent'!A18)+COUNTIF('7. Independent Living'!$C$26:$C$32,A18)</f>
        <v>0</v>
      </c>
      <c r="C18" s="203">
        <v>0</v>
      </c>
      <c r="D18" s="1">
        <f t="shared" si="0"/>
        <v>0</v>
      </c>
    </row>
    <row r="19" spans="1:7">
      <c r="A19" s="202" t="s">
        <v>210</v>
      </c>
      <c r="B19" s="203">
        <f>COUNTIF('7. Independent Living'!$C$13:$D$23,'7. Data independent'!A19)+COUNTIF('7. Independent Living'!$C$26:$C$32,A19)</f>
        <v>0</v>
      </c>
      <c r="C19" s="203">
        <v>0</v>
      </c>
      <c r="D19" s="1">
        <f t="shared" si="0"/>
        <v>0</v>
      </c>
    </row>
    <row r="20" spans="1:7">
      <c r="A20" s="202" t="s">
        <v>64</v>
      </c>
      <c r="B20" s="203">
        <f>COUNTIF('7. Independent Living'!$C$13:$D$23,'7. Data independent'!A20)+COUNTIF('7. Independent Living'!$C$26:$C$32,A20)</f>
        <v>0</v>
      </c>
      <c r="C20" s="203">
        <v>3</v>
      </c>
      <c r="D20" s="1">
        <f t="shared" si="0"/>
        <v>0</v>
      </c>
    </row>
    <row r="21" spans="1:7">
      <c r="A21" s="202" t="s">
        <v>70</v>
      </c>
      <c r="B21" s="203">
        <f>COUNTIF('7. Independent Living'!$C$13:$D$23,'7. Data independent'!A21)+COUNTIF('7. Independent Living'!$C$26:$C$32,A21)</f>
        <v>0</v>
      </c>
      <c r="C21" s="203">
        <v>0</v>
      </c>
      <c r="D21" s="1">
        <f t="shared" si="0"/>
        <v>0</v>
      </c>
    </row>
    <row r="22" spans="1:7" ht="13" thickBot="1"/>
    <row r="23" spans="1:7" ht="13.5" thickBot="1">
      <c r="C23" s="205" t="s">
        <v>215</v>
      </c>
      <c r="D23" s="206">
        <f>SUM(D15:D21)</f>
        <v>0</v>
      </c>
    </row>
    <row r="25" spans="1:7" ht="13">
      <c r="A25" s="205" t="s">
        <v>109</v>
      </c>
      <c r="E25" s="205" t="s">
        <v>211</v>
      </c>
      <c r="F25">
        <v>45</v>
      </c>
    </row>
    <row r="27" spans="1:7" ht="13">
      <c r="A27" s="1"/>
      <c r="B27" s="204" t="s">
        <v>213</v>
      </c>
      <c r="C27" s="204" t="s">
        <v>208</v>
      </c>
      <c r="D27" s="204" t="s">
        <v>214</v>
      </c>
    </row>
    <row r="28" spans="1:7">
      <c r="A28" s="202" t="s">
        <v>63</v>
      </c>
      <c r="B28" s="203">
        <f>COUNTIF('7. Independent Living'!$D$26:$D$32,'7. Data independent'!A28)+COUNTIF('7. Independent Living'!$C$34:$D$41,A28)</f>
        <v>0</v>
      </c>
      <c r="C28" s="203">
        <v>3</v>
      </c>
      <c r="D28" s="1">
        <f>B28*C28</f>
        <v>0</v>
      </c>
    </row>
    <row r="29" spans="1:7">
      <c r="A29" s="202" t="s">
        <v>54</v>
      </c>
      <c r="B29" s="203">
        <f>COUNTIF('7. Independent Living'!$D$26:$D$32,'7. Data independent'!A29)+COUNTIF('7. Independent Living'!$C$34:$D$41,A29)</f>
        <v>0</v>
      </c>
      <c r="C29" s="203">
        <v>2</v>
      </c>
      <c r="D29" s="1">
        <f t="shared" ref="D29:D34" si="1">B29*C29</f>
        <v>0</v>
      </c>
    </row>
    <row r="30" spans="1:7">
      <c r="A30" s="202" t="s">
        <v>55</v>
      </c>
      <c r="B30" s="203">
        <f>COUNTIF('7. Independent Living'!$D$26:$D$32,'7. Data independent'!A30)+COUNTIF('7. Independent Living'!$C$34:$D$41,A30)</f>
        <v>0</v>
      </c>
      <c r="C30" s="203">
        <v>1</v>
      </c>
      <c r="D30" s="1">
        <f t="shared" si="1"/>
        <v>0</v>
      </c>
    </row>
    <row r="31" spans="1:7">
      <c r="A31" s="202" t="s">
        <v>209</v>
      </c>
      <c r="B31" s="203">
        <f>COUNTIF('7. Independent Living'!$D$26:$D$32,'7. Data independent'!A31)+COUNTIF('7. Independent Living'!$C$34:$D$41,A31)</f>
        <v>0</v>
      </c>
      <c r="C31" s="203">
        <v>0</v>
      </c>
      <c r="D31" s="1">
        <f t="shared" si="1"/>
        <v>0</v>
      </c>
    </row>
    <row r="32" spans="1:7">
      <c r="A32" s="202" t="s">
        <v>210</v>
      </c>
      <c r="B32" s="203">
        <f>COUNTIF('7. Independent Living'!$D$26:$D$32,'7. Data independent'!A32)+COUNTIF('7. Independent Living'!$C$34:$D$41,A32)</f>
        <v>0</v>
      </c>
      <c r="C32" s="203">
        <v>0</v>
      </c>
      <c r="D32" s="1">
        <f t="shared" si="1"/>
        <v>0</v>
      </c>
    </row>
    <row r="33" spans="1:6">
      <c r="A33" s="202" t="s">
        <v>64</v>
      </c>
      <c r="B33" s="203">
        <f>COUNTIF('7. Independent Living'!$D$26:$D$32,'7. Data independent'!A33)+COUNTIF('7. Independent Living'!$C$34:$D$41,A33)</f>
        <v>0</v>
      </c>
      <c r="C33" s="203">
        <v>3</v>
      </c>
      <c r="D33" s="1">
        <f t="shared" si="1"/>
        <v>0</v>
      </c>
    </row>
    <row r="34" spans="1:6">
      <c r="A34" s="202" t="s">
        <v>70</v>
      </c>
      <c r="B34" s="203">
        <f>COUNTIF('7. Independent Living'!$D$26:$D$32,'7. Data independent'!A34)+COUNTIF('7. Independent Living'!$C$34:$D$41,A34)</f>
        <v>0</v>
      </c>
      <c r="C34" s="203">
        <v>0</v>
      </c>
      <c r="D34" s="1">
        <f t="shared" si="1"/>
        <v>0</v>
      </c>
    </row>
    <row r="35" spans="1:6" ht="13" thickBot="1"/>
    <row r="36" spans="1:6" ht="13.5" thickBot="1">
      <c r="C36" s="205" t="s">
        <v>215</v>
      </c>
      <c r="D36" s="206">
        <f>SUM(D28:D34)</f>
        <v>0</v>
      </c>
    </row>
    <row r="38" spans="1:6" ht="13">
      <c r="A38" s="205" t="s">
        <v>129</v>
      </c>
      <c r="E38" s="205" t="s">
        <v>211</v>
      </c>
      <c r="F38">
        <v>45</v>
      </c>
    </row>
    <row r="40" spans="1:6" ht="13">
      <c r="A40" s="1"/>
      <c r="B40" s="204" t="s">
        <v>213</v>
      </c>
      <c r="C40" s="204" t="s">
        <v>208</v>
      </c>
      <c r="D40" s="204" t="s">
        <v>214</v>
      </c>
    </row>
    <row r="41" spans="1:6">
      <c r="A41" s="202" t="s">
        <v>63</v>
      </c>
      <c r="B41" s="203">
        <f>COUNTIF('7. Independent Living'!$C$43:$D$59,A41)</f>
        <v>0</v>
      </c>
      <c r="C41" s="203">
        <v>3</v>
      </c>
      <c r="D41" s="1">
        <f>B41*C41</f>
        <v>0</v>
      </c>
    </row>
    <row r="42" spans="1:6">
      <c r="A42" s="202" t="s">
        <v>54</v>
      </c>
      <c r="B42" s="203">
        <f>COUNTIF('7. Independent Living'!$C$43:$D$59,A42)</f>
        <v>0</v>
      </c>
      <c r="C42" s="203">
        <v>2</v>
      </c>
      <c r="D42" s="1">
        <f t="shared" ref="D42:D47" si="2">B42*C42</f>
        <v>0</v>
      </c>
    </row>
    <row r="43" spans="1:6">
      <c r="A43" s="202" t="s">
        <v>55</v>
      </c>
      <c r="B43" s="203">
        <f>COUNTIF('7. Independent Living'!$C$43:$D$59,A43)</f>
        <v>0</v>
      </c>
      <c r="C43" s="203">
        <v>1</v>
      </c>
      <c r="D43" s="1">
        <f t="shared" si="2"/>
        <v>0</v>
      </c>
    </row>
    <row r="44" spans="1:6">
      <c r="A44" s="202" t="s">
        <v>209</v>
      </c>
      <c r="B44" s="203">
        <f>COUNTIF('7. Independent Living'!$C$43:$D$59,A44)</f>
        <v>0</v>
      </c>
      <c r="C44" s="203">
        <v>0</v>
      </c>
      <c r="D44" s="1">
        <f t="shared" si="2"/>
        <v>0</v>
      </c>
    </row>
    <row r="45" spans="1:6">
      <c r="A45" s="202" t="s">
        <v>210</v>
      </c>
      <c r="B45" s="203">
        <f>COUNTIF('7. Independent Living'!$C$43:$D$59,A45)</f>
        <v>0</v>
      </c>
      <c r="C45" s="203">
        <v>0</v>
      </c>
      <c r="D45" s="1">
        <f t="shared" si="2"/>
        <v>0</v>
      </c>
    </row>
    <row r="46" spans="1:6">
      <c r="A46" s="202" t="s">
        <v>64</v>
      </c>
      <c r="B46" s="203">
        <f>COUNTIF('7. Independent Living'!$C$43:$D$59,A46)</f>
        <v>0</v>
      </c>
      <c r="C46" s="203">
        <v>3</v>
      </c>
      <c r="D46" s="1">
        <f t="shared" si="2"/>
        <v>0</v>
      </c>
    </row>
    <row r="47" spans="1:6">
      <c r="A47" s="202" t="s">
        <v>70</v>
      </c>
      <c r="B47" s="203">
        <f>COUNTIF('7. Independent Living'!$C$43:$D$59,A47)</f>
        <v>0</v>
      </c>
      <c r="C47" s="203">
        <v>0</v>
      </c>
      <c r="D47" s="1">
        <f t="shared" si="2"/>
        <v>0</v>
      </c>
    </row>
    <row r="48" spans="1:6" ht="13" thickBot="1"/>
    <row r="49" spans="1:6" ht="13.5" thickBot="1">
      <c r="C49" s="205" t="s">
        <v>215</v>
      </c>
      <c r="D49" s="206">
        <f>SUM(D41:D47)</f>
        <v>0</v>
      </c>
    </row>
    <row r="51" spans="1:6" ht="13">
      <c r="A51" s="205" t="s">
        <v>272</v>
      </c>
      <c r="E51" s="205" t="s">
        <v>211</v>
      </c>
      <c r="F51">
        <v>18</v>
      </c>
    </row>
    <row r="53" spans="1:6" ht="13">
      <c r="A53" s="1"/>
      <c r="B53" s="204" t="s">
        <v>213</v>
      </c>
      <c r="C53" s="204" t="s">
        <v>208</v>
      </c>
      <c r="D53" s="204" t="s">
        <v>214</v>
      </c>
    </row>
    <row r="54" spans="1:6">
      <c r="A54" s="202" t="s">
        <v>63</v>
      </c>
      <c r="B54" s="203">
        <f>COUNTIF('7. Independent Living'!$C$61:$D$66,A54)</f>
        <v>0</v>
      </c>
      <c r="C54" s="203">
        <v>3</v>
      </c>
      <c r="D54" s="1">
        <f>B54*C54</f>
        <v>0</v>
      </c>
    </row>
    <row r="55" spans="1:6">
      <c r="A55" s="202" t="s">
        <v>54</v>
      </c>
      <c r="B55" s="203">
        <f>COUNTIF('7. Independent Living'!$C$61:$D$66,A55)</f>
        <v>0</v>
      </c>
      <c r="C55" s="203">
        <v>2</v>
      </c>
      <c r="D55" s="1">
        <f t="shared" ref="D55:D60" si="3">B55*C55</f>
        <v>0</v>
      </c>
    </row>
    <row r="56" spans="1:6">
      <c r="A56" s="202" t="s">
        <v>55</v>
      </c>
      <c r="B56" s="203">
        <f>COUNTIF('7. Independent Living'!$C$61:$D$66,A56)</f>
        <v>0</v>
      </c>
      <c r="C56" s="203">
        <v>1</v>
      </c>
      <c r="D56" s="1">
        <f t="shared" si="3"/>
        <v>0</v>
      </c>
    </row>
    <row r="57" spans="1:6">
      <c r="A57" s="202" t="s">
        <v>209</v>
      </c>
      <c r="B57" s="203">
        <f>COUNTIF('7. Independent Living'!$C$61:$D$66,A57)</f>
        <v>0</v>
      </c>
      <c r="C57" s="203">
        <v>0</v>
      </c>
      <c r="D57" s="1">
        <f t="shared" si="3"/>
        <v>0</v>
      </c>
    </row>
    <row r="58" spans="1:6">
      <c r="A58" s="202" t="s">
        <v>210</v>
      </c>
      <c r="B58" s="203">
        <f>COUNTIF('7. Independent Living'!$C$61:$D$66,A58)</f>
        <v>0</v>
      </c>
      <c r="C58" s="203">
        <v>0</v>
      </c>
      <c r="D58" s="1">
        <f t="shared" si="3"/>
        <v>0</v>
      </c>
    </row>
    <row r="59" spans="1:6">
      <c r="A59" s="202" t="s">
        <v>64</v>
      </c>
      <c r="B59" s="203">
        <f>COUNTIF('7. Independent Living'!$C$61:$D$66,A59)</f>
        <v>0</v>
      </c>
      <c r="C59" s="203">
        <v>3</v>
      </c>
      <c r="D59" s="1">
        <f t="shared" si="3"/>
        <v>0</v>
      </c>
    </row>
    <row r="60" spans="1:6">
      <c r="A60" s="202" t="s">
        <v>70</v>
      </c>
      <c r="B60" s="203">
        <f>COUNTIF('7. Independent Living'!$C$61:$D$66,A60)</f>
        <v>0</v>
      </c>
      <c r="C60" s="203">
        <v>0</v>
      </c>
      <c r="D60" s="1">
        <f t="shared" si="3"/>
        <v>0</v>
      </c>
    </row>
    <row r="61" spans="1:6" ht="13" thickBot="1"/>
    <row r="62" spans="1:6" ht="13.5" thickBot="1">
      <c r="C62" s="205" t="s">
        <v>215</v>
      </c>
      <c r="D62" s="206">
        <f>SUM(D54:D60)</f>
        <v>0</v>
      </c>
    </row>
    <row r="64" spans="1:6" ht="13">
      <c r="A64" s="205" t="s">
        <v>65</v>
      </c>
      <c r="E64" s="205" t="s">
        <v>211</v>
      </c>
      <c r="F64">
        <v>24</v>
      </c>
    </row>
    <row r="66" spans="1:4" ht="13">
      <c r="A66" s="1"/>
      <c r="B66" s="204" t="s">
        <v>213</v>
      </c>
      <c r="C66" s="204" t="s">
        <v>208</v>
      </c>
      <c r="D66" s="204" t="s">
        <v>214</v>
      </c>
    </row>
    <row r="67" spans="1:4">
      <c r="A67" s="202" t="s">
        <v>63</v>
      </c>
      <c r="B67" s="203">
        <f>COUNTIF('7. Independent Living'!$C$68:$D$75,A67)</f>
        <v>0</v>
      </c>
      <c r="C67" s="203">
        <v>3</v>
      </c>
      <c r="D67" s="1">
        <f>B67*C67</f>
        <v>0</v>
      </c>
    </row>
    <row r="68" spans="1:4">
      <c r="A68" s="202" t="s">
        <v>54</v>
      </c>
      <c r="B68" s="203">
        <f>COUNTIF('7. Independent Living'!$C$68:$D$75,A68)</f>
        <v>0</v>
      </c>
      <c r="C68" s="203">
        <v>2</v>
      </c>
      <c r="D68" s="1">
        <f t="shared" ref="D68:D73" si="4">B68*C68</f>
        <v>0</v>
      </c>
    </row>
    <row r="69" spans="1:4">
      <c r="A69" s="202" t="s">
        <v>55</v>
      </c>
      <c r="B69" s="203">
        <f>COUNTIF('7. Independent Living'!$C$68:$D$75,A69)</f>
        <v>0</v>
      </c>
      <c r="C69" s="203">
        <v>1</v>
      </c>
      <c r="D69" s="1">
        <f t="shared" si="4"/>
        <v>0</v>
      </c>
    </row>
    <row r="70" spans="1:4">
      <c r="A70" s="202" t="s">
        <v>209</v>
      </c>
      <c r="B70" s="203">
        <f>COUNTIF('7. Independent Living'!$C$68:$D$75,A70)</f>
        <v>0</v>
      </c>
      <c r="C70" s="203">
        <v>0</v>
      </c>
      <c r="D70" s="1">
        <f t="shared" si="4"/>
        <v>0</v>
      </c>
    </row>
    <row r="71" spans="1:4">
      <c r="A71" s="202" t="s">
        <v>210</v>
      </c>
      <c r="B71" s="203">
        <f>COUNTIF('7. Independent Living'!$C$68:$D$75,A71)</f>
        <v>0</v>
      </c>
      <c r="C71" s="203">
        <v>0</v>
      </c>
      <c r="D71" s="1">
        <f t="shared" si="4"/>
        <v>0</v>
      </c>
    </row>
    <row r="72" spans="1:4">
      <c r="A72" s="202" t="s">
        <v>64</v>
      </c>
      <c r="B72" s="203">
        <f>COUNTIF('7. Independent Living'!$C$68:$D$75,A72)</f>
        <v>0</v>
      </c>
      <c r="C72" s="203">
        <v>3</v>
      </c>
      <c r="D72" s="1">
        <f t="shared" si="4"/>
        <v>0</v>
      </c>
    </row>
    <row r="73" spans="1:4">
      <c r="A73" s="202" t="s">
        <v>70</v>
      </c>
      <c r="B73" s="203">
        <f>COUNTIF('7. Independent Living'!$C$68:$D$75,A73)</f>
        <v>0</v>
      </c>
      <c r="C73" s="203">
        <v>0</v>
      </c>
      <c r="D73" s="1">
        <f t="shared" si="4"/>
        <v>0</v>
      </c>
    </row>
    <row r="74" spans="1:4" ht="13" thickBot="1"/>
    <row r="75" spans="1:4" ht="13.5" thickBot="1">
      <c r="C75" s="205" t="s">
        <v>215</v>
      </c>
      <c r="D75" s="206">
        <f>SUM(D67:D73)</f>
        <v>0</v>
      </c>
    </row>
    <row r="80" spans="1:4">
      <c r="A80" s="394" t="s">
        <v>216</v>
      </c>
    </row>
    <row r="82" spans="1:6" ht="13">
      <c r="E82" s="204" t="s">
        <v>208</v>
      </c>
      <c r="F82" s="204" t="s">
        <v>217</v>
      </c>
    </row>
    <row r="83" spans="1:6" ht="13">
      <c r="A83" s="513" t="s">
        <v>218</v>
      </c>
      <c r="B83" s="513"/>
      <c r="C83" s="513"/>
      <c r="D83" s="513"/>
      <c r="E83" s="1">
        <f>$D$23</f>
        <v>0</v>
      </c>
      <c r="F83" s="207">
        <f>E83/$F$12</f>
        <v>0</v>
      </c>
    </row>
    <row r="84" spans="1:6" ht="13">
      <c r="A84" s="513" t="s">
        <v>109</v>
      </c>
      <c r="B84" s="513"/>
      <c r="C84" s="513"/>
      <c r="D84" s="513"/>
      <c r="E84" s="1">
        <f>$D$36</f>
        <v>0</v>
      </c>
      <c r="F84" s="207">
        <f>E84/$F$25</f>
        <v>0</v>
      </c>
    </row>
    <row r="85" spans="1:6" ht="13">
      <c r="A85" s="513" t="s">
        <v>129</v>
      </c>
      <c r="B85" s="513"/>
      <c r="C85" s="513"/>
      <c r="D85" s="513"/>
      <c r="E85" s="1">
        <f>$D$49</f>
        <v>0</v>
      </c>
      <c r="F85" s="207">
        <f>E85/$F$38</f>
        <v>0</v>
      </c>
    </row>
    <row r="86" spans="1:6" ht="13">
      <c r="A86" s="513" t="s">
        <v>272</v>
      </c>
      <c r="B86" s="513"/>
      <c r="C86" s="513"/>
      <c r="D86" s="513"/>
      <c r="E86" s="1">
        <f>$D$62</f>
        <v>0</v>
      </c>
      <c r="F86" s="207">
        <f>E86/$F$51</f>
        <v>0</v>
      </c>
    </row>
    <row r="87" spans="1:6" ht="13">
      <c r="A87" s="513" t="s">
        <v>65</v>
      </c>
      <c r="B87" s="513"/>
      <c r="C87" s="513"/>
      <c r="D87" s="513"/>
      <c r="E87" s="1">
        <f>$D$75</f>
        <v>0</v>
      </c>
      <c r="F87" s="207">
        <f>E87/$F$64</f>
        <v>0</v>
      </c>
    </row>
  </sheetData>
  <mergeCells count="6">
    <mergeCell ref="A87:D87"/>
    <mergeCell ref="G12:G17"/>
    <mergeCell ref="A83:D83"/>
    <mergeCell ref="A84:D84"/>
    <mergeCell ref="A85:D85"/>
    <mergeCell ref="A86:D86"/>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theme="9"/>
  </sheetPr>
  <dimension ref="A1:BE1033"/>
  <sheetViews>
    <sheetView zoomScaleNormal="100" zoomScalePageLayoutView="89" workbookViewId="0">
      <pane ySplit="1" topLeftCell="A2" activePane="bottomLeft" state="frozen"/>
      <selection activeCell="C19" sqref="C19"/>
      <selection pane="bottomLeft" activeCell="C14" sqref="C14:D14"/>
    </sheetView>
  </sheetViews>
  <sheetFormatPr defaultColWidth="17.453125" defaultRowHeight="15" customHeight="1"/>
  <cols>
    <col min="1" max="1" width="6" style="318" customWidth="1"/>
    <col min="2" max="2" width="75.81640625" style="23" customWidth="1"/>
    <col min="3" max="3" width="22" style="20" customWidth="1"/>
    <col min="4" max="4" width="22.1796875" style="20" customWidth="1"/>
    <col min="5" max="5" width="25.81640625" style="2" customWidth="1"/>
    <col min="6" max="6" width="111.453125" style="23" customWidth="1"/>
    <col min="7" max="7" width="35" style="23" hidden="1" customWidth="1"/>
    <col min="8" max="8" width="35.453125" style="2" hidden="1" customWidth="1"/>
    <col min="9" max="9" width="26.54296875" style="2" hidden="1" customWidth="1"/>
    <col min="10" max="10" width="17.1796875" style="6" hidden="1" customWidth="1"/>
    <col min="11" max="12" width="14" style="2" hidden="1" customWidth="1"/>
    <col min="13" max="13" width="9.81640625" style="2" hidden="1" customWidth="1"/>
    <col min="14" max="18" width="8.54296875" style="2" hidden="1" customWidth="1"/>
    <col min="19" max="30" width="8.54296875" style="2" customWidth="1"/>
    <col min="31" max="35" width="8.54296875" style="2" hidden="1" customWidth="1"/>
    <col min="36" max="36" width="6.453125" style="2" hidden="1" customWidth="1"/>
    <col min="37" max="37" width="10.453125" style="2" hidden="1" customWidth="1"/>
    <col min="38" max="16384" width="17.453125" style="2"/>
  </cols>
  <sheetData>
    <row r="1" spans="1:44" ht="35.15" customHeight="1">
      <c r="A1" s="506" t="s">
        <v>663</v>
      </c>
      <c r="B1" s="506"/>
      <c r="C1" s="506" t="s">
        <v>20</v>
      </c>
      <c r="D1" s="506"/>
      <c r="E1" s="408" t="s">
        <v>21</v>
      </c>
      <c r="F1" s="408" t="s">
        <v>664</v>
      </c>
      <c r="G1" s="28" t="s">
        <v>220</v>
      </c>
      <c r="H1" s="72"/>
      <c r="I1" s="25"/>
      <c r="J1" s="25"/>
      <c r="K1" s="25"/>
      <c r="L1" s="25"/>
      <c r="M1" s="25"/>
      <c r="N1" s="25"/>
      <c r="O1" s="25"/>
      <c r="P1" s="25"/>
      <c r="Q1" s="87" t="s">
        <v>295</v>
      </c>
    </row>
    <row r="2" spans="1:44" s="8" customFormat="1" ht="25" customHeight="1">
      <c r="A2" s="555" t="s">
        <v>665</v>
      </c>
      <c r="B2" s="555"/>
      <c r="C2" s="555"/>
      <c r="D2" s="555"/>
      <c r="E2" s="555"/>
      <c r="F2" s="465"/>
      <c r="G2" s="47"/>
      <c r="H2" s="69"/>
      <c r="I2" s="303"/>
      <c r="J2" s="303"/>
      <c r="K2" s="303"/>
      <c r="L2" s="303"/>
      <c r="M2" s="303"/>
      <c r="N2" s="303"/>
      <c r="O2" s="303"/>
      <c r="P2" s="303"/>
      <c r="Q2" s="47"/>
      <c r="R2" s="101"/>
      <c r="S2" s="2"/>
      <c r="T2" s="2"/>
      <c r="U2" s="2"/>
      <c r="V2" s="2"/>
      <c r="W2" s="2"/>
      <c r="X2" s="2"/>
      <c r="Y2" s="2"/>
      <c r="Z2" s="2"/>
      <c r="AA2" s="2"/>
      <c r="AB2" s="2"/>
      <c r="AC2" s="2"/>
      <c r="AD2" s="2"/>
      <c r="AE2" s="2"/>
      <c r="AF2" s="2"/>
      <c r="AG2" s="2"/>
      <c r="AH2" s="2"/>
      <c r="AI2" s="2"/>
      <c r="AJ2" s="2"/>
      <c r="AK2" s="2"/>
      <c r="AL2" s="2"/>
      <c r="AM2" s="2"/>
      <c r="AN2" s="2"/>
      <c r="AO2" s="2"/>
      <c r="AP2" s="2"/>
      <c r="AQ2" s="2"/>
      <c r="AR2" s="63"/>
    </row>
    <row r="3" spans="1:44" s="8" customFormat="1" ht="26.15" customHeight="1">
      <c r="A3" s="310">
        <v>1</v>
      </c>
      <c r="B3" s="274" t="s">
        <v>666</v>
      </c>
      <c r="C3" s="612" t="s">
        <v>38</v>
      </c>
      <c r="D3" s="612"/>
      <c r="E3" s="298"/>
      <c r="F3" s="11" t="s">
        <v>667</v>
      </c>
      <c r="G3" s="47"/>
      <c r="H3" s="69"/>
      <c r="I3" s="303"/>
      <c r="J3" s="303"/>
      <c r="K3" s="303"/>
      <c r="L3" s="303"/>
      <c r="M3" s="303"/>
      <c r="N3" s="303"/>
      <c r="O3" s="303"/>
      <c r="P3" s="303"/>
      <c r="Q3" s="47"/>
      <c r="R3" s="101"/>
      <c r="S3" s="2"/>
      <c r="T3" s="2"/>
      <c r="U3" s="2"/>
      <c r="V3" s="2"/>
      <c r="W3" s="2"/>
      <c r="X3" s="2"/>
      <c r="Y3" s="2"/>
      <c r="Z3" s="2"/>
      <c r="AA3" s="2"/>
      <c r="AB3" s="2"/>
      <c r="AC3" s="2"/>
      <c r="AD3" s="2"/>
      <c r="AE3" s="2"/>
      <c r="AF3" s="2"/>
      <c r="AG3" s="2"/>
      <c r="AH3" s="2"/>
      <c r="AI3" s="2"/>
      <c r="AJ3" s="2"/>
      <c r="AK3" s="2"/>
      <c r="AL3" s="2"/>
      <c r="AM3" s="2"/>
      <c r="AN3" s="2"/>
      <c r="AO3" s="2"/>
      <c r="AP3" s="2"/>
      <c r="AQ3" s="2"/>
      <c r="AR3" s="63"/>
    </row>
    <row r="4" spans="1:44" s="8" customFormat="1" ht="36" customHeight="1">
      <c r="A4" s="613">
        <v>2</v>
      </c>
      <c r="B4" s="299" t="s">
        <v>622</v>
      </c>
      <c r="C4" s="263" t="s">
        <v>301</v>
      </c>
      <c r="D4" s="269" t="s">
        <v>302</v>
      </c>
      <c r="E4" s="295"/>
      <c r="F4" s="615" t="s">
        <v>668</v>
      </c>
      <c r="G4" s="47"/>
      <c r="H4" s="69"/>
      <c r="I4" s="303"/>
      <c r="J4" s="303"/>
      <c r="K4" s="303"/>
      <c r="L4" s="303"/>
      <c r="M4" s="303"/>
      <c r="N4" s="303"/>
      <c r="O4" s="303"/>
      <c r="P4" s="303"/>
      <c r="Q4" s="47"/>
      <c r="R4" s="101"/>
      <c r="S4" s="2"/>
      <c r="T4" s="2"/>
      <c r="U4" s="2"/>
      <c r="V4" s="2"/>
      <c r="W4" s="2"/>
      <c r="X4" s="2"/>
      <c r="Y4" s="2"/>
      <c r="Z4" s="2"/>
      <c r="AA4" s="2"/>
      <c r="AB4" s="2"/>
      <c r="AC4" s="2"/>
      <c r="AD4" s="2"/>
      <c r="AE4" s="2"/>
      <c r="AF4" s="2"/>
      <c r="AG4" s="2"/>
      <c r="AH4" s="2"/>
      <c r="AI4" s="2"/>
      <c r="AJ4" s="2"/>
      <c r="AK4" s="2"/>
      <c r="AL4" s="2"/>
      <c r="AM4" s="2"/>
      <c r="AN4" s="2"/>
      <c r="AO4" s="2"/>
      <c r="AP4" s="2"/>
      <c r="AQ4" s="2"/>
      <c r="AR4" s="63"/>
    </row>
    <row r="5" spans="1:44" s="8" customFormat="1" ht="18">
      <c r="A5" s="614"/>
      <c r="B5" s="232" t="s">
        <v>305</v>
      </c>
      <c r="C5" s="60"/>
      <c r="D5" s="60"/>
      <c r="E5" s="295"/>
      <c r="F5" s="616"/>
      <c r="G5" s="47"/>
      <c r="H5" s="69"/>
      <c r="I5" s="303"/>
      <c r="J5" s="303"/>
      <c r="K5" s="303"/>
      <c r="L5" s="303"/>
      <c r="M5" s="303"/>
      <c r="N5" s="303"/>
      <c r="O5" s="303"/>
      <c r="P5" s="303"/>
      <c r="Q5" s="47"/>
      <c r="R5" s="101"/>
      <c r="S5" s="2"/>
      <c r="T5" s="2"/>
      <c r="U5" s="2"/>
      <c r="V5" s="2"/>
      <c r="W5" s="2"/>
      <c r="X5" s="2"/>
      <c r="Y5" s="2"/>
      <c r="Z5" s="2"/>
      <c r="AA5" s="2"/>
      <c r="AB5" s="2"/>
      <c r="AC5" s="2"/>
      <c r="AD5" s="2"/>
      <c r="AE5" s="2"/>
      <c r="AF5" s="2"/>
      <c r="AG5" s="2"/>
      <c r="AH5" s="2"/>
      <c r="AI5" s="2"/>
      <c r="AJ5" s="2"/>
      <c r="AK5" s="2"/>
      <c r="AL5" s="2"/>
      <c r="AM5" s="2"/>
      <c r="AN5" s="2"/>
      <c r="AO5" s="2"/>
      <c r="AP5" s="2"/>
      <c r="AQ5" s="2"/>
      <c r="AR5" s="63"/>
    </row>
    <row r="6" spans="1:44" s="8" customFormat="1" ht="18">
      <c r="A6" s="614"/>
      <c r="B6" s="232" t="s">
        <v>305</v>
      </c>
      <c r="C6" s="60"/>
      <c r="D6" s="60"/>
      <c r="E6" s="295"/>
      <c r="F6" s="616"/>
      <c r="G6" s="47"/>
      <c r="H6" s="69"/>
      <c r="I6" s="303"/>
      <c r="J6" s="303"/>
      <c r="K6" s="303"/>
      <c r="L6" s="303"/>
      <c r="M6" s="303"/>
      <c r="N6" s="303"/>
      <c r="O6" s="303"/>
      <c r="P6" s="303"/>
      <c r="Q6" s="47"/>
      <c r="R6" s="101"/>
      <c r="S6" s="2"/>
      <c r="T6" s="2"/>
      <c r="U6" s="2"/>
      <c r="V6" s="2"/>
      <c r="W6" s="2"/>
      <c r="X6" s="2"/>
      <c r="Y6" s="2"/>
      <c r="Z6" s="2"/>
      <c r="AA6" s="2"/>
      <c r="AB6" s="2"/>
      <c r="AC6" s="2"/>
      <c r="AD6" s="2"/>
      <c r="AE6" s="2"/>
      <c r="AF6" s="2"/>
      <c r="AG6" s="2"/>
      <c r="AH6" s="2"/>
      <c r="AI6" s="2"/>
      <c r="AJ6" s="2"/>
      <c r="AK6" s="2"/>
      <c r="AL6" s="2"/>
      <c r="AM6" s="2"/>
      <c r="AN6" s="2"/>
      <c r="AO6" s="2"/>
      <c r="AP6" s="2"/>
      <c r="AQ6" s="2"/>
      <c r="AR6" s="63"/>
    </row>
    <row r="7" spans="1:44" s="8" customFormat="1" ht="18">
      <c r="A7" s="614"/>
      <c r="B7" s="232" t="s">
        <v>305</v>
      </c>
      <c r="C7" s="60"/>
      <c r="D7" s="60"/>
      <c r="E7" s="295"/>
      <c r="F7" s="616"/>
      <c r="G7" s="47"/>
      <c r="H7" s="69"/>
      <c r="I7" s="303"/>
      <c r="J7" s="303"/>
      <c r="K7" s="303"/>
      <c r="L7" s="303"/>
      <c r="M7" s="303"/>
      <c r="N7" s="303"/>
      <c r="O7" s="303"/>
      <c r="P7" s="303"/>
      <c r="Q7" s="47"/>
      <c r="R7" s="101"/>
      <c r="S7" s="2"/>
      <c r="T7" s="2"/>
      <c r="U7" s="2"/>
      <c r="V7" s="2"/>
      <c r="W7" s="2"/>
      <c r="X7" s="2"/>
      <c r="Y7" s="2"/>
      <c r="Z7" s="2"/>
      <c r="AA7" s="2"/>
      <c r="AB7" s="2"/>
      <c r="AC7" s="2"/>
      <c r="AD7" s="2"/>
      <c r="AE7" s="2"/>
      <c r="AF7" s="2"/>
      <c r="AG7" s="2"/>
      <c r="AH7" s="2"/>
      <c r="AI7" s="2"/>
      <c r="AJ7" s="2"/>
      <c r="AK7" s="2"/>
      <c r="AL7" s="2"/>
      <c r="AM7" s="2"/>
      <c r="AN7" s="2"/>
      <c r="AO7" s="2"/>
      <c r="AP7" s="2"/>
      <c r="AQ7" s="2"/>
      <c r="AR7" s="63"/>
    </row>
    <row r="8" spans="1:44" s="8" customFormat="1" ht="18">
      <c r="A8" s="614"/>
      <c r="B8" s="232" t="s">
        <v>305</v>
      </c>
      <c r="C8" s="60"/>
      <c r="D8" s="60"/>
      <c r="E8" s="295"/>
      <c r="F8" s="616"/>
      <c r="G8" s="47"/>
      <c r="H8" s="69"/>
      <c r="I8" s="303"/>
      <c r="J8" s="303"/>
      <c r="K8" s="303"/>
      <c r="L8" s="303"/>
      <c r="M8" s="303"/>
      <c r="N8" s="303"/>
      <c r="O8" s="303"/>
      <c r="P8" s="303"/>
      <c r="Q8" s="47"/>
      <c r="R8" s="101"/>
      <c r="S8" s="2"/>
      <c r="T8" s="2"/>
      <c r="U8" s="2"/>
      <c r="V8" s="2"/>
      <c r="W8" s="2"/>
      <c r="X8" s="2"/>
      <c r="Y8" s="2"/>
      <c r="Z8" s="2"/>
      <c r="AA8" s="2"/>
      <c r="AB8" s="2"/>
      <c r="AC8" s="2"/>
      <c r="AD8" s="2"/>
      <c r="AE8" s="2"/>
      <c r="AF8" s="2"/>
      <c r="AG8" s="2"/>
      <c r="AH8" s="2"/>
      <c r="AI8" s="2"/>
      <c r="AJ8" s="2"/>
      <c r="AK8" s="2"/>
      <c r="AL8" s="2"/>
      <c r="AM8" s="2"/>
      <c r="AN8" s="2"/>
      <c r="AO8" s="2"/>
      <c r="AP8" s="2"/>
      <c r="AQ8" s="2"/>
      <c r="AR8" s="63"/>
    </row>
    <row r="9" spans="1:44" s="8" customFormat="1" ht="18">
      <c r="A9" s="614"/>
      <c r="B9" s="232" t="s">
        <v>305</v>
      </c>
      <c r="C9" s="60"/>
      <c r="D9" s="60"/>
      <c r="E9" s="295"/>
      <c r="F9" s="616"/>
      <c r="G9" s="47"/>
      <c r="H9" s="69"/>
      <c r="I9" s="303"/>
      <c r="J9" s="303"/>
      <c r="K9" s="303"/>
      <c r="L9" s="303"/>
      <c r="M9" s="303"/>
      <c r="N9" s="303"/>
      <c r="O9" s="303"/>
      <c r="P9" s="303"/>
      <c r="Q9" s="47"/>
      <c r="R9" s="101"/>
      <c r="S9" s="2"/>
      <c r="T9" s="2"/>
      <c r="U9" s="2"/>
      <c r="V9" s="2"/>
      <c r="W9" s="2"/>
      <c r="X9" s="2"/>
      <c r="Y9" s="2"/>
      <c r="Z9" s="2"/>
      <c r="AA9" s="2"/>
      <c r="AB9" s="2"/>
      <c r="AC9" s="2"/>
      <c r="AD9" s="2"/>
      <c r="AE9" s="2"/>
      <c r="AF9" s="2"/>
      <c r="AG9" s="2"/>
      <c r="AH9" s="2"/>
      <c r="AI9" s="2"/>
      <c r="AJ9" s="2"/>
      <c r="AK9" s="2"/>
      <c r="AL9" s="2"/>
      <c r="AM9" s="2"/>
      <c r="AN9" s="2"/>
      <c r="AO9" s="2"/>
      <c r="AP9" s="2"/>
      <c r="AQ9" s="2"/>
      <c r="AR9" s="63"/>
    </row>
    <row r="10" spans="1:44" s="8" customFormat="1" ht="18">
      <c r="A10" s="614"/>
      <c r="B10" s="232" t="s">
        <v>305</v>
      </c>
      <c r="C10" s="60"/>
      <c r="D10" s="60"/>
      <c r="E10" s="295"/>
      <c r="F10" s="616"/>
      <c r="G10" s="47"/>
      <c r="H10" s="69"/>
      <c r="I10" s="303"/>
      <c r="J10" s="303"/>
      <c r="K10" s="303"/>
      <c r="L10" s="303"/>
      <c r="M10" s="303"/>
      <c r="N10" s="303"/>
      <c r="O10" s="303"/>
      <c r="P10" s="303"/>
      <c r="Q10" s="47"/>
      <c r="R10" s="101"/>
      <c r="S10" s="2"/>
      <c r="T10" s="2"/>
      <c r="U10" s="2"/>
      <c r="V10" s="2"/>
      <c r="W10" s="2"/>
      <c r="X10" s="2"/>
      <c r="Y10" s="2"/>
      <c r="Z10" s="2"/>
      <c r="AA10" s="2"/>
      <c r="AB10" s="2"/>
      <c r="AC10" s="2"/>
      <c r="AD10" s="2"/>
      <c r="AE10" s="2"/>
      <c r="AF10" s="2"/>
      <c r="AG10" s="2"/>
      <c r="AH10" s="2"/>
      <c r="AI10" s="2"/>
      <c r="AJ10" s="2"/>
      <c r="AK10" s="2"/>
      <c r="AL10" s="2"/>
      <c r="AM10" s="2"/>
      <c r="AN10" s="2"/>
      <c r="AO10" s="2"/>
      <c r="AP10" s="2"/>
      <c r="AQ10" s="2"/>
      <c r="AR10" s="63"/>
    </row>
    <row r="11" spans="1:44" s="8" customFormat="1" ht="18">
      <c r="A11" s="614"/>
      <c r="B11" s="306" t="s">
        <v>305</v>
      </c>
      <c r="C11" s="307"/>
      <c r="D11" s="307"/>
      <c r="E11" s="308"/>
      <c r="F11" s="616"/>
      <c r="G11" s="47"/>
      <c r="H11" s="69"/>
      <c r="I11" s="303"/>
      <c r="J11" s="303"/>
      <c r="K11" s="303"/>
      <c r="L11" s="303"/>
      <c r="M11" s="303"/>
      <c r="N11" s="303"/>
      <c r="O11" s="303"/>
      <c r="P11" s="303"/>
      <c r="Q11" s="47"/>
      <c r="R11" s="101"/>
      <c r="S11" s="2"/>
      <c r="T11" s="2"/>
      <c r="U11" s="2"/>
      <c r="V11" s="2"/>
      <c r="W11" s="2"/>
      <c r="X11" s="2"/>
      <c r="Y11" s="2"/>
      <c r="Z11" s="2"/>
      <c r="AA11" s="2"/>
      <c r="AB11" s="2"/>
      <c r="AC11" s="2"/>
      <c r="AD11" s="2"/>
      <c r="AE11" s="2"/>
      <c r="AF11" s="2"/>
      <c r="AG11" s="2"/>
      <c r="AH11" s="2"/>
      <c r="AI11" s="2"/>
      <c r="AJ11" s="2"/>
      <c r="AK11" s="2"/>
      <c r="AL11" s="2"/>
      <c r="AM11" s="2"/>
      <c r="AN11" s="2"/>
      <c r="AO11" s="2"/>
      <c r="AP11" s="2"/>
      <c r="AQ11" s="2"/>
      <c r="AR11" s="63"/>
    </row>
    <row r="12" spans="1:44" s="421" customFormat="1" ht="25" customHeight="1">
      <c r="A12" s="521" t="s">
        <v>25</v>
      </c>
      <c r="B12" s="521"/>
      <c r="C12" s="521"/>
      <c r="D12" s="521"/>
      <c r="E12" s="521"/>
      <c r="F12" s="521"/>
      <c r="H12" s="434"/>
      <c r="I12" s="435"/>
      <c r="J12" s="435"/>
      <c r="K12" s="435"/>
      <c r="L12" s="435"/>
      <c r="M12" s="435"/>
      <c r="N12" s="435"/>
      <c r="O12" s="435"/>
      <c r="P12" s="435"/>
      <c r="Q12" s="436"/>
      <c r="R12" s="436"/>
      <c r="AE12" s="421" t="s">
        <v>52</v>
      </c>
      <c r="AF12" s="421" t="s">
        <v>63</v>
      </c>
      <c r="AG12" s="421" t="s">
        <v>64</v>
      </c>
      <c r="AH12" s="421" t="s">
        <v>669</v>
      </c>
      <c r="AI12" s="421" t="s">
        <v>83</v>
      </c>
      <c r="AJ12" s="421" t="s">
        <v>70</v>
      </c>
      <c r="AK12" s="421" t="s">
        <v>670</v>
      </c>
    </row>
    <row r="13" spans="1:44" ht="39" customHeight="1">
      <c r="A13" s="311">
        <v>3</v>
      </c>
      <c r="B13" s="309" t="s">
        <v>671</v>
      </c>
      <c r="C13" s="611"/>
      <c r="D13" s="611"/>
      <c r="E13" s="140"/>
      <c r="F13" s="94" t="s">
        <v>672</v>
      </c>
      <c r="G13" s="47" t="s">
        <v>673</v>
      </c>
      <c r="H13" s="42" t="s">
        <v>51</v>
      </c>
      <c r="I13" s="29"/>
      <c r="J13" s="16"/>
      <c r="N13" s="8" t="s">
        <v>52</v>
      </c>
      <c r="O13" s="8" t="s">
        <v>53</v>
      </c>
      <c r="P13" s="8" t="s">
        <v>54</v>
      </c>
      <c r="Q13" s="8" t="s">
        <v>55</v>
      </c>
      <c r="R13" s="101" t="s">
        <v>56</v>
      </c>
      <c r="AE13" s="2" t="s">
        <v>674</v>
      </c>
      <c r="AF13" s="2">
        <f>COUNTIF(C13,"Completely")</f>
        <v>0</v>
      </c>
      <c r="AG13" s="2">
        <f>COUNTIF(C13,"Yes")</f>
        <v>0</v>
      </c>
      <c r="AH13" s="2">
        <f>COUNTIF(C13,"Partly")</f>
        <v>0</v>
      </c>
      <c r="AI13" s="2">
        <f t="shared" ref="AI13:AI39" si="0">COUNTIF(C13,"Not at all")</f>
        <v>0</v>
      </c>
      <c r="AJ13" s="2">
        <f t="shared" ref="AJ13:AJ39" si="1">COUNTIF(C13,"No")</f>
        <v>0</v>
      </c>
      <c r="AK13" s="2">
        <f>COUNTIF(C13,"N/A")</f>
        <v>0</v>
      </c>
    </row>
    <row r="14" spans="1:44" ht="18" customHeight="1">
      <c r="A14" s="312">
        <v>4</v>
      </c>
      <c r="B14" s="304" t="s">
        <v>675</v>
      </c>
      <c r="C14" s="507"/>
      <c r="D14" s="507"/>
      <c r="E14" s="27"/>
      <c r="F14" s="11"/>
      <c r="G14" s="47"/>
      <c r="H14" s="42" t="s">
        <v>51</v>
      </c>
      <c r="I14" s="29"/>
      <c r="J14" s="16"/>
      <c r="K14" s="2" t="s">
        <v>63</v>
      </c>
      <c r="L14" s="2" t="s">
        <v>64</v>
      </c>
      <c r="N14" s="102" t="s">
        <v>60</v>
      </c>
      <c r="O14" s="8">
        <f>SUMPRODUCT((C1:C234={"Completely","Yes"})*(H1:H234="LEADERSHIP &amp; GOVERNANCE"))</f>
        <v>0</v>
      </c>
      <c r="P14" s="8">
        <f>SUMPRODUCT((C1:C234={"Mostly"})*(H1:H234="LEADERSHIP &amp; GOVERNANCE"))</f>
        <v>0</v>
      </c>
      <c r="Q14" s="8">
        <f>SUMPRODUCT((C1:C234={"Slightly"})*(H1:H234="LEADERSHIP &amp; GOVERNANCE"))</f>
        <v>0</v>
      </c>
      <c r="R14" s="101">
        <f>SUMPRODUCT((C1:C234={"Not at all","No"})*(H1:H234="LEADERSHIP &amp; GOVERNANCE"))</f>
        <v>0</v>
      </c>
      <c r="AE14" s="2" t="s">
        <v>674</v>
      </c>
      <c r="AF14" s="2">
        <f t="shared" ref="AF14:AF39" si="2">COUNTIF(C14,"Completely")</f>
        <v>0</v>
      </c>
      <c r="AG14" s="2">
        <f t="shared" ref="AG14:AG39" si="3">COUNTIF(C14,"Yes")</f>
        <v>0</v>
      </c>
      <c r="AH14" s="2">
        <f t="shared" ref="AH14:AH39" si="4">COUNTIF(C14,"Partly")</f>
        <v>0</v>
      </c>
      <c r="AI14" s="2">
        <f t="shared" si="0"/>
        <v>0</v>
      </c>
      <c r="AJ14" s="2">
        <f t="shared" si="1"/>
        <v>0</v>
      </c>
      <c r="AK14" s="2">
        <f t="shared" ref="AK14:AK39" si="5">COUNTIF(C14,"N/A")</f>
        <v>0</v>
      </c>
    </row>
    <row r="15" spans="1:44" ht="18" customHeight="1">
      <c r="A15" s="312">
        <v>5</v>
      </c>
      <c r="B15" s="304" t="s">
        <v>676</v>
      </c>
      <c r="C15" s="507"/>
      <c r="D15" s="507"/>
      <c r="E15" s="27"/>
      <c r="F15" s="11"/>
      <c r="G15" s="47"/>
      <c r="H15" s="42" t="s">
        <v>51</v>
      </c>
      <c r="I15" s="29"/>
      <c r="J15" s="16"/>
      <c r="K15" s="2" t="s">
        <v>54</v>
      </c>
      <c r="L15" s="2" t="s">
        <v>70</v>
      </c>
      <c r="N15" s="103" t="s">
        <v>65</v>
      </c>
      <c r="O15" s="8">
        <f>SUMPRODUCT((C1:C234={"Completely","Yes"})*(H1:H234="FINANCING"))</f>
        <v>0</v>
      </c>
      <c r="P15" s="8">
        <f>SUMPRODUCT((C1:C234={"Mostly"})*(H1:H234="FINANCING"))</f>
        <v>0</v>
      </c>
      <c r="Q15" s="8">
        <f>SUMPRODUCT((C1:C234={"Slightly"})*(H1:H234="FINANCING"))</f>
        <v>0</v>
      </c>
      <c r="R15" s="101">
        <f>SUMPRODUCT((C1:C234={"No","Not at all"})*(H1:H234="FINANCING"))</f>
        <v>0</v>
      </c>
      <c r="AE15" s="2" t="s">
        <v>674</v>
      </c>
      <c r="AF15" s="2">
        <f t="shared" si="2"/>
        <v>0</v>
      </c>
      <c r="AG15" s="2">
        <f t="shared" si="3"/>
        <v>0</v>
      </c>
      <c r="AH15" s="2">
        <f t="shared" si="4"/>
        <v>0</v>
      </c>
      <c r="AI15" s="2">
        <f t="shared" si="0"/>
        <v>0</v>
      </c>
      <c r="AJ15" s="2">
        <f t="shared" si="1"/>
        <v>0</v>
      </c>
      <c r="AK15" s="2">
        <f t="shared" si="5"/>
        <v>0</v>
      </c>
    </row>
    <row r="16" spans="1:44" ht="19" customHeight="1">
      <c r="A16" s="312">
        <v>5.0999999999999996</v>
      </c>
      <c r="B16" s="216" t="s">
        <v>227</v>
      </c>
      <c r="C16" s="502"/>
      <c r="D16" s="502"/>
      <c r="E16" s="27"/>
      <c r="F16" s="11"/>
      <c r="G16" s="47"/>
      <c r="H16" s="42" t="s">
        <v>51</v>
      </c>
      <c r="I16" s="29"/>
      <c r="J16" s="16"/>
      <c r="K16" s="2" t="s">
        <v>55</v>
      </c>
      <c r="N16" s="103" t="s">
        <v>71</v>
      </c>
      <c r="O16" s="8">
        <f>SUMPRODUCT((C1:C234={"Completely","Yes"})*(H1:H234="WORKFORCE"))</f>
        <v>0</v>
      </c>
      <c r="P16" s="8">
        <f>SUMPRODUCT((C1:C234={"Mostly"})*(H1:H234="WORKFORCE"))</f>
        <v>0</v>
      </c>
      <c r="Q16" s="8">
        <f>SUMPRODUCT((C12:C235={"Slightly"})*(H12:H235="WORKFORCE"))</f>
        <v>0</v>
      </c>
      <c r="R16" s="101">
        <f>SUMPRODUCT((C1:C234={"No","Not at all"})*(H1:H234="WORKFORCE"))</f>
        <v>0</v>
      </c>
      <c r="AE16" s="2" t="s">
        <v>674</v>
      </c>
      <c r="AF16" s="2">
        <f t="shared" si="2"/>
        <v>0</v>
      </c>
      <c r="AG16" s="2">
        <f t="shared" si="3"/>
        <v>0</v>
      </c>
      <c r="AH16" s="2">
        <f t="shared" si="4"/>
        <v>0</v>
      </c>
      <c r="AI16" s="2">
        <f t="shared" si="0"/>
        <v>0</v>
      </c>
      <c r="AJ16" s="2">
        <f t="shared" si="1"/>
        <v>0</v>
      </c>
      <c r="AK16" s="2">
        <f t="shared" si="5"/>
        <v>0</v>
      </c>
    </row>
    <row r="17" spans="1:37" ht="19" customHeight="1">
      <c r="A17" s="312">
        <v>5.2</v>
      </c>
      <c r="B17" s="216" t="s">
        <v>677</v>
      </c>
      <c r="C17" s="507"/>
      <c r="D17" s="507"/>
      <c r="E17" s="27"/>
      <c r="F17" s="11"/>
      <c r="G17" s="47"/>
      <c r="H17" s="42" t="s">
        <v>51</v>
      </c>
      <c r="I17" s="29"/>
      <c r="J17" s="16"/>
      <c r="K17" s="2" t="s">
        <v>83</v>
      </c>
      <c r="N17" s="102" t="s">
        <v>80</v>
      </c>
      <c r="O17" s="8">
        <f>SUMPRODUCT((C1:C234={"Completely","Yes"})*(H1:H234="INFORMATION SYSTEMS"))</f>
        <v>0</v>
      </c>
      <c r="P17" s="8">
        <f>SUMPRODUCT((C1:C234={"Mostly"})*(H1:H234="INFORMATION SYSTEMS"))</f>
        <v>0</v>
      </c>
      <c r="Q17" s="8">
        <f>SUMPRODUCT((C1:C234={"Slightly"})*(H1:H234="INFORMATION SYSTEMS"))</f>
        <v>0</v>
      </c>
      <c r="R17" s="101">
        <f>SUMPRODUCT((C1:C234={"No","Not at all"})*(H1:H234="INFORMATION SYSTEMS"))</f>
        <v>0</v>
      </c>
      <c r="AE17" s="2" t="s">
        <v>674</v>
      </c>
      <c r="AF17" s="2">
        <f t="shared" si="2"/>
        <v>0</v>
      </c>
      <c r="AG17" s="2">
        <f t="shared" si="3"/>
        <v>0</v>
      </c>
      <c r="AH17" s="2">
        <f t="shared" si="4"/>
        <v>0</v>
      </c>
      <c r="AI17" s="2">
        <f t="shared" si="0"/>
        <v>0</v>
      </c>
      <c r="AJ17" s="2">
        <f t="shared" si="1"/>
        <v>0</v>
      </c>
      <c r="AK17" s="2">
        <f t="shared" si="5"/>
        <v>0</v>
      </c>
    </row>
    <row r="18" spans="1:37" ht="19" customHeight="1">
      <c r="A18" s="312">
        <v>5.3</v>
      </c>
      <c r="B18" s="216" t="s">
        <v>678</v>
      </c>
      <c r="C18" s="507"/>
      <c r="D18" s="507"/>
      <c r="E18" s="27"/>
      <c r="F18" s="11"/>
      <c r="G18" s="47"/>
      <c r="H18" s="42" t="s">
        <v>51</v>
      </c>
      <c r="I18" s="29"/>
      <c r="J18" s="16"/>
      <c r="N18" s="102"/>
      <c r="O18" s="8"/>
      <c r="P18" s="8"/>
      <c r="Q18" s="8"/>
      <c r="R18" s="101"/>
    </row>
    <row r="19" spans="1:37" ht="19" customHeight="1">
      <c r="A19" s="312">
        <v>5.4</v>
      </c>
      <c r="B19" s="216" t="s">
        <v>679</v>
      </c>
      <c r="C19" s="502"/>
      <c r="D19" s="502"/>
      <c r="E19" s="27"/>
      <c r="F19" s="11"/>
      <c r="G19" s="47"/>
      <c r="H19" s="42" t="s">
        <v>51</v>
      </c>
      <c r="I19" s="29"/>
      <c r="J19" s="16"/>
      <c r="N19" s="103" t="s">
        <v>84</v>
      </c>
      <c r="O19" s="8">
        <f>SUMPRODUCT((C1:C234={"Completely","Yes"})*(H1:H234="SERVICE DELIVERY MECHANISM"))+SUMPRODUCT((D1:D234={"Completely","Yes"})*(I1:I234="SERVICE DELIVERY MECHANISM"))</f>
        <v>0</v>
      </c>
      <c r="P19" s="8">
        <f>SUMPRODUCT((C1:C234={"Mostly"})*(H1:H234="SERVICE DELIVERY MECHANISM"))+SUMPRODUCT((D1:D234={"Mostly"})*(I1:I234="SERVICE DELIVERY MECHANISM"))</f>
        <v>0</v>
      </c>
      <c r="Q19" s="8">
        <f>SUMPRODUCT((C1:C234={"Slightly"})*(H1:H234="SERVICE DELIVERY MECHANISM"))+SUMPRODUCT((D1:D234={"Slightly"})*(I1:I234="SERVICE DELIVERY MECHANISM"))</f>
        <v>0</v>
      </c>
      <c r="R19" s="101">
        <f>SUMPRODUCT((C1:C234={"No","Not at all"})*(H1:H234="SERVICE DELIVERY MECHANISM"))+SUMPRODUCT((D1:D234={"No","Not at all"})*(I1:I234="SERVICE DELIVERY MECHANISM"))</f>
        <v>0</v>
      </c>
      <c r="AE19" s="2" t="s">
        <v>674</v>
      </c>
      <c r="AF19" s="2">
        <f t="shared" si="2"/>
        <v>0</v>
      </c>
      <c r="AG19" s="2">
        <f t="shared" si="3"/>
        <v>0</v>
      </c>
      <c r="AH19" s="2">
        <f t="shared" si="4"/>
        <v>0</v>
      </c>
      <c r="AI19" s="2">
        <f t="shared" si="0"/>
        <v>0</v>
      </c>
      <c r="AJ19" s="2">
        <f t="shared" si="1"/>
        <v>0</v>
      </c>
      <c r="AK19" s="2">
        <f t="shared" si="5"/>
        <v>0</v>
      </c>
    </row>
    <row r="20" spans="1:37" ht="19" customHeight="1">
      <c r="A20" s="312">
        <v>5.5</v>
      </c>
      <c r="B20" s="216" t="s">
        <v>680</v>
      </c>
      <c r="C20" s="502"/>
      <c r="D20" s="502"/>
      <c r="E20" s="27"/>
      <c r="F20" s="11"/>
      <c r="G20" s="47"/>
      <c r="H20" s="42" t="s">
        <v>51</v>
      </c>
      <c r="I20" s="29"/>
      <c r="J20" s="16"/>
      <c r="N20" s="102" t="s">
        <v>87</v>
      </c>
      <c r="O20" s="8">
        <f>SUMPRODUCT((C1:C234={"Completely","Yes"})*(H1:H234="SOCIAL NORMS &amp; PRACTICES"))</f>
        <v>0</v>
      </c>
      <c r="P20" s="8">
        <f>SUMPRODUCT((C1:C234={"Mostly"})*(H1:H234="SOCIAL NORMS &amp; PRACTICES"))</f>
        <v>0</v>
      </c>
      <c r="Q20" s="8">
        <f>SUMPRODUCT((C1:C234={"Slightly"})*(H1:H234="SOCIAL NORMS &amp; PRACTICES"))</f>
        <v>0</v>
      </c>
      <c r="R20" s="101">
        <f>SUMPRODUCT((C1:C234={"No","Not at all"})*(H1:H234="SOCIAL NORMS &amp; PRACTICES"))</f>
        <v>0</v>
      </c>
      <c r="AE20" s="2" t="s">
        <v>674</v>
      </c>
      <c r="AF20" s="2">
        <f t="shared" si="2"/>
        <v>0</v>
      </c>
      <c r="AG20" s="2">
        <f t="shared" si="3"/>
        <v>0</v>
      </c>
      <c r="AH20" s="2">
        <f t="shared" si="4"/>
        <v>0</v>
      </c>
      <c r="AI20" s="2">
        <f t="shared" si="0"/>
        <v>0</v>
      </c>
      <c r="AJ20" s="2">
        <f t="shared" si="1"/>
        <v>0</v>
      </c>
      <c r="AK20" s="2">
        <f t="shared" si="5"/>
        <v>0</v>
      </c>
    </row>
    <row r="21" spans="1:37" ht="19" customHeight="1">
      <c r="A21" s="312">
        <v>5.6</v>
      </c>
      <c r="B21" s="216" t="s">
        <v>681</v>
      </c>
      <c r="C21" s="507"/>
      <c r="D21" s="507"/>
      <c r="E21" s="27"/>
      <c r="F21" s="11" t="s">
        <v>630</v>
      </c>
      <c r="G21" s="47" t="s">
        <v>485</v>
      </c>
      <c r="H21" s="42"/>
      <c r="I21" s="29"/>
      <c r="J21" s="16"/>
    </row>
    <row r="22" spans="1:37" ht="31">
      <c r="A22" s="312">
        <v>5.7</v>
      </c>
      <c r="B22" s="216" t="s">
        <v>682</v>
      </c>
      <c r="C22" s="502"/>
      <c r="D22" s="502"/>
      <c r="E22" s="27"/>
      <c r="F22" s="11"/>
      <c r="G22" s="47"/>
      <c r="H22" s="42"/>
      <c r="I22" s="29"/>
      <c r="J22" s="16"/>
    </row>
    <row r="23" spans="1:37" ht="46.5">
      <c r="A23" s="312">
        <v>6</v>
      </c>
      <c r="B23" s="304" t="s">
        <v>683</v>
      </c>
      <c r="C23" s="502"/>
      <c r="D23" s="502"/>
      <c r="E23" s="27"/>
      <c r="F23" s="11"/>
      <c r="G23" s="47"/>
      <c r="H23" s="42"/>
      <c r="I23" s="29"/>
      <c r="J23" s="16"/>
      <c r="N23" s="104"/>
      <c r="AF23" s="2">
        <f t="shared" si="2"/>
        <v>0</v>
      </c>
      <c r="AG23" s="2">
        <f t="shared" si="3"/>
        <v>0</v>
      </c>
      <c r="AH23" s="2">
        <f t="shared" si="4"/>
        <v>0</v>
      </c>
      <c r="AI23" s="2">
        <f t="shared" si="0"/>
        <v>0</v>
      </c>
      <c r="AJ23" s="2">
        <f t="shared" si="1"/>
        <v>0</v>
      </c>
      <c r="AK23" s="2">
        <f t="shared" si="5"/>
        <v>0</v>
      </c>
    </row>
    <row r="24" spans="1:37" ht="38.15" customHeight="1">
      <c r="A24" s="312">
        <v>7</v>
      </c>
      <c r="B24" s="304" t="s">
        <v>627</v>
      </c>
      <c r="C24" s="507"/>
      <c r="D24" s="507"/>
      <c r="E24" s="27"/>
      <c r="F24" s="11"/>
      <c r="G24" s="47"/>
      <c r="H24" s="42" t="s">
        <v>51</v>
      </c>
      <c r="I24" s="29"/>
      <c r="J24" s="16"/>
      <c r="AE24" s="2" t="s">
        <v>674</v>
      </c>
      <c r="AF24" s="2">
        <f t="shared" si="2"/>
        <v>0</v>
      </c>
      <c r="AG24" s="2">
        <f t="shared" si="3"/>
        <v>0</v>
      </c>
      <c r="AH24" s="2">
        <f t="shared" si="4"/>
        <v>0</v>
      </c>
      <c r="AI24" s="2">
        <f t="shared" si="0"/>
        <v>0</v>
      </c>
      <c r="AJ24" s="2">
        <f t="shared" si="1"/>
        <v>0</v>
      </c>
      <c r="AK24" s="2">
        <f t="shared" si="5"/>
        <v>0</v>
      </c>
    </row>
    <row r="25" spans="1:37" ht="31">
      <c r="A25" s="312">
        <v>8</v>
      </c>
      <c r="B25" s="304" t="s">
        <v>230</v>
      </c>
      <c r="C25" s="507"/>
      <c r="D25" s="507"/>
      <c r="E25" s="27"/>
      <c r="F25" s="11"/>
      <c r="G25" s="47"/>
      <c r="H25" s="42" t="s">
        <v>51</v>
      </c>
      <c r="I25" s="29"/>
      <c r="J25" s="16"/>
      <c r="AE25" s="2" t="s">
        <v>674</v>
      </c>
      <c r="AF25" s="2">
        <f t="shared" si="2"/>
        <v>0</v>
      </c>
      <c r="AG25" s="2">
        <f t="shared" si="3"/>
        <v>0</v>
      </c>
      <c r="AH25" s="2">
        <f t="shared" si="4"/>
        <v>0</v>
      </c>
      <c r="AI25" s="2">
        <f t="shared" si="0"/>
        <v>0</v>
      </c>
      <c r="AJ25" s="2">
        <f t="shared" si="1"/>
        <v>0</v>
      </c>
      <c r="AK25" s="2">
        <f t="shared" si="5"/>
        <v>0</v>
      </c>
    </row>
    <row r="26" spans="1:37" ht="31">
      <c r="A26" s="312">
        <v>9</v>
      </c>
      <c r="B26" s="304" t="s">
        <v>684</v>
      </c>
      <c r="C26" s="502"/>
      <c r="D26" s="502"/>
      <c r="E26" s="27"/>
      <c r="F26" s="11"/>
      <c r="G26" s="47"/>
      <c r="H26" s="42" t="s">
        <v>51</v>
      </c>
      <c r="I26" s="29"/>
      <c r="J26" s="16"/>
      <c r="AE26" s="2" t="s">
        <v>674</v>
      </c>
      <c r="AF26" s="2">
        <f t="shared" si="2"/>
        <v>0</v>
      </c>
      <c r="AG26" s="2">
        <f t="shared" si="3"/>
        <v>0</v>
      </c>
      <c r="AH26" s="2">
        <f t="shared" si="4"/>
        <v>0</v>
      </c>
      <c r="AI26" s="2">
        <f t="shared" si="0"/>
        <v>0</v>
      </c>
      <c r="AJ26" s="2">
        <f t="shared" si="1"/>
        <v>0</v>
      </c>
      <c r="AK26" s="2">
        <f t="shared" si="5"/>
        <v>0</v>
      </c>
    </row>
    <row r="27" spans="1:37" ht="15.5">
      <c r="A27" s="312">
        <v>9.1</v>
      </c>
      <c r="B27" s="216" t="s">
        <v>685</v>
      </c>
      <c r="C27" s="507"/>
      <c r="D27" s="507"/>
      <c r="E27" s="27"/>
      <c r="F27" s="11"/>
      <c r="G27" s="47"/>
      <c r="H27" s="42" t="s">
        <v>51</v>
      </c>
      <c r="I27" s="29"/>
      <c r="J27" s="16"/>
      <c r="AE27" s="2" t="s">
        <v>674</v>
      </c>
      <c r="AF27" s="2">
        <f t="shared" si="2"/>
        <v>0</v>
      </c>
      <c r="AG27" s="2">
        <f t="shared" si="3"/>
        <v>0</v>
      </c>
      <c r="AH27" s="2">
        <f t="shared" si="4"/>
        <v>0</v>
      </c>
      <c r="AI27" s="2">
        <f t="shared" si="0"/>
        <v>0</v>
      </c>
      <c r="AJ27" s="2">
        <f t="shared" si="1"/>
        <v>0</v>
      </c>
      <c r="AK27" s="2">
        <f t="shared" si="5"/>
        <v>0</v>
      </c>
    </row>
    <row r="28" spans="1:37" ht="15.5">
      <c r="A28" s="312">
        <v>9.1999999999999993</v>
      </c>
      <c r="B28" s="216" t="s">
        <v>686</v>
      </c>
      <c r="C28" s="507"/>
      <c r="D28" s="507"/>
      <c r="E28" s="27"/>
      <c r="F28" s="11"/>
      <c r="G28" s="47"/>
      <c r="H28" s="42" t="s">
        <v>51</v>
      </c>
      <c r="I28" s="29"/>
      <c r="J28" s="16"/>
      <c r="AE28" s="2" t="s">
        <v>674</v>
      </c>
      <c r="AF28" s="2">
        <f t="shared" si="2"/>
        <v>0</v>
      </c>
      <c r="AG28" s="2">
        <f t="shared" si="3"/>
        <v>0</v>
      </c>
      <c r="AH28" s="2">
        <f t="shared" si="4"/>
        <v>0</v>
      </c>
      <c r="AI28" s="2">
        <f t="shared" si="0"/>
        <v>0</v>
      </c>
      <c r="AJ28" s="2">
        <f t="shared" si="1"/>
        <v>0</v>
      </c>
      <c r="AK28" s="2">
        <f t="shared" si="5"/>
        <v>0</v>
      </c>
    </row>
    <row r="29" spans="1:37" ht="31">
      <c r="A29" s="312">
        <v>9.3000000000000007</v>
      </c>
      <c r="B29" s="216" t="s">
        <v>687</v>
      </c>
      <c r="C29" s="502"/>
      <c r="D29" s="502"/>
      <c r="E29" s="27"/>
      <c r="F29" s="11"/>
      <c r="G29" s="47"/>
      <c r="H29" s="42" t="s">
        <v>51</v>
      </c>
      <c r="I29" s="29"/>
      <c r="J29" s="16"/>
      <c r="AE29" s="2" t="s">
        <v>674</v>
      </c>
      <c r="AF29" s="2">
        <f t="shared" si="2"/>
        <v>0</v>
      </c>
      <c r="AG29" s="2">
        <f t="shared" si="3"/>
        <v>0</v>
      </c>
      <c r="AH29" s="2">
        <f t="shared" si="4"/>
        <v>0</v>
      </c>
      <c r="AI29" s="2">
        <f t="shared" si="0"/>
        <v>0</v>
      </c>
      <c r="AJ29" s="2">
        <f t="shared" si="1"/>
        <v>0</v>
      </c>
      <c r="AK29" s="2">
        <f t="shared" si="5"/>
        <v>0</v>
      </c>
    </row>
    <row r="30" spans="1:37" ht="31">
      <c r="A30" s="312">
        <v>10</v>
      </c>
      <c r="B30" s="304" t="s">
        <v>688</v>
      </c>
      <c r="C30" s="507"/>
      <c r="D30" s="507"/>
      <c r="E30" s="27"/>
      <c r="F30" s="11"/>
      <c r="G30" s="47"/>
      <c r="H30" s="42" t="s">
        <v>51</v>
      </c>
      <c r="I30" s="29"/>
      <c r="J30" s="16"/>
      <c r="AE30" s="2" t="s">
        <v>674</v>
      </c>
      <c r="AF30" s="2">
        <f t="shared" si="2"/>
        <v>0</v>
      </c>
      <c r="AG30" s="2">
        <f t="shared" si="3"/>
        <v>0</v>
      </c>
      <c r="AH30" s="2">
        <f t="shared" si="4"/>
        <v>0</v>
      </c>
      <c r="AI30" s="2">
        <f t="shared" si="0"/>
        <v>0</v>
      </c>
      <c r="AJ30" s="2">
        <f t="shared" si="1"/>
        <v>0</v>
      </c>
      <c r="AK30" s="2">
        <f t="shared" si="5"/>
        <v>0</v>
      </c>
    </row>
    <row r="31" spans="1:37" ht="15.5">
      <c r="A31" s="312">
        <v>10.1</v>
      </c>
      <c r="B31" s="216" t="s">
        <v>689</v>
      </c>
      <c r="C31" s="502"/>
      <c r="D31" s="502"/>
      <c r="E31" s="27"/>
      <c r="F31" s="11"/>
      <c r="G31" s="47"/>
      <c r="H31" s="42" t="s">
        <v>51</v>
      </c>
      <c r="I31" s="29"/>
      <c r="J31" s="16"/>
      <c r="AE31" s="2" t="s">
        <v>674</v>
      </c>
      <c r="AF31" s="2">
        <f t="shared" si="2"/>
        <v>0</v>
      </c>
      <c r="AG31" s="2">
        <f t="shared" si="3"/>
        <v>0</v>
      </c>
      <c r="AH31" s="2">
        <f t="shared" si="4"/>
        <v>0</v>
      </c>
      <c r="AI31" s="2">
        <f t="shared" si="0"/>
        <v>0</v>
      </c>
      <c r="AJ31" s="2">
        <f t="shared" si="1"/>
        <v>0</v>
      </c>
      <c r="AK31" s="2">
        <f t="shared" si="5"/>
        <v>0</v>
      </c>
    </row>
    <row r="32" spans="1:37" ht="15.5">
      <c r="A32" s="312">
        <v>10.199999999999999</v>
      </c>
      <c r="B32" s="216" t="s">
        <v>690</v>
      </c>
      <c r="C32" s="502"/>
      <c r="D32" s="502"/>
      <c r="E32" s="27"/>
      <c r="F32" s="11"/>
      <c r="G32" s="47"/>
      <c r="H32" s="42" t="s">
        <v>51</v>
      </c>
      <c r="I32" s="29"/>
      <c r="J32" s="16"/>
      <c r="AE32" s="2" t="s">
        <v>674</v>
      </c>
      <c r="AF32" s="2">
        <f t="shared" si="2"/>
        <v>0</v>
      </c>
      <c r="AG32" s="2">
        <f t="shared" si="3"/>
        <v>0</v>
      </c>
      <c r="AH32" s="2">
        <f t="shared" si="4"/>
        <v>0</v>
      </c>
      <c r="AI32" s="2">
        <f t="shared" si="0"/>
        <v>0</v>
      </c>
      <c r="AJ32" s="2">
        <f t="shared" si="1"/>
        <v>0</v>
      </c>
      <c r="AK32" s="2">
        <f t="shared" si="5"/>
        <v>0</v>
      </c>
    </row>
    <row r="33" spans="1:37" ht="31">
      <c r="A33" s="312">
        <v>11</v>
      </c>
      <c r="B33" s="304" t="s">
        <v>691</v>
      </c>
      <c r="C33" s="502"/>
      <c r="D33" s="502"/>
      <c r="E33" s="27"/>
      <c r="F33" s="11"/>
      <c r="G33" s="47"/>
      <c r="H33" s="42" t="s">
        <v>51</v>
      </c>
      <c r="I33" s="29"/>
      <c r="J33" s="16"/>
      <c r="AE33" s="2" t="s">
        <v>674</v>
      </c>
      <c r="AF33" s="2">
        <f t="shared" si="2"/>
        <v>0</v>
      </c>
      <c r="AG33" s="2">
        <f t="shared" si="3"/>
        <v>0</v>
      </c>
      <c r="AH33" s="2">
        <f t="shared" si="4"/>
        <v>0</v>
      </c>
      <c r="AI33" s="2">
        <f t="shared" si="0"/>
        <v>0</v>
      </c>
      <c r="AJ33" s="2">
        <f t="shared" si="1"/>
        <v>0</v>
      </c>
      <c r="AK33" s="2">
        <f t="shared" si="5"/>
        <v>0</v>
      </c>
    </row>
    <row r="34" spans="1:37" ht="15.5">
      <c r="A34" s="312">
        <v>11.1</v>
      </c>
      <c r="B34" s="216" t="s">
        <v>692</v>
      </c>
      <c r="C34" s="502"/>
      <c r="D34" s="502"/>
      <c r="E34" s="27"/>
      <c r="F34" s="11"/>
      <c r="G34" s="47"/>
      <c r="H34" s="42" t="s">
        <v>51</v>
      </c>
      <c r="I34" s="29"/>
      <c r="J34" s="16"/>
      <c r="AE34" s="2" t="s">
        <v>674</v>
      </c>
      <c r="AF34" s="2">
        <f t="shared" si="2"/>
        <v>0</v>
      </c>
      <c r="AG34" s="2">
        <f t="shared" si="3"/>
        <v>0</v>
      </c>
      <c r="AH34" s="2">
        <f t="shared" si="4"/>
        <v>0</v>
      </c>
      <c r="AI34" s="2">
        <f t="shared" si="0"/>
        <v>0</v>
      </c>
      <c r="AJ34" s="2">
        <f t="shared" si="1"/>
        <v>0</v>
      </c>
      <c r="AK34" s="2">
        <f t="shared" si="5"/>
        <v>0</v>
      </c>
    </row>
    <row r="35" spans="1:37" ht="15.5">
      <c r="A35" s="312">
        <v>11.2</v>
      </c>
      <c r="B35" s="216" t="s">
        <v>693</v>
      </c>
      <c r="C35" s="502"/>
      <c r="D35" s="502"/>
      <c r="E35" s="27"/>
      <c r="F35" s="11"/>
      <c r="G35" s="47"/>
      <c r="H35" s="42" t="s">
        <v>51</v>
      </c>
      <c r="I35" s="29"/>
      <c r="J35" s="16"/>
      <c r="AE35" s="2" t="s">
        <v>674</v>
      </c>
      <c r="AF35" s="2">
        <f t="shared" si="2"/>
        <v>0</v>
      </c>
      <c r="AG35" s="2">
        <f t="shared" si="3"/>
        <v>0</v>
      </c>
      <c r="AH35" s="2">
        <f t="shared" si="4"/>
        <v>0</v>
      </c>
      <c r="AI35" s="2">
        <f t="shared" si="0"/>
        <v>0</v>
      </c>
      <c r="AJ35" s="2">
        <f t="shared" si="1"/>
        <v>0</v>
      </c>
      <c r="AK35" s="2">
        <f t="shared" si="5"/>
        <v>0</v>
      </c>
    </row>
    <row r="36" spans="1:37" ht="46.5">
      <c r="A36" s="312">
        <v>12</v>
      </c>
      <c r="B36" s="304" t="s">
        <v>694</v>
      </c>
      <c r="C36" s="502"/>
      <c r="D36" s="502"/>
      <c r="E36" s="27"/>
      <c r="F36" s="11"/>
      <c r="G36" s="47"/>
      <c r="H36" s="42"/>
      <c r="I36" s="29"/>
      <c r="J36" s="16"/>
    </row>
    <row r="37" spans="1:37" ht="31">
      <c r="A37" s="312">
        <v>13</v>
      </c>
      <c r="B37" s="304" t="s">
        <v>695</v>
      </c>
      <c r="C37" s="502"/>
      <c r="D37" s="502"/>
      <c r="E37" s="27"/>
      <c r="F37" s="11"/>
      <c r="G37" s="47"/>
      <c r="H37" s="42"/>
      <c r="I37" s="29"/>
      <c r="J37" s="16"/>
    </row>
    <row r="38" spans="1:37" ht="31">
      <c r="A38" s="312">
        <v>14</v>
      </c>
      <c r="B38" s="304" t="s">
        <v>696</v>
      </c>
      <c r="C38" s="507"/>
      <c r="D38" s="507"/>
      <c r="E38" s="27"/>
      <c r="F38" s="11"/>
      <c r="G38" s="47"/>
      <c r="H38" s="42" t="s">
        <v>51</v>
      </c>
      <c r="I38" s="29"/>
      <c r="J38" s="16"/>
    </row>
    <row r="39" spans="1:37" ht="46.5">
      <c r="A39" s="312">
        <v>15</v>
      </c>
      <c r="B39" s="304" t="s">
        <v>697</v>
      </c>
      <c r="C39" s="507"/>
      <c r="D39" s="507"/>
      <c r="E39" s="27"/>
      <c r="F39" s="11" t="s">
        <v>698</v>
      </c>
      <c r="G39" s="47" t="s">
        <v>325</v>
      </c>
      <c r="H39" s="42" t="s">
        <v>51</v>
      </c>
      <c r="I39" s="29"/>
      <c r="J39" s="16"/>
      <c r="AE39" s="2" t="s">
        <v>674</v>
      </c>
      <c r="AF39" s="2">
        <f t="shared" si="2"/>
        <v>0</v>
      </c>
      <c r="AG39" s="2">
        <f t="shared" si="3"/>
        <v>0</v>
      </c>
      <c r="AH39" s="2">
        <f t="shared" si="4"/>
        <v>0</v>
      </c>
      <c r="AI39" s="2">
        <f t="shared" si="0"/>
        <v>0</v>
      </c>
      <c r="AJ39" s="2">
        <f t="shared" si="1"/>
        <v>0</v>
      </c>
      <c r="AK39" s="2">
        <f t="shared" si="5"/>
        <v>0</v>
      </c>
    </row>
    <row r="40" spans="1:37" ht="31">
      <c r="A40" s="312">
        <v>16</v>
      </c>
      <c r="B40" s="304" t="s">
        <v>699</v>
      </c>
      <c r="C40" s="507"/>
      <c r="D40" s="507"/>
      <c r="E40" s="27"/>
      <c r="F40" s="11"/>
      <c r="G40" s="47"/>
      <c r="H40" s="42" t="s">
        <v>51</v>
      </c>
      <c r="I40" s="29"/>
      <c r="J40" s="16"/>
    </row>
    <row r="41" spans="1:37" ht="46.5">
      <c r="A41" s="312">
        <v>17</v>
      </c>
      <c r="B41" s="304" t="s">
        <v>700</v>
      </c>
      <c r="C41" s="507"/>
      <c r="D41" s="507"/>
      <c r="E41" s="27"/>
      <c r="F41" s="11"/>
      <c r="G41" s="47"/>
      <c r="H41" s="42" t="s">
        <v>51</v>
      </c>
      <c r="I41" s="29"/>
      <c r="J41" s="16"/>
    </row>
    <row r="42" spans="1:37" ht="21" customHeight="1">
      <c r="A42" s="312">
        <v>18</v>
      </c>
      <c r="B42" s="304" t="s">
        <v>701</v>
      </c>
      <c r="C42" s="507"/>
      <c r="D42" s="507"/>
      <c r="E42" s="27"/>
      <c r="F42" s="11" t="s">
        <v>702</v>
      </c>
      <c r="G42" s="47" t="s">
        <v>325</v>
      </c>
      <c r="H42" s="42"/>
      <c r="I42" s="29"/>
      <c r="J42" s="16"/>
    </row>
    <row r="43" spans="1:37" ht="31">
      <c r="A43" s="312">
        <v>19</v>
      </c>
      <c r="B43" s="304" t="s">
        <v>703</v>
      </c>
      <c r="C43" s="507"/>
      <c r="D43" s="507"/>
      <c r="E43" s="27"/>
      <c r="F43" s="11"/>
      <c r="G43" s="47"/>
      <c r="H43" s="42"/>
      <c r="I43" s="29"/>
      <c r="J43" s="16"/>
    </row>
    <row r="44" spans="1:37" ht="31">
      <c r="A44" s="608"/>
      <c r="B44" s="489" t="s">
        <v>704</v>
      </c>
      <c r="C44" s="438" t="s">
        <v>705</v>
      </c>
      <c r="D44" s="30" t="s">
        <v>706</v>
      </c>
      <c r="E44" s="305"/>
      <c r="F44" s="181"/>
      <c r="G44" s="47"/>
      <c r="H44" s="42" t="s">
        <v>51</v>
      </c>
      <c r="I44" s="29"/>
      <c r="J44" s="16"/>
    </row>
    <row r="45" spans="1:37" ht="73" customHeight="1">
      <c r="A45" s="609"/>
      <c r="B45" s="489"/>
      <c r="C45" s="302" t="s">
        <v>707</v>
      </c>
      <c r="D45" s="302" t="s">
        <v>235</v>
      </c>
      <c r="E45" s="27"/>
      <c r="F45" s="182"/>
      <c r="G45" s="47"/>
      <c r="H45" s="42" t="s">
        <v>51</v>
      </c>
      <c r="I45" s="29"/>
      <c r="J45" s="16"/>
    </row>
    <row r="46" spans="1:37" ht="38.15" customHeight="1">
      <c r="A46" s="312">
        <v>19.100000000000001</v>
      </c>
      <c r="B46" s="217" t="s">
        <v>323</v>
      </c>
      <c r="C46" s="27"/>
      <c r="D46" s="27"/>
      <c r="E46" s="27"/>
      <c r="F46" s="11" t="s">
        <v>708</v>
      </c>
      <c r="G46" s="47"/>
      <c r="H46" s="42"/>
      <c r="I46" s="29"/>
      <c r="J46" s="16"/>
    </row>
    <row r="47" spans="1:37" ht="36" customHeight="1">
      <c r="A47" s="312">
        <v>19.2</v>
      </c>
      <c r="B47" s="216" t="s">
        <v>709</v>
      </c>
      <c r="C47" s="27"/>
      <c r="D47" s="27"/>
      <c r="E47" s="27"/>
      <c r="F47" s="11" t="s">
        <v>710</v>
      </c>
      <c r="G47" s="47"/>
      <c r="H47" s="42"/>
      <c r="I47" s="29"/>
      <c r="J47" s="16"/>
    </row>
    <row r="48" spans="1:37" ht="20.149999999999999" customHeight="1">
      <c r="A48" s="312">
        <v>19.3</v>
      </c>
      <c r="B48" s="216" t="s">
        <v>711</v>
      </c>
      <c r="C48" s="27"/>
      <c r="D48" s="27"/>
      <c r="E48" s="27"/>
      <c r="F48" s="11" t="s">
        <v>712</v>
      </c>
      <c r="G48" s="47"/>
      <c r="H48" s="42"/>
      <c r="I48" s="29"/>
      <c r="J48" s="16"/>
    </row>
    <row r="49" spans="1:19" ht="20.149999999999999" customHeight="1">
      <c r="A49" s="312">
        <v>19.399999999999999</v>
      </c>
      <c r="B49" s="216" t="s">
        <v>713</v>
      </c>
      <c r="C49" s="27"/>
      <c r="D49" s="27"/>
      <c r="E49" s="27"/>
      <c r="F49" s="11" t="s">
        <v>582</v>
      </c>
      <c r="G49" s="47"/>
      <c r="H49" s="42"/>
      <c r="I49" s="29"/>
      <c r="J49" s="16"/>
    </row>
    <row r="50" spans="1:19" ht="20.149999999999999" customHeight="1">
      <c r="A50" s="312">
        <v>19.5</v>
      </c>
      <c r="B50" s="216" t="s">
        <v>714</v>
      </c>
      <c r="C50" s="27"/>
      <c r="D50" s="27"/>
      <c r="E50" s="27"/>
      <c r="F50" s="11" t="s">
        <v>507</v>
      </c>
      <c r="G50" s="47"/>
      <c r="H50" s="42"/>
      <c r="I50" s="29"/>
      <c r="J50" s="16"/>
    </row>
    <row r="51" spans="1:19" ht="20.149999999999999" customHeight="1">
      <c r="A51" s="312">
        <v>19.600000000000001</v>
      </c>
      <c r="B51" s="216" t="s">
        <v>715</v>
      </c>
      <c r="C51" s="27"/>
      <c r="D51" s="27"/>
      <c r="E51" s="27"/>
      <c r="F51" s="11" t="s">
        <v>716</v>
      </c>
      <c r="G51" s="47"/>
      <c r="H51" s="42"/>
      <c r="I51" s="29"/>
      <c r="J51" s="16"/>
    </row>
    <row r="52" spans="1:19" ht="32.15" customHeight="1">
      <c r="A52" s="312">
        <v>19.7</v>
      </c>
      <c r="B52" s="216" t="s">
        <v>717</v>
      </c>
      <c r="C52" s="27"/>
      <c r="D52" s="27"/>
      <c r="E52" s="27"/>
      <c r="F52" s="11" t="s">
        <v>718</v>
      </c>
      <c r="G52" s="47"/>
      <c r="H52" s="42" t="s">
        <v>51</v>
      </c>
      <c r="I52" s="42" t="s">
        <v>86</v>
      </c>
      <c r="J52" s="16"/>
    </row>
    <row r="53" spans="1:19" ht="32.15" customHeight="1">
      <c r="A53" s="312">
        <v>19.8</v>
      </c>
      <c r="B53" s="216" t="s">
        <v>719</v>
      </c>
      <c r="C53" s="27"/>
      <c r="D53" s="27"/>
      <c r="E53" s="27"/>
      <c r="F53" s="11" t="s">
        <v>720</v>
      </c>
      <c r="G53" s="47"/>
      <c r="H53" s="42" t="s">
        <v>51</v>
      </c>
      <c r="I53" s="42" t="s">
        <v>86</v>
      </c>
      <c r="J53" s="16"/>
    </row>
    <row r="54" spans="1:19" ht="32.15" customHeight="1">
      <c r="A54" s="312">
        <v>19.899999999999999</v>
      </c>
      <c r="B54" s="216" t="s">
        <v>721</v>
      </c>
      <c r="C54" s="27"/>
      <c r="D54" s="27"/>
      <c r="E54" s="27"/>
      <c r="F54" s="11" t="s">
        <v>722</v>
      </c>
      <c r="G54" s="47"/>
      <c r="H54" s="42" t="s">
        <v>51</v>
      </c>
      <c r="I54" s="42" t="s">
        <v>86</v>
      </c>
      <c r="J54" s="16"/>
    </row>
    <row r="55" spans="1:19" ht="20.149999999999999" customHeight="1">
      <c r="A55" s="312" t="str">
        <f>"19.10"</f>
        <v>19.10</v>
      </c>
      <c r="B55" s="216" t="s">
        <v>723</v>
      </c>
      <c r="C55" s="27"/>
      <c r="D55" s="27"/>
      <c r="E55" s="27"/>
      <c r="F55" s="11"/>
      <c r="G55" s="47"/>
      <c r="H55" s="42" t="s">
        <v>51</v>
      </c>
      <c r="I55" s="42" t="s">
        <v>86</v>
      </c>
      <c r="J55" s="16"/>
    </row>
    <row r="56" spans="1:19" ht="20.149999999999999" customHeight="1">
      <c r="A56" s="312">
        <v>19.11</v>
      </c>
      <c r="B56" s="216" t="s">
        <v>724</v>
      </c>
      <c r="C56" s="27"/>
      <c r="D56" s="27"/>
      <c r="E56" s="27"/>
      <c r="F56" s="11"/>
      <c r="G56" s="47"/>
      <c r="H56" s="42" t="s">
        <v>51</v>
      </c>
      <c r="I56" s="42" t="s">
        <v>86</v>
      </c>
      <c r="J56" s="16"/>
    </row>
    <row r="57" spans="1:19" ht="20.149999999999999" customHeight="1">
      <c r="A57" s="312">
        <v>19.12</v>
      </c>
      <c r="B57" s="216" t="s">
        <v>725</v>
      </c>
      <c r="C57" s="27"/>
      <c r="D57" s="27"/>
      <c r="E57" s="27"/>
      <c r="F57" s="11" t="s">
        <v>726</v>
      </c>
      <c r="G57" s="47"/>
      <c r="H57" s="42"/>
      <c r="I57" s="42"/>
      <c r="J57" s="16"/>
    </row>
    <row r="58" spans="1:19" ht="31">
      <c r="A58" s="312">
        <v>19.13</v>
      </c>
      <c r="B58" s="216" t="s">
        <v>727</v>
      </c>
      <c r="C58" s="27"/>
      <c r="D58" s="27"/>
      <c r="E58" s="27"/>
      <c r="F58" s="11"/>
      <c r="G58" s="47"/>
      <c r="H58" s="42" t="s">
        <v>51</v>
      </c>
      <c r="I58" s="42" t="s">
        <v>86</v>
      </c>
      <c r="J58" s="16"/>
    </row>
    <row r="59" spans="1:19" ht="31">
      <c r="A59" s="312">
        <v>19.14</v>
      </c>
      <c r="B59" s="216" t="s">
        <v>728</v>
      </c>
      <c r="C59" s="27"/>
      <c r="D59" s="27"/>
      <c r="E59" s="27"/>
      <c r="F59" s="11"/>
      <c r="G59" s="47"/>
      <c r="H59" s="42" t="s">
        <v>51</v>
      </c>
      <c r="I59" s="42" t="s">
        <v>86</v>
      </c>
      <c r="J59" s="16"/>
    </row>
    <row r="60" spans="1:19" ht="36" customHeight="1">
      <c r="A60" s="312">
        <v>19.149999999999999</v>
      </c>
      <c r="B60" s="216" t="s">
        <v>729</v>
      </c>
      <c r="C60" s="27"/>
      <c r="D60" s="27"/>
      <c r="E60" s="27"/>
      <c r="F60" s="11" t="s">
        <v>730</v>
      </c>
      <c r="G60" s="47" t="s">
        <v>731</v>
      </c>
      <c r="H60" s="42" t="s">
        <v>51</v>
      </c>
      <c r="I60" s="42" t="s">
        <v>86</v>
      </c>
      <c r="J60" s="16"/>
    </row>
    <row r="61" spans="1:19" ht="22" customHeight="1">
      <c r="A61" s="312">
        <v>19.16</v>
      </c>
      <c r="B61" s="216" t="s">
        <v>732</v>
      </c>
      <c r="C61" s="27"/>
      <c r="D61" s="27"/>
      <c r="E61" s="58"/>
      <c r="F61" s="11" t="s">
        <v>733</v>
      </c>
      <c r="G61" s="47"/>
      <c r="H61" s="28"/>
      <c r="I61" s="28"/>
      <c r="J61" s="16"/>
    </row>
    <row r="62" spans="1:19" ht="15.5">
      <c r="A62" s="312">
        <v>19.170000000000002</v>
      </c>
      <c r="B62" s="219" t="s">
        <v>734</v>
      </c>
      <c r="C62" s="27"/>
      <c r="D62" s="27"/>
      <c r="E62" s="58"/>
      <c r="F62" s="11"/>
      <c r="G62" s="47"/>
      <c r="H62" s="28"/>
      <c r="I62" s="28"/>
      <c r="J62" s="16"/>
    </row>
    <row r="63" spans="1:19" ht="15.5">
      <c r="A63" s="313">
        <v>19.18</v>
      </c>
      <c r="B63" s="219" t="s">
        <v>735</v>
      </c>
      <c r="C63" s="143"/>
      <c r="D63" s="143"/>
      <c r="E63" s="415"/>
      <c r="F63" s="158"/>
      <c r="G63" s="47"/>
      <c r="H63" s="28"/>
      <c r="I63" s="28"/>
      <c r="J63" s="16"/>
    </row>
    <row r="64" spans="1:19" ht="26.15" customHeight="1">
      <c r="A64" s="601" t="s">
        <v>109</v>
      </c>
      <c r="B64" s="601"/>
      <c r="C64" s="601"/>
      <c r="D64" s="601"/>
      <c r="E64" s="601"/>
      <c r="F64" s="601"/>
      <c r="G64" s="63"/>
      <c r="H64" s="31"/>
      <c r="I64" s="31"/>
      <c r="J64" s="31"/>
      <c r="K64" s="31"/>
      <c r="L64" s="31"/>
      <c r="M64" s="31"/>
      <c r="N64" s="31"/>
      <c r="O64" s="31"/>
      <c r="P64" s="31"/>
      <c r="Q64" s="32"/>
      <c r="R64" s="12"/>
      <c r="S64" s="7"/>
    </row>
    <row r="65" spans="1:57" ht="31">
      <c r="A65" s="311">
        <v>20</v>
      </c>
      <c r="B65" s="255" t="s">
        <v>736</v>
      </c>
      <c r="C65" s="611"/>
      <c r="D65" s="611"/>
      <c r="E65" s="115"/>
      <c r="F65" s="94"/>
      <c r="G65" s="11"/>
      <c r="H65" s="105" t="s">
        <v>86</v>
      </c>
      <c r="I65" s="25"/>
      <c r="J65" s="16"/>
    </row>
    <row r="66" spans="1:57" ht="31">
      <c r="A66" s="312">
        <v>21</v>
      </c>
      <c r="B66" s="254" t="s">
        <v>252</v>
      </c>
      <c r="C66" s="502"/>
      <c r="D66" s="502"/>
      <c r="E66" s="63"/>
      <c r="F66" s="11"/>
      <c r="G66" s="11"/>
      <c r="H66" s="105" t="s">
        <v>86</v>
      </c>
      <c r="I66" s="25"/>
      <c r="J66" s="16"/>
      <c r="AP66" s="617" t="s">
        <v>63</v>
      </c>
      <c r="AQ66" s="617"/>
    </row>
    <row r="67" spans="1:57" ht="31">
      <c r="A67" s="312">
        <v>22</v>
      </c>
      <c r="B67" s="260" t="s">
        <v>253</v>
      </c>
      <c r="C67" s="502"/>
      <c r="D67" s="502"/>
      <c r="E67" s="63"/>
      <c r="F67" s="11"/>
      <c r="G67" s="11"/>
      <c r="H67" s="105" t="s">
        <v>86</v>
      </c>
      <c r="I67" s="25"/>
      <c r="J67" s="16"/>
    </row>
    <row r="68" spans="1:57" ht="15.5">
      <c r="A68" s="312"/>
      <c r="B68" s="254" t="s">
        <v>737</v>
      </c>
      <c r="C68" s="507"/>
      <c r="D68" s="507"/>
      <c r="F68" s="11"/>
      <c r="G68" s="11"/>
      <c r="H68" s="105" t="s">
        <v>86</v>
      </c>
      <c r="J68" s="16"/>
      <c r="Y68" s="28"/>
    </row>
    <row r="69" spans="1:57" ht="15.5">
      <c r="A69" s="312">
        <v>23.1</v>
      </c>
      <c r="B69" s="216" t="s">
        <v>738</v>
      </c>
      <c r="C69" s="502"/>
      <c r="D69" s="502"/>
      <c r="E69" s="63"/>
      <c r="F69" s="11"/>
      <c r="G69" s="11"/>
      <c r="H69" s="105" t="s">
        <v>86</v>
      </c>
      <c r="J69" s="16"/>
      <c r="BD69" s="502"/>
      <c r="BE69" s="502"/>
    </row>
    <row r="70" spans="1:57" ht="15.5">
      <c r="A70" s="312">
        <v>23.2</v>
      </c>
      <c r="B70" s="216" t="s">
        <v>739</v>
      </c>
      <c r="C70" s="502"/>
      <c r="D70" s="502"/>
      <c r="E70" s="63"/>
      <c r="F70" s="11"/>
      <c r="G70" s="11"/>
      <c r="H70" s="105" t="s">
        <v>86</v>
      </c>
      <c r="J70" s="16"/>
    </row>
    <row r="71" spans="1:57" ht="31">
      <c r="A71" s="313">
        <v>24</v>
      </c>
      <c r="B71" s="261" t="s">
        <v>740</v>
      </c>
      <c r="C71" s="618"/>
      <c r="D71" s="618"/>
      <c r="E71" s="118"/>
      <c r="F71" s="158"/>
      <c r="G71" s="11"/>
      <c r="H71" s="105" t="s">
        <v>86</v>
      </c>
      <c r="J71" s="16"/>
    </row>
    <row r="72" spans="1:57" ht="25" customHeight="1">
      <c r="A72" s="591" t="s">
        <v>129</v>
      </c>
      <c r="B72" s="591"/>
      <c r="C72" s="591"/>
      <c r="D72" s="591"/>
      <c r="E72" s="591"/>
      <c r="F72" s="591"/>
      <c r="G72" s="2"/>
      <c r="H72" s="33"/>
      <c r="I72" s="33"/>
      <c r="J72" s="33"/>
      <c r="K72" s="33"/>
      <c r="L72" s="33"/>
      <c r="M72" s="33"/>
      <c r="N72" s="33"/>
      <c r="O72" s="33"/>
      <c r="P72" s="33"/>
      <c r="Q72" s="34"/>
      <c r="R72" s="12"/>
      <c r="S72" s="7"/>
    </row>
    <row r="73" spans="1:57" ht="18" customHeight="1">
      <c r="A73" s="311">
        <v>25</v>
      </c>
      <c r="B73" s="255" t="s">
        <v>741</v>
      </c>
      <c r="C73" s="611"/>
      <c r="D73" s="611"/>
      <c r="E73" s="117"/>
      <c r="F73" s="94" t="s">
        <v>742</v>
      </c>
      <c r="G73" s="11"/>
      <c r="H73" s="106" t="s">
        <v>131</v>
      </c>
      <c r="AE73" s="2" t="s">
        <v>743</v>
      </c>
      <c r="AF73" s="2">
        <f>COUNTIF(C65,"Completely")</f>
        <v>0</v>
      </c>
      <c r="AG73" s="2">
        <f>COUNTIF(C65,"Yes")</f>
        <v>0</v>
      </c>
      <c r="AH73" s="2">
        <f>COUNTIF(C65,"Partly")</f>
        <v>0</v>
      </c>
      <c r="AI73" s="2">
        <f>COUNTIF(C65,"Not at all")</f>
        <v>0</v>
      </c>
      <c r="AJ73" s="2">
        <f>COUNTIF(C65,"No")</f>
        <v>0</v>
      </c>
      <c r="AK73" s="2">
        <f>COUNTIF(C65,"N/A")</f>
        <v>0</v>
      </c>
    </row>
    <row r="74" spans="1:57" ht="18" customHeight="1">
      <c r="A74" s="312">
        <v>26</v>
      </c>
      <c r="B74" s="254" t="s">
        <v>744</v>
      </c>
      <c r="C74" s="502"/>
      <c r="D74" s="502"/>
      <c r="E74" s="75"/>
      <c r="F74" s="11" t="s">
        <v>659</v>
      </c>
      <c r="G74" s="11"/>
      <c r="H74" s="106" t="s">
        <v>131</v>
      </c>
    </row>
    <row r="75" spans="1:57" ht="30" customHeight="1">
      <c r="A75" s="311"/>
      <c r="B75" s="254" t="s">
        <v>258</v>
      </c>
      <c r="C75" s="507"/>
      <c r="D75" s="507"/>
      <c r="E75" s="63"/>
      <c r="F75" s="183"/>
      <c r="G75" s="11"/>
      <c r="H75" s="106" t="s">
        <v>131</v>
      </c>
      <c r="AE75" s="2" t="s">
        <v>743</v>
      </c>
      <c r="AF75" s="2" t="e">
        <f>COUNTIF(#REF!,"Completely")</f>
        <v>#REF!</v>
      </c>
      <c r="AG75" s="2" t="e">
        <f>COUNTIF(#REF!,"Yes")</f>
        <v>#REF!</v>
      </c>
      <c r="AH75" s="2" t="e">
        <f>COUNTIF(#REF!,"Partly")</f>
        <v>#REF!</v>
      </c>
      <c r="AI75" s="2" t="e">
        <f>COUNTIF(#REF!,"Not at all")</f>
        <v>#REF!</v>
      </c>
      <c r="AJ75" s="2" t="e">
        <f>COUNTIF(#REF!,"No")</f>
        <v>#REF!</v>
      </c>
      <c r="AK75" s="2" t="e">
        <f>COUNTIF(#REF!,"N/A")</f>
        <v>#REF!</v>
      </c>
    </row>
    <row r="76" spans="1:57" ht="15.5">
      <c r="A76" s="312">
        <v>27.1</v>
      </c>
      <c r="B76" s="233" t="s">
        <v>259</v>
      </c>
      <c r="C76" s="502"/>
      <c r="D76" s="502"/>
      <c r="E76" s="63"/>
      <c r="F76" s="183"/>
      <c r="G76" s="11"/>
      <c r="H76" s="106" t="s">
        <v>131</v>
      </c>
      <c r="AE76" s="2" t="s">
        <v>743</v>
      </c>
      <c r="AF76" s="2">
        <f>COUNTIF(C67,"Completely")</f>
        <v>0</v>
      </c>
      <c r="AG76" s="2">
        <f>COUNTIF(C67,"Yes")</f>
        <v>0</v>
      </c>
      <c r="AH76" s="2">
        <f>COUNTIF(C67,"Partly")</f>
        <v>0</v>
      </c>
      <c r="AI76" s="2">
        <f>COUNTIF(C67,"Not at all")</f>
        <v>0</v>
      </c>
      <c r="AJ76" s="2">
        <f>COUNTIF(C67,"No")</f>
        <v>0</v>
      </c>
      <c r="AK76" s="2">
        <f>COUNTIF(C67,"N/A")</f>
        <v>0</v>
      </c>
    </row>
    <row r="77" spans="1:57" ht="19" customHeight="1">
      <c r="A77" s="311">
        <v>27.2</v>
      </c>
      <c r="B77" s="233" t="s">
        <v>261</v>
      </c>
      <c r="C77" s="502"/>
      <c r="D77" s="502"/>
      <c r="E77" s="63"/>
      <c r="F77" s="183"/>
      <c r="G77" s="11"/>
      <c r="H77" s="106"/>
    </row>
    <row r="78" spans="1:57" ht="31">
      <c r="A78" s="311">
        <v>28</v>
      </c>
      <c r="B78" s="254" t="s">
        <v>745</v>
      </c>
      <c r="C78" s="502"/>
      <c r="D78" s="502"/>
      <c r="E78" s="63"/>
      <c r="F78" s="183"/>
      <c r="G78" s="603"/>
      <c r="H78" s="106" t="s">
        <v>131</v>
      </c>
      <c r="I78" s="25"/>
      <c r="AE78" s="2" t="s">
        <v>743</v>
      </c>
      <c r="AF78" s="2">
        <f>COUNTIF(C69,"Completely")</f>
        <v>0</v>
      </c>
      <c r="AG78" s="2">
        <f>COUNTIF(C69,"Yes")</f>
        <v>0</v>
      </c>
      <c r="AH78" s="2">
        <f>COUNTIF(C69,"Partly")</f>
        <v>0</v>
      </c>
      <c r="AI78" s="2">
        <f>COUNTIF(C69,"Not at all")</f>
        <v>0</v>
      </c>
      <c r="AJ78" s="2">
        <f>COUNTIF(C69,"No")</f>
        <v>0</v>
      </c>
      <c r="AK78" s="2">
        <f>COUNTIF(C69,"N/A")</f>
        <v>0</v>
      </c>
    </row>
    <row r="79" spans="1:57" ht="15.5">
      <c r="A79" s="312">
        <v>28.1</v>
      </c>
      <c r="B79" s="215" t="s">
        <v>263</v>
      </c>
      <c r="C79" s="502"/>
      <c r="D79" s="502"/>
      <c r="E79" s="63"/>
      <c r="F79" s="183"/>
      <c r="G79" s="603"/>
      <c r="H79" s="106" t="s">
        <v>131</v>
      </c>
      <c r="I79" s="25"/>
      <c r="AE79" s="2" t="s">
        <v>743</v>
      </c>
      <c r="AF79" s="2">
        <f>COUNTIF(C70,"Completely")</f>
        <v>0</v>
      </c>
      <c r="AG79" s="2">
        <f>COUNTIF(C70,"Yes")</f>
        <v>0</v>
      </c>
      <c r="AH79" s="2">
        <f>COUNTIF(C70,"Partly")</f>
        <v>0</v>
      </c>
      <c r="AI79" s="2">
        <f>COUNTIF(C70,"Not at all")</f>
        <v>0</v>
      </c>
      <c r="AJ79" s="2">
        <f>COUNTIF(C70,"No")</f>
        <v>0</v>
      </c>
      <c r="AK79" s="2">
        <f>COUNTIF(C70,"N/A")</f>
        <v>0</v>
      </c>
    </row>
    <row r="80" spans="1:57" ht="15.5">
      <c r="A80" s="311">
        <v>28.9</v>
      </c>
      <c r="B80" s="215" t="s">
        <v>264</v>
      </c>
      <c r="C80" s="502"/>
      <c r="D80" s="502"/>
      <c r="E80" s="63"/>
      <c r="F80" s="183"/>
      <c r="G80" s="11"/>
      <c r="H80" s="106" t="s">
        <v>131</v>
      </c>
      <c r="I80" s="25"/>
      <c r="AE80" s="2" t="s">
        <v>743</v>
      </c>
      <c r="AF80" s="2">
        <f>COUNTIF(C71,"Completely")</f>
        <v>0</v>
      </c>
      <c r="AG80" s="2">
        <f>COUNTIF(C71,"Yes")</f>
        <v>0</v>
      </c>
      <c r="AH80" s="2">
        <f>COUNTIF(C71,"Partly")</f>
        <v>0</v>
      </c>
      <c r="AI80" s="2">
        <f>COUNTIF(C71,"Not at all")</f>
        <v>0</v>
      </c>
      <c r="AJ80" s="2">
        <f>COUNTIF(C71,"No")</f>
        <v>0</v>
      </c>
      <c r="AK80" s="2">
        <f>COUNTIF(C71,"N/A")</f>
        <v>0</v>
      </c>
    </row>
    <row r="81" spans="1:17" ht="15.5">
      <c r="A81" s="312"/>
      <c r="B81" s="254" t="s">
        <v>746</v>
      </c>
      <c r="C81" s="598"/>
      <c r="D81" s="610"/>
      <c r="E81" s="63"/>
      <c r="F81" s="183"/>
      <c r="G81" s="142"/>
      <c r="H81" s="106" t="s">
        <v>131</v>
      </c>
      <c r="I81" s="25"/>
    </row>
    <row r="82" spans="1:17" ht="32.15" customHeight="1">
      <c r="A82" s="312">
        <v>29.1</v>
      </c>
      <c r="B82" s="216" t="s">
        <v>747</v>
      </c>
      <c r="C82" s="507"/>
      <c r="D82" s="507"/>
      <c r="E82" s="63"/>
      <c r="F82" s="183"/>
      <c r="G82" s="142" t="s">
        <v>748</v>
      </c>
      <c r="H82" s="106"/>
      <c r="I82" s="25"/>
    </row>
    <row r="83" spans="1:17" ht="19" customHeight="1">
      <c r="A83" s="312">
        <v>29.2</v>
      </c>
      <c r="B83" s="216" t="s">
        <v>749</v>
      </c>
      <c r="C83" s="507"/>
      <c r="D83" s="507"/>
      <c r="E83" s="107"/>
      <c r="F83" s="11" t="s">
        <v>750</v>
      </c>
      <c r="G83" s="142" t="s">
        <v>751</v>
      </c>
      <c r="H83" s="106"/>
      <c r="I83" s="25"/>
    </row>
    <row r="84" spans="1:17" ht="34" customHeight="1">
      <c r="A84" s="312">
        <v>29.3</v>
      </c>
      <c r="B84" s="216" t="s">
        <v>752</v>
      </c>
      <c r="C84" s="507"/>
      <c r="D84" s="507"/>
      <c r="E84" s="107"/>
      <c r="F84" s="11" t="s">
        <v>753</v>
      </c>
      <c r="G84" s="142"/>
      <c r="H84" s="106"/>
      <c r="I84" s="25"/>
    </row>
    <row r="85" spans="1:17" ht="15.5">
      <c r="A85" s="312">
        <v>29.4</v>
      </c>
      <c r="B85" s="216" t="s">
        <v>754</v>
      </c>
      <c r="C85" s="507"/>
      <c r="D85" s="507"/>
      <c r="E85" s="75"/>
      <c r="F85" s="183"/>
      <c r="G85" s="11"/>
      <c r="H85" s="106" t="s">
        <v>131</v>
      </c>
      <c r="I85" s="25"/>
    </row>
    <row r="86" spans="1:17" ht="15.5">
      <c r="A86" s="312">
        <v>29.5</v>
      </c>
      <c r="B86" s="216" t="s">
        <v>357</v>
      </c>
      <c r="C86" s="507"/>
      <c r="D86" s="507"/>
      <c r="E86" s="75"/>
      <c r="F86" s="183"/>
      <c r="G86" s="11"/>
      <c r="H86" s="106" t="s">
        <v>131</v>
      </c>
      <c r="I86" s="25"/>
    </row>
    <row r="87" spans="1:17" ht="15.5">
      <c r="A87" s="312">
        <v>29.6</v>
      </c>
      <c r="B87" s="216" t="s">
        <v>267</v>
      </c>
      <c r="C87" s="507"/>
      <c r="D87" s="507"/>
      <c r="E87" s="75"/>
      <c r="F87" s="183"/>
      <c r="G87" s="11"/>
      <c r="H87" s="106" t="s">
        <v>131</v>
      </c>
      <c r="I87" s="25"/>
    </row>
    <row r="88" spans="1:17" ht="15.5">
      <c r="A88" s="312">
        <v>29.7</v>
      </c>
      <c r="B88" s="216" t="s">
        <v>269</v>
      </c>
      <c r="C88" s="507"/>
      <c r="D88" s="507"/>
      <c r="E88" s="75"/>
      <c r="F88" s="183"/>
      <c r="G88" s="11"/>
      <c r="H88" s="106" t="s">
        <v>131</v>
      </c>
      <c r="I88" s="25"/>
    </row>
    <row r="89" spans="1:17" ht="15.5">
      <c r="A89" s="312">
        <v>29.8</v>
      </c>
      <c r="B89" s="216" t="s">
        <v>358</v>
      </c>
      <c r="C89" s="507"/>
      <c r="D89" s="507"/>
      <c r="E89" s="75"/>
      <c r="F89" s="183"/>
      <c r="G89" s="11"/>
      <c r="H89" s="106" t="s">
        <v>131</v>
      </c>
      <c r="I89" s="25"/>
    </row>
    <row r="90" spans="1:17" ht="15.5">
      <c r="A90" s="312">
        <v>29.9</v>
      </c>
      <c r="B90" s="216" t="s">
        <v>189</v>
      </c>
      <c r="C90" s="507"/>
      <c r="D90" s="507"/>
      <c r="E90" s="75"/>
      <c r="F90" s="183"/>
      <c r="G90" s="11"/>
      <c r="H90" s="106" t="s">
        <v>131</v>
      </c>
      <c r="I90" s="25"/>
    </row>
    <row r="91" spans="1:17" ht="15.5">
      <c r="A91" s="312" t="str">
        <f>"29.10"</f>
        <v>29.10</v>
      </c>
      <c r="B91" s="216" t="s">
        <v>755</v>
      </c>
      <c r="C91" s="507"/>
      <c r="D91" s="507"/>
      <c r="E91" s="107"/>
      <c r="F91" s="183"/>
      <c r="G91" s="142" t="s">
        <v>325</v>
      </c>
      <c r="H91" s="106"/>
      <c r="I91" s="25"/>
    </row>
    <row r="92" spans="1:17" ht="46.5">
      <c r="A92" s="312">
        <v>30</v>
      </c>
      <c r="B92" s="254" t="s">
        <v>756</v>
      </c>
      <c r="C92" s="502"/>
      <c r="D92" s="502"/>
      <c r="E92" s="75"/>
      <c r="F92" s="183"/>
      <c r="G92" s="11"/>
      <c r="H92" s="106" t="s">
        <v>131</v>
      </c>
    </row>
    <row r="93" spans="1:17" ht="31" customHeight="1">
      <c r="A93" s="312">
        <v>31</v>
      </c>
      <c r="B93" s="254" t="s">
        <v>757</v>
      </c>
      <c r="C93" s="502"/>
      <c r="D93" s="502"/>
      <c r="E93" s="75"/>
      <c r="F93" s="183"/>
      <c r="G93" s="11"/>
      <c r="H93" s="52"/>
    </row>
    <row r="94" spans="1:17" ht="31" customHeight="1">
      <c r="A94" s="312">
        <v>32</v>
      </c>
      <c r="B94" s="254" t="s">
        <v>758</v>
      </c>
      <c r="C94" s="502"/>
      <c r="D94" s="502"/>
      <c r="E94" s="116"/>
      <c r="F94" s="184"/>
      <c r="G94" s="158"/>
      <c r="H94" s="52"/>
    </row>
    <row r="95" spans="1:17" ht="31.5" thickBot="1">
      <c r="A95" s="312">
        <v>33</v>
      </c>
      <c r="B95" s="254" t="s">
        <v>759</v>
      </c>
      <c r="C95" s="502"/>
      <c r="D95" s="502"/>
      <c r="E95" s="107"/>
      <c r="F95" s="183"/>
      <c r="G95" s="142" t="s">
        <v>325</v>
      </c>
      <c r="H95" s="106"/>
      <c r="I95" s="25"/>
    </row>
    <row r="96" spans="1:17" ht="25" customHeight="1" thickBot="1">
      <c r="A96" s="530" t="s">
        <v>272</v>
      </c>
      <c r="B96" s="531"/>
      <c r="C96" s="569"/>
      <c r="D96" s="569"/>
      <c r="E96" s="531"/>
      <c r="F96" s="532"/>
      <c r="G96" s="63"/>
      <c r="H96" s="54"/>
      <c r="I96" s="54"/>
      <c r="J96" s="54"/>
      <c r="K96" s="54"/>
      <c r="L96" s="54"/>
      <c r="M96" s="54"/>
      <c r="N96" s="54"/>
      <c r="O96" s="54"/>
      <c r="P96" s="54"/>
      <c r="Q96" s="55"/>
    </row>
    <row r="97" spans="1:43" ht="62">
      <c r="A97" s="311">
        <v>34</v>
      </c>
      <c r="B97" s="254" t="s">
        <v>760</v>
      </c>
      <c r="C97" s="502"/>
      <c r="D97" s="502"/>
      <c r="E97" s="117"/>
      <c r="F97" s="94"/>
      <c r="G97" s="94"/>
      <c r="H97" s="108" t="s">
        <v>274</v>
      </c>
    </row>
    <row r="98" spans="1:43" ht="15.5">
      <c r="A98" s="311">
        <v>34.1</v>
      </c>
      <c r="B98" s="216" t="s">
        <v>275</v>
      </c>
      <c r="C98" s="502"/>
      <c r="D98" s="502"/>
      <c r="E98" s="117"/>
      <c r="F98" s="94"/>
      <c r="G98" s="94"/>
      <c r="H98" s="108"/>
    </row>
    <row r="99" spans="1:43" ht="15.5">
      <c r="A99" s="311">
        <v>34.200000000000003</v>
      </c>
      <c r="B99" s="216" t="s">
        <v>276</v>
      </c>
      <c r="C99" s="502"/>
      <c r="D99" s="502"/>
      <c r="E99" s="117"/>
      <c r="F99" s="94"/>
      <c r="G99" s="94"/>
      <c r="H99" s="108"/>
    </row>
    <row r="100" spans="1:43" ht="15.5">
      <c r="A100" s="311">
        <v>34.299999999999997</v>
      </c>
      <c r="B100" s="216" t="s">
        <v>277</v>
      </c>
      <c r="C100" s="502"/>
      <c r="D100" s="502"/>
      <c r="E100" s="117"/>
      <c r="F100" s="94"/>
      <c r="G100" s="94"/>
      <c r="H100" s="108"/>
    </row>
    <row r="101" spans="1:43" ht="15.5">
      <c r="A101" s="311">
        <v>34.4</v>
      </c>
      <c r="B101" s="216" t="s">
        <v>278</v>
      </c>
      <c r="C101" s="502"/>
      <c r="D101" s="502"/>
      <c r="E101" s="117"/>
      <c r="F101" s="94"/>
      <c r="G101" s="94"/>
      <c r="H101" s="108"/>
    </row>
    <row r="102" spans="1:43" s="20" customFormat="1" ht="31">
      <c r="A102" s="312">
        <v>35</v>
      </c>
      <c r="B102" s="254" t="s">
        <v>761</v>
      </c>
      <c r="C102" s="502"/>
      <c r="D102" s="502"/>
      <c r="E102" s="75"/>
      <c r="F102" s="11"/>
      <c r="G102" s="11"/>
      <c r="H102" s="108" t="s">
        <v>274</v>
      </c>
      <c r="I102" s="2"/>
      <c r="J102" s="64"/>
      <c r="AF102" s="2">
        <f>COUNTIF(C72,"Completely")</f>
        <v>0</v>
      </c>
      <c r="AG102" s="2">
        <f>COUNTIF(C72,"Yes")</f>
        <v>0</v>
      </c>
      <c r="AH102" s="2">
        <f>COUNTIF(C72,"Partly")</f>
        <v>0</v>
      </c>
      <c r="AI102" s="2">
        <f>COUNTIF(C72,"Not at all")</f>
        <v>0</v>
      </c>
      <c r="AJ102" s="2">
        <f>COUNTIF(C72,"No")</f>
        <v>0</v>
      </c>
      <c r="AK102" s="2">
        <f>COUNTIF(C72,"N/A")</f>
        <v>0</v>
      </c>
    </row>
    <row r="103" spans="1:43" ht="40" customHeight="1">
      <c r="A103" s="312">
        <v>36</v>
      </c>
      <c r="B103" s="254" t="s">
        <v>762</v>
      </c>
      <c r="C103" s="502"/>
      <c r="D103" s="502"/>
      <c r="E103" s="75"/>
      <c r="F103" s="11"/>
      <c r="G103" s="11"/>
      <c r="H103" s="108" t="s">
        <v>274</v>
      </c>
      <c r="AE103" s="2" t="s">
        <v>763</v>
      </c>
      <c r="AF103" s="2">
        <f>COUNTIF(C73,"Completely")</f>
        <v>0</v>
      </c>
      <c r="AG103" s="2">
        <f>COUNTIF(C73,"Yes")</f>
        <v>0</v>
      </c>
      <c r="AH103" s="2">
        <f>COUNTIF(C73,"Partly")</f>
        <v>0</v>
      </c>
      <c r="AI103" s="2">
        <f>COUNTIF(C73,"Not at all")</f>
        <v>0</v>
      </c>
      <c r="AJ103" s="2">
        <f>COUNTIF(C73,"No")</f>
        <v>0</v>
      </c>
      <c r="AK103" s="2">
        <f>COUNTIF(C73,"N/A")</f>
        <v>0</v>
      </c>
    </row>
    <row r="104" spans="1:43" ht="47" thickBot="1">
      <c r="A104" s="312">
        <v>37</v>
      </c>
      <c r="B104" s="254" t="s">
        <v>764</v>
      </c>
      <c r="C104" s="502"/>
      <c r="D104" s="502"/>
      <c r="E104" s="75"/>
      <c r="F104" s="11"/>
      <c r="G104" s="11"/>
      <c r="H104" s="108" t="s">
        <v>274</v>
      </c>
      <c r="AP104" s="617" t="s">
        <v>63</v>
      </c>
      <c r="AQ104" s="617"/>
    </row>
    <row r="105" spans="1:43" ht="25" customHeight="1" thickBot="1">
      <c r="A105" s="542" t="s">
        <v>65</v>
      </c>
      <c r="B105" s="543"/>
      <c r="C105" s="543"/>
      <c r="D105" s="543"/>
      <c r="E105" s="543"/>
      <c r="F105" s="544"/>
      <c r="G105" s="2"/>
      <c r="H105" s="56"/>
      <c r="I105" s="56"/>
      <c r="J105" s="56"/>
      <c r="K105" s="56"/>
      <c r="L105" s="56"/>
      <c r="M105" s="56"/>
      <c r="N105" s="56"/>
      <c r="O105" s="56"/>
      <c r="P105" s="56"/>
      <c r="Q105" s="57"/>
    </row>
    <row r="106" spans="1:43" ht="25.5" customHeight="1">
      <c r="A106" s="311">
        <v>38</v>
      </c>
      <c r="B106" s="254" t="s">
        <v>765</v>
      </c>
      <c r="C106" s="502"/>
      <c r="D106" s="502"/>
      <c r="E106" s="115"/>
      <c r="F106" s="185"/>
      <c r="G106" s="110" t="s">
        <v>766</v>
      </c>
      <c r="H106" s="109" t="s">
        <v>281</v>
      </c>
    </row>
    <row r="107" spans="1:43" ht="31">
      <c r="A107" s="312"/>
      <c r="B107" s="254" t="s">
        <v>767</v>
      </c>
      <c r="C107" s="598"/>
      <c r="D107" s="610"/>
      <c r="E107" s="63"/>
      <c r="F107" s="183"/>
      <c r="G107" s="110"/>
      <c r="H107" s="109" t="s">
        <v>281</v>
      </c>
      <c r="I107" s="25"/>
      <c r="AE107" s="2" t="s">
        <v>763</v>
      </c>
      <c r="AF107" s="2">
        <f>COUNTIF(C78,"Completely")</f>
        <v>0</v>
      </c>
      <c r="AG107" s="2">
        <f>COUNTIF(C78,"Yes")</f>
        <v>0</v>
      </c>
      <c r="AH107" s="2">
        <f>COUNTIF(C78,"Partly")</f>
        <v>0</v>
      </c>
      <c r="AI107" s="2">
        <f>COUNTIF(C78,"Not at all")</f>
        <v>0</v>
      </c>
      <c r="AJ107" s="2">
        <f>COUNTIF(C78,"No")</f>
        <v>0</v>
      </c>
      <c r="AK107" s="2">
        <f>COUNTIF(C78,"N/A")</f>
        <v>0</v>
      </c>
    </row>
    <row r="108" spans="1:43" ht="15.5">
      <c r="A108" s="312">
        <v>39.1</v>
      </c>
      <c r="B108" s="216" t="s">
        <v>286</v>
      </c>
      <c r="C108" s="502"/>
      <c r="D108" s="502"/>
      <c r="E108" s="63"/>
      <c r="F108" s="183"/>
      <c r="G108" s="110"/>
      <c r="H108" s="109" t="s">
        <v>281</v>
      </c>
      <c r="I108" s="25"/>
      <c r="AE108" s="2" t="s">
        <v>763</v>
      </c>
      <c r="AF108" s="2">
        <f>COUNTIF(C79,"Completely")</f>
        <v>0</v>
      </c>
      <c r="AG108" s="2">
        <f>COUNTIF(C79,"Yes")</f>
        <v>0</v>
      </c>
      <c r="AH108" s="2">
        <f>COUNTIF(C79,"Partly")</f>
        <v>0</v>
      </c>
      <c r="AI108" s="2">
        <f>COUNTIF(C79,"Not at all")</f>
        <v>0</v>
      </c>
      <c r="AJ108" s="2">
        <f>COUNTIF(C79,"No")</f>
        <v>0</v>
      </c>
      <c r="AK108" s="2">
        <f>COUNTIF(C79,"N/A")</f>
        <v>0</v>
      </c>
    </row>
    <row r="109" spans="1:43" ht="15.5">
      <c r="A109" s="312">
        <v>39.200000000000003</v>
      </c>
      <c r="B109" s="216" t="s">
        <v>369</v>
      </c>
      <c r="C109" s="502"/>
      <c r="D109" s="502"/>
      <c r="E109" s="63"/>
      <c r="F109" s="183"/>
      <c r="G109" s="110"/>
      <c r="H109" s="109" t="s">
        <v>281</v>
      </c>
      <c r="I109" s="25"/>
    </row>
    <row r="110" spans="1:43" ht="31">
      <c r="A110" s="312">
        <v>40</v>
      </c>
      <c r="B110" s="254" t="s">
        <v>768</v>
      </c>
      <c r="C110" s="502"/>
      <c r="D110" s="502"/>
      <c r="E110" s="63"/>
      <c r="F110" s="183"/>
      <c r="G110" s="63"/>
      <c r="H110" s="109" t="s">
        <v>281</v>
      </c>
      <c r="AE110" s="2" t="s">
        <v>763</v>
      </c>
      <c r="AF110" s="2">
        <f>COUNTIF(BD69,"Completely")</f>
        <v>0</v>
      </c>
      <c r="AG110" s="2">
        <f>COUNTIF(BD69,"Yes")</f>
        <v>0</v>
      </c>
      <c r="AH110" s="2">
        <f>COUNTIF(BD69,"Partly")</f>
        <v>0</v>
      </c>
      <c r="AI110" s="2">
        <f>COUNTIF(BD69,"Not at all")</f>
        <v>0</v>
      </c>
      <c r="AJ110" s="2">
        <f>COUNTIF(BD69,"No")</f>
        <v>0</v>
      </c>
      <c r="AK110" s="2">
        <f>COUNTIF(BD69,"N/A")</f>
        <v>0</v>
      </c>
    </row>
    <row r="111" spans="1:43" ht="31">
      <c r="A111" s="312">
        <v>41</v>
      </c>
      <c r="B111" s="254" t="s">
        <v>769</v>
      </c>
      <c r="C111" s="502"/>
      <c r="D111" s="502"/>
      <c r="E111" s="63"/>
      <c r="F111" s="183"/>
      <c r="G111" s="63"/>
      <c r="H111" s="109" t="s">
        <v>281</v>
      </c>
      <c r="I111" s="7"/>
      <c r="AE111" s="2" t="s">
        <v>763</v>
      </c>
      <c r="AF111" s="2" t="e">
        <f>COUNTIF(#REF!,"Completely")</f>
        <v>#REF!</v>
      </c>
      <c r="AG111" s="2" t="e">
        <f>COUNTIF(#REF!,"Yes")</f>
        <v>#REF!</v>
      </c>
      <c r="AH111" s="2" t="e">
        <f>COUNTIF(#REF!,"Partly")</f>
        <v>#REF!</v>
      </c>
      <c r="AI111" s="2" t="e">
        <f>COUNTIF(#REF!,"Not at all")</f>
        <v>#REF!</v>
      </c>
      <c r="AJ111" s="2" t="e">
        <f>COUNTIF(#REF!,"No")</f>
        <v>#REF!</v>
      </c>
      <c r="AK111" s="2" t="e">
        <f>COUNTIF(#REF!,"N/A")</f>
        <v>#REF!</v>
      </c>
    </row>
    <row r="112" spans="1:43" ht="31">
      <c r="A112" s="312">
        <v>42</v>
      </c>
      <c r="B112" s="254" t="s">
        <v>770</v>
      </c>
      <c r="C112" s="502"/>
      <c r="D112" s="502"/>
      <c r="E112" s="63"/>
      <c r="F112" s="183"/>
      <c r="G112" s="8"/>
      <c r="H112" s="111"/>
      <c r="I112" s="7"/>
    </row>
    <row r="113" spans="1:37" ht="31">
      <c r="A113" s="312">
        <v>43</v>
      </c>
      <c r="B113" s="254" t="s">
        <v>771</v>
      </c>
      <c r="C113" s="502"/>
      <c r="D113" s="502"/>
      <c r="E113" s="63"/>
      <c r="F113" s="183"/>
      <c r="G113" s="8"/>
      <c r="H113" s="111"/>
      <c r="I113" s="7"/>
    </row>
    <row r="114" spans="1:37" ht="31">
      <c r="A114" s="312">
        <v>44</v>
      </c>
      <c r="B114" s="254" t="s">
        <v>772</v>
      </c>
      <c r="C114" s="502"/>
      <c r="D114" s="502"/>
      <c r="E114" s="63"/>
      <c r="F114" s="183"/>
      <c r="G114" s="8"/>
      <c r="H114" s="7"/>
      <c r="I114" s="7"/>
      <c r="AE114" s="2" t="s">
        <v>763</v>
      </c>
      <c r="AF114" s="2">
        <f t="shared" ref="AF114:AF119" si="6">COUNTIF(C85,"Completely")</f>
        <v>0</v>
      </c>
      <c r="AG114" s="2">
        <f t="shared" ref="AG114:AG119" si="7">COUNTIF(C85,"Yes")</f>
        <v>0</v>
      </c>
      <c r="AH114" s="2">
        <f t="shared" ref="AH114:AH119" si="8">COUNTIF(C85,"Partly")</f>
        <v>0</v>
      </c>
      <c r="AI114" s="2">
        <f t="shared" ref="AI114:AI119" si="9">COUNTIF(C85,"Not at all")</f>
        <v>0</v>
      </c>
      <c r="AJ114" s="2">
        <f t="shared" ref="AJ114:AJ119" si="10">COUNTIF(C85,"No")</f>
        <v>0</v>
      </c>
      <c r="AK114" s="2">
        <f t="shared" ref="AK114:AK119" si="11">COUNTIF(C85,"N/A")</f>
        <v>0</v>
      </c>
    </row>
    <row r="115" spans="1:37" ht="31">
      <c r="A115" s="312">
        <v>45</v>
      </c>
      <c r="B115" s="254" t="s">
        <v>773</v>
      </c>
      <c r="C115" s="502"/>
      <c r="D115" s="502"/>
      <c r="E115" s="63"/>
      <c r="F115" s="183"/>
      <c r="G115" s="8"/>
      <c r="H115" s="7"/>
      <c r="I115" s="7"/>
      <c r="AE115" s="2" t="s">
        <v>763</v>
      </c>
      <c r="AF115" s="2">
        <f t="shared" si="6"/>
        <v>0</v>
      </c>
      <c r="AG115" s="2">
        <f t="shared" si="7"/>
        <v>0</v>
      </c>
      <c r="AH115" s="2">
        <f t="shared" si="8"/>
        <v>0</v>
      </c>
      <c r="AI115" s="2">
        <f t="shared" si="9"/>
        <v>0</v>
      </c>
      <c r="AJ115" s="2">
        <f t="shared" si="10"/>
        <v>0</v>
      </c>
      <c r="AK115" s="2">
        <f t="shared" si="11"/>
        <v>0</v>
      </c>
    </row>
    <row r="116" spans="1:37" ht="16" thickBot="1">
      <c r="A116" s="314"/>
      <c r="B116" s="112"/>
      <c r="C116" s="19"/>
      <c r="D116" s="19"/>
      <c r="F116" s="35"/>
      <c r="H116" s="7"/>
      <c r="I116" s="7"/>
      <c r="AE116" s="2" t="s">
        <v>763</v>
      </c>
      <c r="AF116" s="2">
        <f t="shared" si="6"/>
        <v>0</v>
      </c>
      <c r="AG116" s="2">
        <f t="shared" si="7"/>
        <v>0</v>
      </c>
      <c r="AH116" s="2">
        <f t="shared" si="8"/>
        <v>0</v>
      </c>
      <c r="AI116" s="2">
        <f t="shared" si="9"/>
        <v>0</v>
      </c>
      <c r="AJ116" s="2">
        <f t="shared" si="10"/>
        <v>0</v>
      </c>
      <c r="AK116" s="2">
        <f t="shared" si="11"/>
        <v>0</v>
      </c>
    </row>
    <row r="117" spans="1:37" ht="25" customHeight="1" thickBot="1">
      <c r="A117" s="483" t="s">
        <v>201</v>
      </c>
      <c r="B117" s="581"/>
      <c r="C117" s="581"/>
      <c r="D117" s="581"/>
      <c r="E117" s="581"/>
      <c r="F117" s="581"/>
      <c r="G117" s="581"/>
      <c r="H117" s="581"/>
      <c r="I117" s="581"/>
      <c r="J117" s="581"/>
      <c r="K117" s="581"/>
      <c r="L117" s="581"/>
      <c r="M117" s="581"/>
      <c r="N117" s="581"/>
      <c r="O117" s="581"/>
      <c r="P117" s="581"/>
      <c r="Q117" s="581"/>
      <c r="AE117" s="2" t="s">
        <v>763</v>
      </c>
      <c r="AF117" s="2">
        <f t="shared" si="6"/>
        <v>0</v>
      </c>
      <c r="AG117" s="2">
        <f t="shared" si="7"/>
        <v>0</v>
      </c>
      <c r="AH117" s="2">
        <f t="shared" si="8"/>
        <v>0</v>
      </c>
      <c r="AI117" s="2">
        <f t="shared" si="9"/>
        <v>0</v>
      </c>
      <c r="AJ117" s="2">
        <f t="shared" si="10"/>
        <v>0</v>
      </c>
      <c r="AK117" s="2">
        <f t="shared" si="11"/>
        <v>0</v>
      </c>
    </row>
    <row r="118" spans="1:37" ht="46.5">
      <c r="A118" s="315" t="s">
        <v>202</v>
      </c>
      <c r="B118" s="254" t="s">
        <v>774</v>
      </c>
      <c r="C118" s="582" t="s">
        <v>204</v>
      </c>
      <c r="D118" s="582"/>
      <c r="E118" s="582"/>
      <c r="F118" s="582"/>
      <c r="G118" s="582"/>
      <c r="H118" s="582"/>
      <c r="I118" s="582"/>
      <c r="J118" s="582"/>
      <c r="K118" s="582"/>
      <c r="L118" s="582"/>
      <c r="M118" s="582"/>
      <c r="N118" s="582"/>
      <c r="O118" s="582"/>
      <c r="P118" s="582"/>
      <c r="Q118" s="582"/>
      <c r="AE118" s="2" t="s">
        <v>763</v>
      </c>
      <c r="AF118" s="2">
        <f t="shared" si="6"/>
        <v>0</v>
      </c>
      <c r="AG118" s="2">
        <f t="shared" si="7"/>
        <v>0</v>
      </c>
      <c r="AH118" s="2">
        <f t="shared" si="8"/>
        <v>0</v>
      </c>
      <c r="AI118" s="2">
        <f t="shared" si="9"/>
        <v>0</v>
      </c>
      <c r="AJ118" s="2">
        <f t="shared" si="10"/>
        <v>0</v>
      </c>
      <c r="AK118" s="2">
        <f t="shared" si="11"/>
        <v>0</v>
      </c>
    </row>
    <row r="119" spans="1:37" ht="15.5">
      <c r="A119" s="316" t="s">
        <v>205</v>
      </c>
      <c r="B119" s="489" t="s">
        <v>206</v>
      </c>
      <c r="C119" s="489"/>
      <c r="D119" s="489"/>
      <c r="E119" s="489"/>
      <c r="F119" s="489"/>
      <c r="G119" s="489"/>
      <c r="H119" s="489"/>
      <c r="I119" s="489"/>
      <c r="J119" s="489"/>
      <c r="K119" s="489"/>
      <c r="L119" s="489"/>
      <c r="M119" s="489"/>
      <c r="N119" s="489"/>
      <c r="O119" s="489"/>
      <c r="P119" s="489"/>
      <c r="Q119" s="489"/>
      <c r="AE119" s="2" t="s">
        <v>763</v>
      </c>
      <c r="AF119" s="2">
        <f t="shared" si="6"/>
        <v>0</v>
      </c>
      <c r="AG119" s="2">
        <f t="shared" si="7"/>
        <v>0</v>
      </c>
      <c r="AH119" s="2">
        <f t="shared" si="8"/>
        <v>0</v>
      </c>
      <c r="AI119" s="2">
        <f t="shared" si="9"/>
        <v>0</v>
      </c>
      <c r="AJ119" s="2">
        <f t="shared" si="10"/>
        <v>0</v>
      </c>
      <c r="AK119" s="2">
        <f t="shared" si="11"/>
        <v>0</v>
      </c>
    </row>
    <row r="120" spans="1:37" ht="39" customHeight="1">
      <c r="A120" s="317">
        <v>1</v>
      </c>
      <c r="B120" s="562" t="s">
        <v>207</v>
      </c>
      <c r="C120" s="563"/>
      <c r="D120" s="563"/>
      <c r="E120" s="564"/>
      <c r="F120" s="266"/>
      <c r="G120" s="266"/>
      <c r="H120" s="266"/>
      <c r="I120" s="266"/>
      <c r="J120" s="266"/>
      <c r="K120" s="266"/>
      <c r="L120" s="266"/>
      <c r="M120" s="266"/>
      <c r="N120" s="266"/>
      <c r="O120" s="266"/>
      <c r="P120" s="266"/>
      <c r="Q120" s="262"/>
      <c r="AE120" s="2" t="s">
        <v>763</v>
      </c>
      <c r="AF120" s="2">
        <f>COUNTIF(C92,"Completely")</f>
        <v>0</v>
      </c>
      <c r="AG120" s="2">
        <f t="shared" ref="AG120" si="12">COUNTIF(C92,"Yes")</f>
        <v>0</v>
      </c>
      <c r="AH120" s="2">
        <f>COUNTIF(C92,"Partly")</f>
        <v>0</v>
      </c>
      <c r="AI120" s="2">
        <f>COUNTIF(C92,"Not at all")</f>
        <v>0</v>
      </c>
      <c r="AJ120" s="2">
        <f t="shared" ref="AJ120" si="13">COUNTIF(C92,"No")</f>
        <v>0</v>
      </c>
      <c r="AK120" s="2">
        <f t="shared" ref="AK120" si="14">COUNTIF(C92,"N/A")</f>
        <v>0</v>
      </c>
    </row>
    <row r="121" spans="1:37" ht="15.5">
      <c r="A121" s="317">
        <v>2</v>
      </c>
      <c r="B121" s="588" t="s">
        <v>207</v>
      </c>
      <c r="C121" s="589"/>
      <c r="D121" s="589"/>
      <c r="E121" s="590"/>
      <c r="F121" s="266"/>
      <c r="G121" s="266"/>
      <c r="H121" s="266"/>
      <c r="I121" s="266"/>
      <c r="J121" s="266"/>
      <c r="K121" s="266"/>
      <c r="L121" s="266"/>
      <c r="M121" s="266"/>
      <c r="N121" s="266"/>
      <c r="O121" s="266"/>
      <c r="P121" s="266"/>
      <c r="Q121" s="262"/>
    </row>
    <row r="122" spans="1:37" ht="15.5">
      <c r="A122" s="317">
        <v>3</v>
      </c>
      <c r="B122" s="588" t="s">
        <v>207</v>
      </c>
      <c r="C122" s="589"/>
      <c r="D122" s="589"/>
      <c r="E122" s="590"/>
      <c r="F122" s="266"/>
      <c r="G122" s="266"/>
      <c r="H122" s="266"/>
      <c r="I122" s="266"/>
      <c r="J122" s="266"/>
      <c r="K122" s="266"/>
      <c r="L122" s="266"/>
      <c r="M122" s="266"/>
      <c r="N122" s="266"/>
      <c r="O122" s="266"/>
      <c r="P122" s="266"/>
      <c r="Q122" s="262"/>
    </row>
    <row r="123" spans="1:37" ht="15.5">
      <c r="A123" s="317">
        <v>4</v>
      </c>
      <c r="B123" s="588" t="s">
        <v>207</v>
      </c>
      <c r="C123" s="589"/>
      <c r="D123" s="589"/>
      <c r="E123" s="590"/>
      <c r="F123" s="266"/>
      <c r="G123" s="266"/>
      <c r="H123" s="266"/>
      <c r="I123" s="266"/>
      <c r="J123" s="266"/>
      <c r="K123" s="266"/>
      <c r="L123" s="266"/>
      <c r="M123" s="266"/>
      <c r="N123" s="266"/>
      <c r="O123" s="266"/>
      <c r="P123" s="266"/>
      <c r="Q123" s="262"/>
    </row>
    <row r="124" spans="1:37" ht="15.5">
      <c r="A124" s="317">
        <v>5</v>
      </c>
      <c r="B124" s="588" t="s">
        <v>207</v>
      </c>
      <c r="C124" s="589"/>
      <c r="D124" s="589"/>
      <c r="E124" s="590"/>
      <c r="F124" s="266"/>
      <c r="G124" s="266"/>
      <c r="H124" s="266"/>
      <c r="I124" s="266"/>
      <c r="J124" s="266"/>
      <c r="K124" s="266"/>
      <c r="L124" s="266"/>
      <c r="M124" s="266"/>
      <c r="N124" s="266"/>
      <c r="O124" s="266"/>
      <c r="P124" s="266"/>
      <c r="Q124" s="262"/>
    </row>
    <row r="125" spans="1:37" ht="15.5">
      <c r="A125" s="314"/>
      <c r="C125" s="19"/>
      <c r="D125" s="19"/>
      <c r="E125" s="7"/>
      <c r="H125" s="7"/>
      <c r="I125" s="7"/>
    </row>
    <row r="126" spans="1:37" ht="15.5">
      <c r="A126" s="314"/>
      <c r="C126" s="19"/>
      <c r="D126" s="19"/>
      <c r="E126" s="7"/>
      <c r="H126" s="7"/>
      <c r="I126" s="7"/>
    </row>
    <row r="127" spans="1:37" ht="15.5">
      <c r="A127" s="314"/>
      <c r="C127" s="19"/>
      <c r="D127" s="19"/>
      <c r="E127" s="7"/>
      <c r="H127" s="7"/>
      <c r="I127" s="7"/>
      <c r="AF127" s="2">
        <f>COUNTIF(C105,"Completely")</f>
        <v>0</v>
      </c>
      <c r="AG127" s="2">
        <f>COUNTIF(C105,"Yes")</f>
        <v>0</v>
      </c>
      <c r="AH127" s="2">
        <f>COUNTIF(C105,"Partly")</f>
        <v>0</v>
      </c>
      <c r="AI127" s="2">
        <f>COUNTIF(C105,"Not at all")</f>
        <v>0</v>
      </c>
      <c r="AJ127" s="2">
        <f>COUNTIF(C105,"No")</f>
        <v>0</v>
      </c>
      <c r="AK127" s="2">
        <f>COUNTIF(C105,"N/A")</f>
        <v>0</v>
      </c>
    </row>
    <row r="128" spans="1:37" ht="25.5" customHeight="1">
      <c r="A128" s="314"/>
      <c r="C128" s="19"/>
      <c r="D128" s="19"/>
      <c r="E128" s="7"/>
      <c r="H128" s="7"/>
      <c r="I128" s="7"/>
      <c r="AE128" s="2" t="s">
        <v>775</v>
      </c>
      <c r="AF128" s="2">
        <f>COUNTIF(C106,"Completely")</f>
        <v>0</v>
      </c>
      <c r="AG128" s="2">
        <f>COUNTIF(C106,"Yes")</f>
        <v>0</v>
      </c>
      <c r="AH128" s="2">
        <f>COUNTIF(C106,"Partly")</f>
        <v>0</v>
      </c>
      <c r="AI128" s="2">
        <f>COUNTIF(C106,"Not at all")</f>
        <v>0</v>
      </c>
      <c r="AJ128" s="2">
        <f>COUNTIF(C106,"No")</f>
        <v>0</v>
      </c>
      <c r="AK128" s="2">
        <f>COUNTIF(C106,"N/A")</f>
        <v>0</v>
      </c>
    </row>
    <row r="129" spans="1:37" ht="15.5">
      <c r="A129" s="314"/>
      <c r="C129" s="19"/>
      <c r="D129" s="19"/>
      <c r="E129" s="7"/>
      <c r="H129" s="7"/>
      <c r="I129" s="7"/>
      <c r="AE129" s="2" t="s">
        <v>775</v>
      </c>
      <c r="AF129" s="2">
        <f>COUNTIF(AP104,"Completely")</f>
        <v>1</v>
      </c>
      <c r="AG129" s="2">
        <f>COUNTIF(AP104,"Yes")</f>
        <v>0</v>
      </c>
      <c r="AH129" s="2">
        <f>COUNTIF(AP104,"Partly")</f>
        <v>0</v>
      </c>
      <c r="AI129" s="2">
        <f>COUNTIF(AP104,"Not at all")</f>
        <v>0</v>
      </c>
      <c r="AJ129" s="2">
        <f>COUNTIF(AP104,"No")</f>
        <v>0</v>
      </c>
      <c r="AK129" s="2">
        <f>COUNTIF(AP104,"N/A")</f>
        <v>0</v>
      </c>
    </row>
    <row r="130" spans="1:37" ht="15.5">
      <c r="A130" s="314"/>
      <c r="C130" s="19"/>
      <c r="D130" s="19"/>
      <c r="E130" s="7"/>
      <c r="H130" s="7"/>
      <c r="I130" s="7"/>
      <c r="AE130" s="2" t="s">
        <v>775</v>
      </c>
      <c r="AF130" s="2">
        <f>COUNTIF(C108,"Completely")</f>
        <v>0</v>
      </c>
      <c r="AG130" s="2">
        <f>COUNTIF(C108,"Yes")</f>
        <v>0</v>
      </c>
      <c r="AH130" s="2">
        <f>COUNTIF(C108,"Partly")</f>
        <v>0</v>
      </c>
      <c r="AI130" s="2">
        <f>COUNTIF(C108,"Not at all")</f>
        <v>0</v>
      </c>
      <c r="AJ130" s="2">
        <f>COUNTIF(C108,"No")</f>
        <v>0</v>
      </c>
      <c r="AK130" s="2">
        <f>COUNTIF(C108,"N/A")</f>
        <v>0</v>
      </c>
    </row>
    <row r="131" spans="1:37" ht="12.75" customHeight="1">
      <c r="A131" s="314"/>
      <c r="C131" s="19"/>
      <c r="D131" s="19"/>
      <c r="E131" s="7"/>
      <c r="H131" s="7"/>
      <c r="I131" s="7"/>
      <c r="AE131" s="2" t="s">
        <v>775</v>
      </c>
      <c r="AF131" s="2">
        <f>COUNTIF(C109,"Completely")</f>
        <v>0</v>
      </c>
      <c r="AG131" s="2">
        <f>COUNTIF(C109,"Yes")</f>
        <v>0</v>
      </c>
      <c r="AH131" s="2">
        <f>COUNTIF(C109,"Partly")</f>
        <v>0</v>
      </c>
      <c r="AI131" s="2">
        <f>COUNTIF(C109,"Not at all")</f>
        <v>0</v>
      </c>
      <c r="AJ131" s="2">
        <f>COUNTIF(C109,"No")</f>
        <v>0</v>
      </c>
      <c r="AK131" s="2">
        <f>COUNTIF(C109,"N/A")</f>
        <v>0</v>
      </c>
    </row>
    <row r="132" spans="1:37" ht="31.5" customHeight="1">
      <c r="A132" s="314"/>
      <c r="C132" s="19"/>
      <c r="D132" s="19"/>
      <c r="E132" s="7"/>
      <c r="H132" s="7"/>
      <c r="I132" s="7"/>
      <c r="AE132" s="2" t="s">
        <v>775</v>
      </c>
      <c r="AF132" s="2">
        <f t="shared" ref="AF132" si="15">COUNTIF(C110,"Completely")</f>
        <v>0</v>
      </c>
      <c r="AG132" s="2">
        <f t="shared" ref="AG132" si="16">COUNTIF(C110,"Yes")</f>
        <v>0</v>
      </c>
      <c r="AH132" s="2">
        <f t="shared" ref="AH132" si="17">COUNTIF(C110,"Partly")</f>
        <v>0</v>
      </c>
      <c r="AI132" s="2">
        <f t="shared" ref="AI132" si="18">COUNTIF(C110,"Not at all")</f>
        <v>0</v>
      </c>
      <c r="AJ132" s="2">
        <f t="shared" ref="AJ132" si="19">COUNTIF(C110,"No")</f>
        <v>0</v>
      </c>
      <c r="AK132" s="2">
        <f t="shared" ref="AK132" si="20">COUNTIF(C110,"N/A")</f>
        <v>0</v>
      </c>
    </row>
    <row r="133" spans="1:37" ht="15.5">
      <c r="A133" s="314"/>
      <c r="C133" s="19"/>
      <c r="D133" s="19"/>
      <c r="E133" s="7"/>
      <c r="H133" s="7"/>
      <c r="I133" s="7"/>
    </row>
    <row r="134" spans="1:37" ht="12.75" customHeight="1">
      <c r="A134" s="314"/>
      <c r="C134" s="19"/>
      <c r="D134" s="19"/>
      <c r="E134" s="7"/>
      <c r="H134" s="7"/>
      <c r="I134" s="7"/>
    </row>
    <row r="135" spans="1:37" ht="12.75" customHeight="1">
      <c r="A135" s="314"/>
      <c r="C135" s="19"/>
      <c r="D135" s="19"/>
      <c r="E135" s="7"/>
      <c r="H135" s="7"/>
      <c r="I135" s="7"/>
    </row>
    <row r="136" spans="1:37" ht="12.75" customHeight="1">
      <c r="A136" s="314"/>
      <c r="C136" s="19"/>
      <c r="D136" s="19"/>
      <c r="E136" s="7"/>
      <c r="H136" s="7"/>
      <c r="I136" s="7"/>
    </row>
    <row r="137" spans="1:37" ht="12.75" customHeight="1">
      <c r="A137" s="314"/>
      <c r="C137" s="19"/>
      <c r="D137" s="19"/>
      <c r="E137" s="7"/>
      <c r="H137" s="7"/>
      <c r="I137" s="7"/>
    </row>
    <row r="138" spans="1:37" ht="12.75" customHeight="1">
      <c r="A138" s="314"/>
      <c r="C138" s="19"/>
      <c r="D138" s="19"/>
      <c r="E138" s="7"/>
      <c r="H138" s="7"/>
      <c r="I138" s="7"/>
    </row>
    <row r="139" spans="1:37" ht="12.75" customHeight="1">
      <c r="A139" s="314"/>
      <c r="C139" s="19"/>
      <c r="D139" s="19"/>
      <c r="E139" s="7"/>
      <c r="H139" s="7"/>
      <c r="I139" s="7"/>
    </row>
    <row r="140" spans="1:37" ht="12.75" customHeight="1">
      <c r="A140" s="314"/>
      <c r="C140" s="19"/>
      <c r="D140" s="19"/>
      <c r="E140" s="7"/>
      <c r="H140" s="7"/>
      <c r="I140" s="7"/>
    </row>
    <row r="141" spans="1:37" ht="12.75" customHeight="1">
      <c r="A141" s="314"/>
      <c r="C141" s="19"/>
      <c r="D141" s="19"/>
      <c r="E141" s="7"/>
      <c r="H141" s="7"/>
      <c r="I141" s="7"/>
    </row>
    <row r="142" spans="1:37" ht="12.75" customHeight="1">
      <c r="A142" s="314"/>
      <c r="C142" s="19"/>
      <c r="D142" s="19"/>
      <c r="E142" s="7"/>
      <c r="H142" s="7"/>
      <c r="I142" s="7"/>
    </row>
    <row r="143" spans="1:37" ht="12.75" customHeight="1">
      <c r="A143" s="314"/>
      <c r="C143" s="19"/>
      <c r="D143" s="19"/>
      <c r="E143" s="7"/>
      <c r="H143" s="7"/>
      <c r="I143" s="7"/>
    </row>
    <row r="144" spans="1:37" ht="12.75" customHeight="1">
      <c r="A144" s="314"/>
      <c r="C144" s="19"/>
      <c r="D144" s="19"/>
      <c r="E144" s="7"/>
      <c r="H144" s="7"/>
      <c r="I144" s="7"/>
    </row>
    <row r="145" spans="1:9" ht="12.75" customHeight="1">
      <c r="A145" s="314"/>
      <c r="C145" s="19"/>
      <c r="D145" s="19"/>
      <c r="E145" s="7"/>
      <c r="H145" s="7"/>
      <c r="I145" s="7"/>
    </row>
    <row r="146" spans="1:9" ht="12.75" customHeight="1">
      <c r="A146" s="314"/>
      <c r="C146" s="19"/>
      <c r="D146" s="19"/>
      <c r="E146" s="7"/>
      <c r="H146" s="7"/>
      <c r="I146" s="7"/>
    </row>
    <row r="147" spans="1:9" ht="12.75" customHeight="1">
      <c r="A147" s="314"/>
      <c r="C147" s="19"/>
      <c r="D147" s="19"/>
      <c r="E147" s="7"/>
      <c r="H147" s="7"/>
      <c r="I147" s="7"/>
    </row>
    <row r="148" spans="1:9" ht="12.75" customHeight="1">
      <c r="A148" s="314"/>
      <c r="C148" s="19"/>
      <c r="D148" s="19"/>
      <c r="E148" s="7"/>
      <c r="H148" s="7"/>
      <c r="I148" s="7"/>
    </row>
    <row r="149" spans="1:9" ht="12.75" customHeight="1">
      <c r="A149" s="314"/>
      <c r="C149" s="19"/>
      <c r="D149" s="19"/>
      <c r="E149" s="7"/>
      <c r="H149" s="7"/>
      <c r="I149" s="7"/>
    </row>
    <row r="150" spans="1:9" ht="12.75" customHeight="1">
      <c r="A150" s="314"/>
      <c r="C150" s="19"/>
      <c r="D150" s="19"/>
      <c r="E150" s="7"/>
      <c r="H150" s="7"/>
      <c r="I150" s="7"/>
    </row>
    <row r="151" spans="1:9" ht="12.75" customHeight="1">
      <c r="A151" s="314"/>
      <c r="C151" s="19"/>
      <c r="D151" s="19"/>
      <c r="E151" s="7"/>
      <c r="H151" s="7"/>
      <c r="I151" s="7"/>
    </row>
    <row r="152" spans="1:9" ht="12.75" customHeight="1">
      <c r="A152" s="314"/>
      <c r="C152" s="19"/>
      <c r="D152" s="19"/>
      <c r="E152" s="7"/>
      <c r="H152" s="7"/>
      <c r="I152" s="7"/>
    </row>
    <row r="153" spans="1:9" ht="12.75" customHeight="1">
      <c r="A153" s="314"/>
      <c r="C153" s="19"/>
      <c r="D153" s="19"/>
      <c r="E153" s="7"/>
      <c r="H153" s="7"/>
      <c r="I153" s="7"/>
    </row>
    <row r="154" spans="1:9" ht="12.75" customHeight="1">
      <c r="A154" s="314"/>
      <c r="C154" s="19"/>
      <c r="D154" s="19"/>
      <c r="E154" s="7"/>
      <c r="H154" s="7"/>
      <c r="I154" s="7"/>
    </row>
    <row r="155" spans="1:9" ht="12.75" customHeight="1">
      <c r="A155" s="314"/>
      <c r="C155" s="19"/>
      <c r="D155" s="19"/>
      <c r="E155" s="7"/>
      <c r="H155" s="7"/>
      <c r="I155" s="7"/>
    </row>
    <row r="156" spans="1:9" ht="12.75" customHeight="1">
      <c r="A156" s="314"/>
      <c r="C156" s="19"/>
      <c r="D156" s="19"/>
      <c r="E156" s="7"/>
      <c r="H156" s="7"/>
      <c r="I156" s="7"/>
    </row>
    <row r="157" spans="1:9" ht="12.75" customHeight="1">
      <c r="A157" s="314"/>
      <c r="C157" s="19"/>
      <c r="D157" s="19"/>
      <c r="E157" s="7"/>
      <c r="H157" s="7"/>
      <c r="I157" s="7"/>
    </row>
    <row r="158" spans="1:9" ht="12.75" customHeight="1">
      <c r="A158" s="314"/>
      <c r="C158" s="19"/>
      <c r="D158" s="19"/>
      <c r="E158" s="7"/>
      <c r="H158" s="7"/>
      <c r="I158" s="7"/>
    </row>
    <row r="159" spans="1:9" ht="12.75" customHeight="1">
      <c r="A159" s="314"/>
      <c r="C159" s="19"/>
      <c r="D159" s="19"/>
      <c r="E159" s="7"/>
      <c r="H159" s="7"/>
      <c r="I159" s="7"/>
    </row>
    <row r="160" spans="1:9" ht="12.75" customHeight="1">
      <c r="A160" s="314"/>
      <c r="C160" s="19"/>
      <c r="D160" s="19"/>
      <c r="E160" s="7"/>
      <c r="H160" s="7"/>
      <c r="I160" s="7"/>
    </row>
    <row r="161" spans="1:9" ht="12.75" customHeight="1">
      <c r="A161" s="314"/>
      <c r="C161" s="19"/>
      <c r="D161" s="19"/>
      <c r="E161" s="7"/>
      <c r="H161" s="7"/>
      <c r="I161" s="7"/>
    </row>
    <row r="162" spans="1:9" ht="12.75" customHeight="1">
      <c r="A162" s="314"/>
      <c r="C162" s="19"/>
      <c r="D162" s="19"/>
      <c r="E162" s="7"/>
      <c r="H162" s="7"/>
      <c r="I162" s="7"/>
    </row>
    <row r="163" spans="1:9" ht="12.75" customHeight="1">
      <c r="A163" s="314"/>
      <c r="C163" s="19"/>
      <c r="D163" s="19"/>
      <c r="E163" s="7"/>
      <c r="H163" s="7"/>
      <c r="I163" s="7"/>
    </row>
    <row r="164" spans="1:9" ht="12.75" customHeight="1">
      <c r="A164" s="314"/>
      <c r="C164" s="19"/>
      <c r="D164" s="19"/>
      <c r="E164" s="7"/>
      <c r="H164" s="7"/>
      <c r="I164" s="7"/>
    </row>
    <row r="165" spans="1:9" ht="12.75" customHeight="1">
      <c r="A165" s="314"/>
      <c r="C165" s="19"/>
      <c r="D165" s="19"/>
      <c r="E165" s="7"/>
      <c r="H165" s="7"/>
      <c r="I165" s="7"/>
    </row>
    <row r="166" spans="1:9" ht="12.75" customHeight="1">
      <c r="A166" s="314"/>
      <c r="C166" s="19"/>
      <c r="D166" s="19"/>
      <c r="E166" s="7"/>
      <c r="H166" s="7"/>
      <c r="I166" s="7"/>
    </row>
    <row r="167" spans="1:9" ht="12.75" customHeight="1">
      <c r="A167" s="314"/>
      <c r="C167" s="19"/>
      <c r="D167" s="19"/>
      <c r="E167" s="7"/>
      <c r="H167" s="7"/>
      <c r="I167" s="7"/>
    </row>
    <row r="168" spans="1:9" ht="12.75" customHeight="1">
      <c r="A168" s="314"/>
      <c r="C168" s="19"/>
      <c r="D168" s="19"/>
      <c r="E168" s="7"/>
      <c r="H168" s="7"/>
      <c r="I168" s="7"/>
    </row>
    <row r="169" spans="1:9" ht="12.75" customHeight="1">
      <c r="A169" s="314"/>
      <c r="C169" s="19"/>
      <c r="D169" s="19"/>
      <c r="E169" s="7"/>
      <c r="H169" s="7"/>
      <c r="I169" s="7"/>
    </row>
    <row r="170" spans="1:9" ht="12.75" customHeight="1">
      <c r="A170" s="314"/>
      <c r="C170" s="19"/>
      <c r="D170" s="19"/>
      <c r="E170" s="7"/>
      <c r="H170" s="7"/>
      <c r="I170" s="7"/>
    </row>
    <row r="171" spans="1:9" ht="12.75" customHeight="1">
      <c r="A171" s="314"/>
      <c r="C171" s="19"/>
      <c r="D171" s="19"/>
      <c r="E171" s="7"/>
      <c r="H171" s="7"/>
      <c r="I171" s="7"/>
    </row>
    <row r="172" spans="1:9" ht="12.75" customHeight="1">
      <c r="A172" s="314"/>
      <c r="C172" s="19"/>
      <c r="D172" s="19"/>
      <c r="E172" s="7"/>
      <c r="H172" s="7"/>
      <c r="I172" s="7"/>
    </row>
    <row r="173" spans="1:9" ht="12.75" customHeight="1">
      <c r="A173" s="314"/>
      <c r="C173" s="19"/>
      <c r="D173" s="19"/>
      <c r="E173" s="7"/>
      <c r="H173" s="7"/>
      <c r="I173" s="7"/>
    </row>
    <row r="174" spans="1:9" ht="12.75" customHeight="1">
      <c r="A174" s="314"/>
      <c r="C174" s="19"/>
      <c r="D174" s="19"/>
      <c r="E174" s="7"/>
      <c r="H174" s="7"/>
      <c r="I174" s="7"/>
    </row>
    <row r="175" spans="1:9" ht="12.75" customHeight="1">
      <c r="A175" s="314"/>
      <c r="C175" s="19"/>
      <c r="D175" s="19"/>
      <c r="E175" s="7"/>
      <c r="H175" s="7"/>
      <c r="I175" s="7"/>
    </row>
    <row r="176" spans="1:9" ht="12.75" customHeight="1">
      <c r="A176" s="314"/>
      <c r="C176" s="19"/>
      <c r="D176" s="19"/>
      <c r="E176" s="7"/>
      <c r="H176" s="7"/>
      <c r="I176" s="7"/>
    </row>
    <row r="177" spans="1:9" ht="12.75" customHeight="1">
      <c r="A177" s="314"/>
      <c r="C177" s="19"/>
      <c r="D177" s="19"/>
      <c r="E177" s="7"/>
      <c r="H177" s="7"/>
      <c r="I177" s="7"/>
    </row>
    <row r="178" spans="1:9" ht="12.75" customHeight="1">
      <c r="A178" s="314"/>
      <c r="C178" s="19"/>
      <c r="D178" s="19"/>
      <c r="E178" s="7"/>
      <c r="H178" s="7"/>
      <c r="I178" s="7"/>
    </row>
    <row r="179" spans="1:9" ht="12.75" customHeight="1">
      <c r="A179" s="314"/>
      <c r="C179" s="19"/>
      <c r="D179" s="19"/>
      <c r="E179" s="7"/>
      <c r="H179" s="7"/>
      <c r="I179" s="7"/>
    </row>
    <row r="180" spans="1:9" ht="12.75" customHeight="1">
      <c r="A180" s="314"/>
      <c r="C180" s="19"/>
      <c r="D180" s="19"/>
      <c r="E180" s="7"/>
      <c r="H180" s="7"/>
      <c r="I180" s="7"/>
    </row>
    <row r="181" spans="1:9" ht="12.75" customHeight="1">
      <c r="A181" s="314"/>
      <c r="C181" s="19"/>
      <c r="D181" s="19"/>
      <c r="E181" s="7"/>
      <c r="H181" s="7"/>
      <c r="I181" s="7"/>
    </row>
    <row r="182" spans="1:9" ht="12.75" customHeight="1">
      <c r="A182" s="314"/>
      <c r="C182" s="19"/>
      <c r="D182" s="19"/>
      <c r="E182" s="7"/>
      <c r="H182" s="7"/>
      <c r="I182" s="7"/>
    </row>
    <row r="183" spans="1:9" ht="12.75" customHeight="1">
      <c r="A183" s="314"/>
      <c r="C183" s="19"/>
      <c r="D183" s="19"/>
      <c r="E183" s="7"/>
      <c r="H183" s="7"/>
      <c r="I183" s="7"/>
    </row>
    <row r="184" spans="1:9" ht="12.75" customHeight="1">
      <c r="A184" s="314"/>
      <c r="C184" s="19"/>
      <c r="D184" s="19"/>
      <c r="E184" s="7"/>
      <c r="H184" s="7"/>
      <c r="I184" s="7"/>
    </row>
    <row r="185" spans="1:9" ht="12.75" customHeight="1">
      <c r="A185" s="314"/>
      <c r="C185" s="19"/>
      <c r="D185" s="19"/>
      <c r="E185" s="7"/>
      <c r="H185" s="7"/>
      <c r="I185" s="7"/>
    </row>
    <row r="186" spans="1:9" ht="12.75" customHeight="1">
      <c r="A186" s="314"/>
      <c r="C186" s="19"/>
      <c r="D186" s="19"/>
      <c r="E186" s="7"/>
      <c r="H186" s="7"/>
      <c r="I186" s="7"/>
    </row>
    <row r="187" spans="1:9" ht="12.75" customHeight="1">
      <c r="A187" s="314"/>
      <c r="C187" s="19"/>
      <c r="D187" s="19"/>
      <c r="E187" s="7"/>
      <c r="H187" s="7"/>
      <c r="I187" s="7"/>
    </row>
    <row r="188" spans="1:9" ht="12.75" customHeight="1">
      <c r="A188" s="314"/>
      <c r="C188" s="19"/>
      <c r="D188" s="19"/>
      <c r="E188" s="7"/>
      <c r="H188" s="7"/>
      <c r="I188" s="7"/>
    </row>
    <row r="189" spans="1:9" ht="12.75" customHeight="1">
      <c r="A189" s="314"/>
      <c r="C189" s="19"/>
      <c r="D189" s="19"/>
      <c r="E189" s="7"/>
      <c r="H189" s="7"/>
      <c r="I189" s="7"/>
    </row>
    <row r="190" spans="1:9" ht="12.75" customHeight="1">
      <c r="A190" s="314"/>
      <c r="C190" s="19"/>
      <c r="D190" s="19"/>
      <c r="E190" s="7"/>
      <c r="H190" s="7"/>
      <c r="I190" s="7"/>
    </row>
    <row r="191" spans="1:9" ht="12.75" customHeight="1">
      <c r="A191" s="314"/>
      <c r="C191" s="19"/>
      <c r="D191" s="19"/>
      <c r="E191" s="7"/>
      <c r="H191" s="7"/>
      <c r="I191" s="7"/>
    </row>
    <row r="192" spans="1:9" ht="12.75" customHeight="1">
      <c r="A192" s="314"/>
      <c r="C192" s="19"/>
      <c r="D192" s="19"/>
      <c r="E192" s="7"/>
      <c r="H192" s="7"/>
      <c r="I192" s="7"/>
    </row>
    <row r="193" spans="1:9" ht="12.75" customHeight="1">
      <c r="A193" s="314"/>
      <c r="C193" s="19"/>
      <c r="D193" s="19"/>
      <c r="E193" s="7"/>
      <c r="H193" s="7"/>
      <c r="I193" s="7"/>
    </row>
    <row r="194" spans="1:9" ht="12.75" customHeight="1">
      <c r="A194" s="314"/>
      <c r="C194" s="19"/>
      <c r="D194" s="19"/>
      <c r="E194" s="7"/>
      <c r="H194" s="7"/>
      <c r="I194" s="7"/>
    </row>
    <row r="195" spans="1:9" ht="12.75" customHeight="1">
      <c r="A195" s="314"/>
      <c r="C195" s="19"/>
      <c r="D195" s="19"/>
      <c r="E195" s="7"/>
      <c r="H195" s="7"/>
      <c r="I195" s="7"/>
    </row>
    <row r="196" spans="1:9" ht="12.75" customHeight="1">
      <c r="A196" s="314"/>
      <c r="C196" s="19"/>
      <c r="D196" s="19"/>
      <c r="E196" s="7"/>
      <c r="H196" s="7"/>
      <c r="I196" s="7"/>
    </row>
    <row r="197" spans="1:9" ht="12.75" customHeight="1">
      <c r="A197" s="314"/>
      <c r="C197" s="19"/>
      <c r="D197" s="19"/>
      <c r="E197" s="7"/>
      <c r="H197" s="7"/>
      <c r="I197" s="7"/>
    </row>
    <row r="198" spans="1:9" ht="12.75" customHeight="1">
      <c r="A198" s="314"/>
      <c r="C198" s="19"/>
      <c r="D198" s="19"/>
      <c r="E198" s="7"/>
      <c r="H198" s="7"/>
      <c r="I198" s="7"/>
    </row>
    <row r="199" spans="1:9" ht="12.75" customHeight="1">
      <c r="A199" s="314"/>
      <c r="C199" s="19"/>
      <c r="D199" s="19"/>
      <c r="E199" s="7"/>
      <c r="H199" s="7"/>
      <c r="I199" s="7"/>
    </row>
    <row r="200" spans="1:9" ht="12.75" customHeight="1">
      <c r="A200" s="314"/>
      <c r="C200" s="19"/>
      <c r="D200" s="19"/>
      <c r="E200" s="7"/>
      <c r="H200" s="7"/>
      <c r="I200" s="7"/>
    </row>
    <row r="201" spans="1:9" ht="12.75" customHeight="1">
      <c r="A201" s="314"/>
      <c r="C201" s="19"/>
      <c r="D201" s="19"/>
      <c r="E201" s="7"/>
      <c r="H201" s="7"/>
      <c r="I201" s="7"/>
    </row>
    <row r="202" spans="1:9" ht="12.75" customHeight="1">
      <c r="A202" s="314"/>
      <c r="C202" s="19"/>
      <c r="D202" s="19"/>
      <c r="E202" s="7"/>
      <c r="H202" s="7"/>
      <c r="I202" s="7"/>
    </row>
    <row r="203" spans="1:9" ht="12.75" customHeight="1">
      <c r="A203" s="314"/>
      <c r="C203" s="19"/>
      <c r="D203" s="19"/>
      <c r="E203" s="7"/>
      <c r="H203" s="7"/>
      <c r="I203" s="7"/>
    </row>
    <row r="204" spans="1:9" ht="12.75" customHeight="1">
      <c r="A204" s="314"/>
      <c r="C204" s="19"/>
      <c r="D204" s="19"/>
      <c r="E204" s="7"/>
      <c r="H204" s="7"/>
      <c r="I204" s="7"/>
    </row>
    <row r="205" spans="1:9" ht="12.75" customHeight="1">
      <c r="A205" s="314"/>
      <c r="C205" s="19"/>
      <c r="D205" s="19"/>
      <c r="E205" s="7"/>
      <c r="H205" s="7"/>
      <c r="I205" s="7"/>
    </row>
    <row r="206" spans="1:9" ht="12.75" customHeight="1">
      <c r="A206" s="314"/>
      <c r="C206" s="19"/>
      <c r="D206" s="19"/>
      <c r="E206" s="7"/>
      <c r="H206" s="7"/>
      <c r="I206" s="7"/>
    </row>
    <row r="207" spans="1:9" ht="12.75" customHeight="1">
      <c r="A207" s="314"/>
      <c r="C207" s="19"/>
      <c r="D207" s="19"/>
      <c r="E207" s="7"/>
      <c r="H207" s="7"/>
      <c r="I207" s="7"/>
    </row>
    <row r="208" spans="1:9" ht="12.75" customHeight="1">
      <c r="A208" s="314"/>
      <c r="C208" s="19"/>
      <c r="D208" s="19"/>
      <c r="E208" s="7"/>
      <c r="H208" s="7"/>
      <c r="I208" s="7"/>
    </row>
    <row r="209" spans="1:9" ht="12.75" customHeight="1">
      <c r="A209" s="314"/>
      <c r="C209" s="19"/>
      <c r="D209" s="19"/>
      <c r="E209" s="7"/>
      <c r="H209" s="7"/>
      <c r="I209" s="7"/>
    </row>
    <row r="210" spans="1:9" ht="12.75" customHeight="1">
      <c r="A210" s="314"/>
      <c r="C210" s="19"/>
      <c r="D210" s="19"/>
      <c r="E210" s="7"/>
      <c r="H210" s="7"/>
      <c r="I210" s="7"/>
    </row>
    <row r="211" spans="1:9" ht="12.75" customHeight="1">
      <c r="A211" s="314"/>
      <c r="C211" s="19"/>
      <c r="D211" s="19"/>
      <c r="E211" s="7"/>
      <c r="H211" s="7"/>
      <c r="I211" s="7"/>
    </row>
    <row r="212" spans="1:9" ht="12.75" customHeight="1">
      <c r="A212" s="314"/>
      <c r="C212" s="19"/>
      <c r="D212" s="19"/>
      <c r="E212" s="7"/>
      <c r="H212" s="7"/>
      <c r="I212" s="7"/>
    </row>
    <row r="213" spans="1:9" ht="12.75" customHeight="1">
      <c r="A213" s="314"/>
      <c r="C213" s="19"/>
      <c r="D213" s="19"/>
      <c r="E213" s="7"/>
      <c r="H213" s="7"/>
      <c r="I213" s="7"/>
    </row>
    <row r="214" spans="1:9" ht="12.75" customHeight="1">
      <c r="A214" s="314"/>
      <c r="C214" s="19"/>
      <c r="D214" s="19"/>
      <c r="E214" s="7"/>
      <c r="H214" s="7"/>
      <c r="I214" s="7"/>
    </row>
    <row r="215" spans="1:9" ht="12.75" customHeight="1">
      <c r="A215" s="314"/>
      <c r="C215" s="19"/>
      <c r="D215" s="19"/>
      <c r="E215" s="7"/>
      <c r="H215" s="7"/>
      <c r="I215" s="7"/>
    </row>
    <row r="216" spans="1:9" ht="12.75" customHeight="1">
      <c r="A216" s="314"/>
      <c r="C216" s="19"/>
      <c r="D216" s="19"/>
      <c r="E216" s="7"/>
      <c r="H216" s="7"/>
      <c r="I216" s="7"/>
    </row>
    <row r="217" spans="1:9" ht="12.75" customHeight="1">
      <c r="A217" s="314"/>
      <c r="C217" s="19"/>
      <c r="D217" s="19"/>
      <c r="E217" s="7"/>
      <c r="H217" s="7"/>
      <c r="I217" s="7"/>
    </row>
    <row r="218" spans="1:9" ht="12.75" customHeight="1">
      <c r="A218" s="314"/>
      <c r="C218" s="19"/>
      <c r="D218" s="19"/>
      <c r="E218" s="7"/>
      <c r="H218" s="7"/>
      <c r="I218" s="7"/>
    </row>
    <row r="219" spans="1:9" ht="12.75" customHeight="1">
      <c r="A219" s="314"/>
      <c r="C219" s="19"/>
      <c r="D219" s="19"/>
      <c r="E219" s="7"/>
      <c r="H219" s="7"/>
      <c r="I219" s="7"/>
    </row>
    <row r="220" spans="1:9" ht="12.75" customHeight="1">
      <c r="A220" s="314"/>
      <c r="C220" s="19"/>
      <c r="D220" s="19"/>
      <c r="E220" s="7"/>
      <c r="H220" s="7"/>
      <c r="I220" s="7"/>
    </row>
    <row r="221" spans="1:9" ht="12.75" customHeight="1">
      <c r="A221" s="314"/>
      <c r="C221" s="19"/>
      <c r="D221" s="19"/>
      <c r="E221" s="7"/>
      <c r="H221" s="7"/>
      <c r="I221" s="7"/>
    </row>
    <row r="222" spans="1:9" ht="12.75" customHeight="1">
      <c r="A222" s="314"/>
      <c r="C222" s="19"/>
      <c r="D222" s="19"/>
      <c r="E222" s="7"/>
      <c r="H222" s="7"/>
      <c r="I222" s="7"/>
    </row>
    <row r="223" spans="1:9" ht="12.75" customHeight="1">
      <c r="A223" s="314"/>
      <c r="C223" s="19"/>
      <c r="D223" s="19"/>
      <c r="E223" s="7"/>
      <c r="H223" s="7"/>
      <c r="I223" s="7"/>
    </row>
    <row r="224" spans="1:9" ht="12.75" customHeight="1">
      <c r="A224" s="314"/>
      <c r="C224" s="19"/>
      <c r="D224" s="19"/>
      <c r="E224" s="7"/>
      <c r="H224" s="7"/>
      <c r="I224" s="7"/>
    </row>
    <row r="225" spans="1:9" ht="12.75" customHeight="1">
      <c r="A225" s="314"/>
      <c r="C225" s="19"/>
      <c r="D225" s="19"/>
      <c r="E225" s="7"/>
      <c r="H225" s="7"/>
      <c r="I225" s="7"/>
    </row>
    <row r="226" spans="1:9" ht="12.75" customHeight="1">
      <c r="A226" s="314"/>
      <c r="C226" s="19"/>
      <c r="D226" s="19"/>
      <c r="E226" s="7"/>
      <c r="H226" s="7"/>
      <c r="I226" s="7"/>
    </row>
    <row r="227" spans="1:9" ht="12.75" customHeight="1">
      <c r="A227" s="314"/>
      <c r="C227" s="19"/>
      <c r="D227" s="19"/>
      <c r="E227" s="7"/>
      <c r="H227" s="7"/>
      <c r="I227" s="7"/>
    </row>
    <row r="228" spans="1:9" ht="12.75" customHeight="1">
      <c r="A228" s="314"/>
      <c r="C228" s="19"/>
      <c r="D228" s="19"/>
      <c r="E228" s="7"/>
      <c r="H228" s="7"/>
      <c r="I228" s="7"/>
    </row>
    <row r="229" spans="1:9" ht="12.75" customHeight="1">
      <c r="A229" s="314"/>
      <c r="C229" s="19"/>
      <c r="D229" s="19"/>
      <c r="E229" s="7"/>
      <c r="H229" s="7"/>
      <c r="I229" s="7"/>
    </row>
    <row r="230" spans="1:9" ht="12.75" customHeight="1">
      <c r="A230" s="314"/>
      <c r="C230" s="19"/>
      <c r="D230" s="19"/>
      <c r="E230" s="7"/>
      <c r="H230" s="7"/>
      <c r="I230" s="7"/>
    </row>
    <row r="231" spans="1:9" ht="12.75" customHeight="1">
      <c r="A231" s="314"/>
      <c r="C231" s="19"/>
      <c r="D231" s="19"/>
      <c r="E231" s="7"/>
      <c r="H231" s="7"/>
      <c r="I231" s="7"/>
    </row>
    <row r="232" spans="1:9" ht="12.75" customHeight="1">
      <c r="A232" s="314"/>
      <c r="C232" s="19"/>
      <c r="D232" s="19"/>
      <c r="E232" s="7"/>
      <c r="H232" s="7"/>
      <c r="I232" s="7"/>
    </row>
    <row r="233" spans="1:9" ht="12.75" customHeight="1">
      <c r="A233" s="314"/>
      <c r="C233" s="19"/>
      <c r="D233" s="19"/>
      <c r="E233" s="7"/>
      <c r="H233" s="7"/>
      <c r="I233" s="7"/>
    </row>
    <row r="234" spans="1:9" ht="12.75" customHeight="1">
      <c r="A234" s="314"/>
      <c r="C234" s="19"/>
      <c r="D234" s="19"/>
      <c r="E234" s="7"/>
      <c r="H234" s="7"/>
      <c r="I234" s="7"/>
    </row>
    <row r="235" spans="1:9" ht="12.75" customHeight="1">
      <c r="A235" s="314"/>
      <c r="C235" s="19"/>
      <c r="D235" s="19"/>
      <c r="E235" s="7"/>
      <c r="H235" s="7"/>
      <c r="I235" s="7"/>
    </row>
    <row r="236" spans="1:9" ht="12.75" customHeight="1">
      <c r="A236" s="314"/>
      <c r="C236" s="19"/>
      <c r="D236" s="19"/>
      <c r="E236" s="7"/>
      <c r="H236" s="7"/>
      <c r="I236" s="7"/>
    </row>
    <row r="237" spans="1:9" ht="12.75" customHeight="1">
      <c r="A237" s="314"/>
      <c r="C237" s="19"/>
      <c r="D237" s="19"/>
      <c r="E237" s="7"/>
      <c r="H237" s="7"/>
      <c r="I237" s="7"/>
    </row>
    <row r="238" spans="1:9" ht="12.75" customHeight="1">
      <c r="A238" s="314"/>
      <c r="C238" s="19"/>
      <c r="D238" s="19"/>
      <c r="E238" s="7"/>
      <c r="H238" s="7"/>
      <c r="I238" s="7"/>
    </row>
    <row r="239" spans="1:9" ht="12.75" customHeight="1">
      <c r="A239" s="314"/>
      <c r="C239" s="19"/>
      <c r="D239" s="19"/>
      <c r="E239" s="7"/>
      <c r="H239" s="7"/>
      <c r="I239" s="7"/>
    </row>
    <row r="240" spans="1:9" ht="12.75" customHeight="1">
      <c r="A240" s="314"/>
      <c r="C240" s="19"/>
      <c r="D240" s="19"/>
      <c r="E240" s="7"/>
      <c r="H240" s="7"/>
      <c r="I240" s="7"/>
    </row>
    <row r="241" spans="1:9" ht="12.75" customHeight="1">
      <c r="A241" s="314"/>
      <c r="C241" s="19"/>
      <c r="D241" s="19"/>
      <c r="E241" s="7"/>
      <c r="H241" s="7"/>
      <c r="I241" s="7"/>
    </row>
    <row r="242" spans="1:9" ht="12.75" customHeight="1">
      <c r="A242" s="314"/>
      <c r="C242" s="19"/>
      <c r="D242" s="19"/>
      <c r="E242" s="7"/>
      <c r="H242" s="7"/>
      <c r="I242" s="7"/>
    </row>
    <row r="243" spans="1:9" ht="12.75" customHeight="1">
      <c r="A243" s="314"/>
      <c r="C243" s="19"/>
      <c r="D243" s="19"/>
      <c r="E243" s="7"/>
      <c r="H243" s="7"/>
      <c r="I243" s="7"/>
    </row>
    <row r="244" spans="1:9" ht="12.75" customHeight="1">
      <c r="A244" s="314"/>
      <c r="C244" s="19"/>
      <c r="D244" s="19"/>
      <c r="E244" s="7"/>
      <c r="H244" s="7"/>
      <c r="I244" s="7"/>
    </row>
    <row r="245" spans="1:9" ht="12.75" customHeight="1">
      <c r="A245" s="314"/>
      <c r="C245" s="19"/>
      <c r="D245" s="19"/>
      <c r="E245" s="7"/>
      <c r="H245" s="7"/>
      <c r="I245" s="7"/>
    </row>
    <row r="246" spans="1:9" ht="12.75" customHeight="1">
      <c r="A246" s="314"/>
      <c r="C246" s="19"/>
      <c r="D246" s="19"/>
      <c r="E246" s="7"/>
      <c r="H246" s="7"/>
      <c r="I246" s="7"/>
    </row>
    <row r="247" spans="1:9" ht="12.75" customHeight="1">
      <c r="A247" s="314"/>
      <c r="C247" s="19"/>
      <c r="D247" s="19"/>
      <c r="E247" s="7"/>
      <c r="H247" s="7"/>
      <c r="I247" s="7"/>
    </row>
    <row r="248" spans="1:9" ht="12.75" customHeight="1">
      <c r="A248" s="314"/>
      <c r="C248" s="19"/>
      <c r="D248" s="19"/>
      <c r="E248" s="7"/>
      <c r="H248" s="7"/>
      <c r="I248" s="7"/>
    </row>
    <row r="249" spans="1:9" ht="12.75" customHeight="1">
      <c r="A249" s="314"/>
      <c r="C249" s="19"/>
      <c r="D249" s="19"/>
      <c r="E249" s="7"/>
      <c r="H249" s="7"/>
      <c r="I249" s="7"/>
    </row>
    <row r="250" spans="1:9" ht="12.75" customHeight="1">
      <c r="A250" s="314"/>
      <c r="C250" s="19"/>
      <c r="D250" s="19"/>
      <c r="E250" s="7"/>
      <c r="H250" s="7"/>
      <c r="I250" s="7"/>
    </row>
    <row r="251" spans="1:9" ht="12.75" customHeight="1">
      <c r="A251" s="314"/>
      <c r="C251" s="19"/>
      <c r="D251" s="19"/>
      <c r="E251" s="7"/>
      <c r="H251" s="7"/>
      <c r="I251" s="7"/>
    </row>
    <row r="252" spans="1:9" ht="12.75" customHeight="1">
      <c r="A252" s="314"/>
      <c r="C252" s="19"/>
      <c r="D252" s="19"/>
      <c r="E252" s="7"/>
      <c r="H252" s="7"/>
      <c r="I252" s="7"/>
    </row>
    <row r="253" spans="1:9" ht="12.75" customHeight="1">
      <c r="A253" s="314"/>
      <c r="C253" s="19"/>
      <c r="D253" s="19"/>
      <c r="E253" s="7"/>
      <c r="H253" s="7"/>
      <c r="I253" s="7"/>
    </row>
    <row r="254" spans="1:9" ht="12.75" customHeight="1">
      <c r="A254" s="314"/>
      <c r="C254" s="19"/>
      <c r="D254" s="19"/>
      <c r="E254" s="7"/>
      <c r="H254" s="7"/>
      <c r="I254" s="7"/>
    </row>
    <row r="255" spans="1:9" ht="12.75" customHeight="1">
      <c r="A255" s="314"/>
      <c r="C255" s="19"/>
      <c r="D255" s="19"/>
      <c r="E255" s="7"/>
      <c r="H255" s="7"/>
      <c r="I255" s="7"/>
    </row>
    <row r="256" spans="1:9" ht="12.75" customHeight="1">
      <c r="A256" s="314"/>
      <c r="C256" s="19"/>
      <c r="D256" s="19"/>
      <c r="E256" s="7"/>
      <c r="H256" s="7"/>
      <c r="I256" s="7"/>
    </row>
    <row r="257" spans="1:9" ht="12.75" customHeight="1">
      <c r="A257" s="314"/>
      <c r="C257" s="19"/>
      <c r="D257" s="19"/>
      <c r="E257" s="7"/>
      <c r="H257" s="7"/>
      <c r="I257" s="7"/>
    </row>
    <row r="258" spans="1:9" ht="12.75" customHeight="1">
      <c r="A258" s="314"/>
      <c r="C258" s="19"/>
      <c r="D258" s="19"/>
      <c r="E258" s="7"/>
      <c r="H258" s="7"/>
      <c r="I258" s="7"/>
    </row>
    <row r="259" spans="1:9" ht="12.75" customHeight="1">
      <c r="A259" s="314"/>
      <c r="C259" s="19"/>
      <c r="D259" s="19"/>
      <c r="E259" s="7"/>
      <c r="H259" s="7"/>
      <c r="I259" s="7"/>
    </row>
    <row r="260" spans="1:9" ht="12.75" customHeight="1">
      <c r="A260" s="314"/>
      <c r="C260" s="19"/>
      <c r="D260" s="19"/>
      <c r="E260" s="7"/>
      <c r="H260" s="7"/>
      <c r="I260" s="7"/>
    </row>
    <row r="261" spans="1:9" ht="12.75" customHeight="1">
      <c r="A261" s="314"/>
      <c r="C261" s="19"/>
      <c r="D261" s="19"/>
      <c r="E261" s="7"/>
      <c r="H261" s="7"/>
      <c r="I261" s="7"/>
    </row>
    <row r="262" spans="1:9" ht="12.75" customHeight="1">
      <c r="A262" s="314"/>
      <c r="C262" s="19"/>
      <c r="D262" s="19"/>
      <c r="E262" s="7"/>
      <c r="H262" s="7"/>
      <c r="I262" s="7"/>
    </row>
    <row r="263" spans="1:9" ht="12.75" customHeight="1">
      <c r="A263" s="314"/>
      <c r="C263" s="19"/>
      <c r="D263" s="19"/>
      <c r="E263" s="7"/>
      <c r="H263" s="7"/>
      <c r="I263" s="7"/>
    </row>
    <row r="264" spans="1:9" ht="12.75" customHeight="1">
      <c r="A264" s="314"/>
      <c r="C264" s="19"/>
      <c r="D264" s="19"/>
      <c r="E264" s="7"/>
      <c r="H264" s="7"/>
      <c r="I264" s="7"/>
    </row>
    <row r="265" spans="1:9" ht="12.75" customHeight="1">
      <c r="A265" s="314"/>
      <c r="C265" s="19"/>
      <c r="D265" s="19"/>
      <c r="E265" s="7"/>
      <c r="H265" s="7"/>
      <c r="I265" s="7"/>
    </row>
    <row r="266" spans="1:9" ht="12.75" customHeight="1">
      <c r="A266" s="314"/>
      <c r="C266" s="19"/>
      <c r="D266" s="19"/>
      <c r="E266" s="7"/>
      <c r="H266" s="7"/>
      <c r="I266" s="7"/>
    </row>
    <row r="267" spans="1:9" ht="12.75" customHeight="1">
      <c r="A267" s="314"/>
      <c r="C267" s="19"/>
      <c r="D267" s="19"/>
      <c r="E267" s="7"/>
      <c r="H267" s="7"/>
      <c r="I267" s="7"/>
    </row>
    <row r="268" spans="1:9" ht="12.75" customHeight="1">
      <c r="A268" s="314"/>
      <c r="C268" s="19"/>
      <c r="D268" s="19"/>
      <c r="E268" s="7"/>
      <c r="H268" s="7"/>
      <c r="I268" s="7"/>
    </row>
    <row r="269" spans="1:9" ht="12.75" customHeight="1">
      <c r="A269" s="314"/>
      <c r="C269" s="19"/>
      <c r="D269" s="19"/>
      <c r="E269" s="7"/>
      <c r="H269" s="7"/>
      <c r="I269" s="7"/>
    </row>
    <row r="270" spans="1:9" ht="12.75" customHeight="1">
      <c r="A270" s="314"/>
      <c r="C270" s="19"/>
      <c r="D270" s="19"/>
      <c r="E270" s="7"/>
      <c r="H270" s="7"/>
      <c r="I270" s="7"/>
    </row>
    <row r="271" spans="1:9" ht="12.75" customHeight="1">
      <c r="A271" s="314"/>
      <c r="C271" s="19"/>
      <c r="D271" s="19"/>
      <c r="E271" s="7"/>
      <c r="H271" s="7"/>
      <c r="I271" s="7"/>
    </row>
    <row r="272" spans="1:9" ht="12.75" customHeight="1">
      <c r="A272" s="314"/>
      <c r="C272" s="19"/>
      <c r="D272" s="19"/>
      <c r="E272" s="7"/>
      <c r="H272" s="7"/>
      <c r="I272" s="7"/>
    </row>
    <row r="273" spans="1:9" ht="12.75" customHeight="1">
      <c r="A273" s="314"/>
      <c r="C273" s="19"/>
      <c r="D273" s="19"/>
      <c r="E273" s="7"/>
      <c r="H273" s="7"/>
      <c r="I273" s="7"/>
    </row>
    <row r="274" spans="1:9" ht="12.75" customHeight="1">
      <c r="A274" s="314"/>
      <c r="C274" s="19"/>
      <c r="D274" s="19"/>
      <c r="E274" s="7"/>
      <c r="H274" s="7"/>
      <c r="I274" s="7"/>
    </row>
    <row r="275" spans="1:9" ht="12.75" customHeight="1">
      <c r="A275" s="314"/>
      <c r="C275" s="19"/>
      <c r="D275" s="19"/>
      <c r="E275" s="7"/>
      <c r="H275" s="7"/>
      <c r="I275" s="7"/>
    </row>
    <row r="276" spans="1:9" ht="12.75" customHeight="1">
      <c r="A276" s="314"/>
      <c r="C276" s="19"/>
      <c r="D276" s="19"/>
      <c r="E276" s="7"/>
      <c r="H276" s="7"/>
      <c r="I276" s="7"/>
    </row>
    <row r="277" spans="1:9" ht="12.75" customHeight="1">
      <c r="A277" s="314"/>
      <c r="C277" s="19"/>
      <c r="D277" s="19"/>
      <c r="E277" s="7"/>
      <c r="H277" s="7"/>
      <c r="I277" s="7"/>
    </row>
    <row r="278" spans="1:9" ht="12.75" customHeight="1">
      <c r="A278" s="314"/>
      <c r="C278" s="19"/>
      <c r="D278" s="19"/>
      <c r="E278" s="7"/>
      <c r="H278" s="7"/>
      <c r="I278" s="7"/>
    </row>
    <row r="279" spans="1:9" ht="12.75" customHeight="1">
      <c r="A279" s="314"/>
      <c r="C279" s="19"/>
      <c r="D279" s="19"/>
      <c r="E279" s="7"/>
      <c r="H279" s="7"/>
      <c r="I279" s="7"/>
    </row>
    <row r="280" spans="1:9" ht="12.75" customHeight="1">
      <c r="A280" s="314"/>
      <c r="C280" s="19"/>
      <c r="D280" s="19"/>
      <c r="E280" s="7"/>
      <c r="H280" s="7"/>
      <c r="I280" s="7"/>
    </row>
    <row r="281" spans="1:9" ht="12.75" customHeight="1">
      <c r="A281" s="314"/>
      <c r="C281" s="19"/>
      <c r="D281" s="19"/>
      <c r="E281" s="7"/>
      <c r="H281" s="7"/>
      <c r="I281" s="7"/>
    </row>
    <row r="282" spans="1:9" ht="12.75" customHeight="1">
      <c r="A282" s="314"/>
      <c r="C282" s="19"/>
      <c r="D282" s="19"/>
      <c r="E282" s="7"/>
      <c r="H282" s="7"/>
      <c r="I282" s="7"/>
    </row>
    <row r="283" spans="1:9" ht="12.75" customHeight="1">
      <c r="A283" s="314"/>
      <c r="C283" s="19"/>
      <c r="D283" s="19"/>
      <c r="E283" s="7"/>
      <c r="H283" s="7"/>
      <c r="I283" s="7"/>
    </row>
    <row r="284" spans="1:9" ht="12.75" customHeight="1">
      <c r="A284" s="314"/>
      <c r="C284" s="19"/>
      <c r="D284" s="19"/>
      <c r="E284" s="7"/>
      <c r="H284" s="7"/>
      <c r="I284" s="7"/>
    </row>
    <row r="285" spans="1:9" ht="12.75" customHeight="1">
      <c r="A285" s="314"/>
      <c r="C285" s="19"/>
      <c r="D285" s="19"/>
      <c r="E285" s="7"/>
      <c r="H285" s="7"/>
      <c r="I285" s="7"/>
    </row>
    <row r="286" spans="1:9" ht="12.75" customHeight="1">
      <c r="A286" s="314"/>
      <c r="C286" s="19"/>
      <c r="D286" s="19"/>
      <c r="E286" s="7"/>
      <c r="H286" s="7"/>
      <c r="I286" s="7"/>
    </row>
    <row r="287" spans="1:9" ht="12.75" customHeight="1">
      <c r="A287" s="314"/>
      <c r="C287" s="19"/>
      <c r="D287" s="19"/>
      <c r="E287" s="7"/>
      <c r="H287" s="7"/>
      <c r="I287" s="7"/>
    </row>
    <row r="288" spans="1:9" ht="12.75" customHeight="1">
      <c r="A288" s="314"/>
      <c r="C288" s="19"/>
      <c r="D288" s="19"/>
      <c r="E288" s="7"/>
      <c r="H288" s="7"/>
      <c r="I288" s="7"/>
    </row>
    <row r="289" spans="1:9" ht="12.75" customHeight="1">
      <c r="A289" s="314"/>
      <c r="C289" s="19"/>
      <c r="D289" s="19"/>
      <c r="E289" s="7"/>
      <c r="H289" s="7"/>
      <c r="I289" s="7"/>
    </row>
    <row r="290" spans="1:9" ht="12.75" customHeight="1">
      <c r="A290" s="314"/>
      <c r="C290" s="19"/>
      <c r="D290" s="19"/>
      <c r="E290" s="7"/>
      <c r="H290" s="7"/>
      <c r="I290" s="7"/>
    </row>
    <row r="291" spans="1:9" ht="12.75" customHeight="1">
      <c r="A291" s="314"/>
      <c r="C291" s="19"/>
      <c r="D291" s="19"/>
      <c r="E291" s="7"/>
      <c r="H291" s="7"/>
      <c r="I291" s="7"/>
    </row>
    <row r="292" spans="1:9" ht="12.75" customHeight="1">
      <c r="A292" s="314"/>
      <c r="C292" s="19"/>
      <c r="D292" s="19"/>
      <c r="E292" s="7"/>
      <c r="H292" s="7"/>
      <c r="I292" s="7"/>
    </row>
    <row r="293" spans="1:9" ht="12.75" customHeight="1">
      <c r="A293" s="314"/>
      <c r="C293" s="19"/>
      <c r="D293" s="19"/>
      <c r="E293" s="7"/>
      <c r="H293" s="7"/>
      <c r="I293" s="7"/>
    </row>
    <row r="294" spans="1:9" ht="12.75" customHeight="1">
      <c r="A294" s="314"/>
      <c r="C294" s="19"/>
      <c r="D294" s="19"/>
      <c r="E294" s="7"/>
      <c r="H294" s="7"/>
      <c r="I294" s="7"/>
    </row>
    <row r="295" spans="1:9" ht="12.75" customHeight="1">
      <c r="A295" s="314"/>
      <c r="C295" s="19"/>
      <c r="D295" s="19"/>
      <c r="E295" s="7"/>
      <c r="H295" s="7"/>
      <c r="I295" s="7"/>
    </row>
    <row r="296" spans="1:9" ht="12.75" customHeight="1">
      <c r="A296" s="314"/>
      <c r="C296" s="19"/>
      <c r="D296" s="19"/>
      <c r="E296" s="7"/>
      <c r="H296" s="7"/>
      <c r="I296" s="7"/>
    </row>
    <row r="297" spans="1:9" ht="12.75" customHeight="1">
      <c r="A297" s="314"/>
      <c r="C297" s="19"/>
      <c r="D297" s="19"/>
      <c r="E297" s="7"/>
      <c r="H297" s="7"/>
      <c r="I297" s="7"/>
    </row>
    <row r="298" spans="1:9" ht="12.75" customHeight="1">
      <c r="A298" s="314"/>
      <c r="C298" s="19"/>
      <c r="D298" s="19"/>
      <c r="E298" s="7"/>
      <c r="H298" s="7"/>
      <c r="I298" s="7"/>
    </row>
    <row r="299" spans="1:9" ht="12.75" customHeight="1">
      <c r="A299" s="314"/>
      <c r="C299" s="19"/>
      <c r="D299" s="19"/>
      <c r="E299" s="7"/>
      <c r="H299" s="7"/>
      <c r="I299" s="7"/>
    </row>
    <row r="300" spans="1:9" ht="12.75" customHeight="1">
      <c r="A300" s="314"/>
      <c r="C300" s="19"/>
      <c r="D300" s="19"/>
      <c r="E300" s="7"/>
      <c r="H300" s="7"/>
      <c r="I300" s="7"/>
    </row>
    <row r="301" spans="1:9" ht="12.75" customHeight="1">
      <c r="A301" s="314"/>
      <c r="C301" s="19"/>
      <c r="D301" s="19"/>
      <c r="E301" s="7"/>
      <c r="H301" s="7"/>
      <c r="I301" s="7"/>
    </row>
    <row r="302" spans="1:9" ht="12.75" customHeight="1">
      <c r="A302" s="314"/>
      <c r="C302" s="19"/>
      <c r="D302" s="19"/>
      <c r="E302" s="7"/>
      <c r="H302" s="7"/>
      <c r="I302" s="7"/>
    </row>
    <row r="303" spans="1:9" ht="12.75" customHeight="1">
      <c r="A303" s="314"/>
      <c r="C303" s="19"/>
      <c r="D303" s="19"/>
      <c r="E303" s="7"/>
      <c r="H303" s="7"/>
      <c r="I303" s="7"/>
    </row>
    <row r="304" spans="1:9" ht="12.75" customHeight="1">
      <c r="A304" s="314"/>
      <c r="C304" s="19"/>
      <c r="D304" s="19"/>
      <c r="E304" s="7"/>
      <c r="H304" s="7"/>
      <c r="I304" s="7"/>
    </row>
    <row r="305" spans="1:9" ht="12.75" customHeight="1">
      <c r="A305" s="314"/>
      <c r="C305" s="19"/>
      <c r="D305" s="19"/>
      <c r="E305" s="7"/>
      <c r="H305" s="7"/>
      <c r="I305" s="7"/>
    </row>
    <row r="306" spans="1:9" ht="12.75" customHeight="1">
      <c r="A306" s="314"/>
      <c r="C306" s="19"/>
      <c r="D306" s="19"/>
      <c r="E306" s="7"/>
      <c r="H306" s="7"/>
      <c r="I306" s="7"/>
    </row>
    <row r="307" spans="1:9" ht="12.75" customHeight="1">
      <c r="A307" s="314"/>
      <c r="C307" s="19"/>
      <c r="D307" s="19"/>
      <c r="E307" s="7"/>
      <c r="H307" s="7"/>
      <c r="I307" s="7"/>
    </row>
    <row r="308" spans="1:9" ht="12.75" customHeight="1">
      <c r="A308" s="314"/>
      <c r="C308" s="19"/>
      <c r="D308" s="19"/>
      <c r="E308" s="7"/>
      <c r="H308" s="7"/>
      <c r="I308" s="7"/>
    </row>
    <row r="309" spans="1:9" ht="12.75" customHeight="1">
      <c r="A309" s="314"/>
      <c r="C309" s="19"/>
      <c r="D309" s="19"/>
      <c r="E309" s="7"/>
      <c r="H309" s="7"/>
      <c r="I309" s="7"/>
    </row>
    <row r="310" spans="1:9" ht="12.75" customHeight="1">
      <c r="A310" s="314"/>
      <c r="C310" s="19"/>
      <c r="D310" s="19"/>
      <c r="E310" s="7"/>
      <c r="H310" s="7"/>
      <c r="I310" s="7"/>
    </row>
    <row r="311" spans="1:9" ht="12.75" customHeight="1">
      <c r="A311" s="314"/>
      <c r="C311" s="19"/>
      <c r="D311" s="19"/>
      <c r="E311" s="7"/>
      <c r="H311" s="7"/>
      <c r="I311" s="7"/>
    </row>
    <row r="312" spans="1:9" ht="12.75" customHeight="1">
      <c r="A312" s="314"/>
      <c r="C312" s="19"/>
      <c r="D312" s="19"/>
      <c r="E312" s="7"/>
      <c r="H312" s="7"/>
      <c r="I312" s="7"/>
    </row>
    <row r="313" spans="1:9" ht="12.75" customHeight="1">
      <c r="A313" s="314"/>
      <c r="C313" s="19"/>
      <c r="D313" s="19"/>
      <c r="E313" s="7"/>
      <c r="H313" s="7"/>
      <c r="I313" s="7"/>
    </row>
    <row r="314" spans="1:9" ht="12.75" customHeight="1">
      <c r="A314" s="314"/>
      <c r="C314" s="19"/>
      <c r="D314" s="19"/>
      <c r="E314" s="7"/>
      <c r="H314" s="7"/>
      <c r="I314" s="7"/>
    </row>
    <row r="315" spans="1:9" ht="12.75" customHeight="1">
      <c r="A315" s="314"/>
      <c r="C315" s="19"/>
      <c r="D315" s="19"/>
      <c r="E315" s="7"/>
      <c r="H315" s="7"/>
      <c r="I315" s="7"/>
    </row>
    <row r="316" spans="1:9" ht="12.75" customHeight="1">
      <c r="A316" s="314"/>
      <c r="C316" s="19"/>
      <c r="D316" s="19"/>
      <c r="E316" s="7"/>
      <c r="H316" s="7"/>
      <c r="I316" s="7"/>
    </row>
    <row r="317" spans="1:9" ht="12.75" customHeight="1">
      <c r="A317" s="314"/>
      <c r="C317" s="19"/>
      <c r="D317" s="19"/>
      <c r="E317" s="7"/>
      <c r="H317" s="7"/>
      <c r="I317" s="7"/>
    </row>
    <row r="318" spans="1:9" ht="12.75" customHeight="1">
      <c r="A318" s="314"/>
      <c r="C318" s="19"/>
      <c r="D318" s="19"/>
      <c r="E318" s="7"/>
      <c r="H318" s="7"/>
      <c r="I318" s="7"/>
    </row>
    <row r="319" spans="1:9" ht="12.75" customHeight="1">
      <c r="A319" s="314"/>
      <c r="C319" s="19"/>
      <c r="D319" s="19"/>
      <c r="E319" s="7"/>
      <c r="H319" s="7"/>
      <c r="I319" s="7"/>
    </row>
    <row r="320" spans="1:9" ht="12.75" customHeight="1">
      <c r="A320" s="314"/>
      <c r="C320" s="19"/>
      <c r="D320" s="19"/>
      <c r="E320" s="7"/>
      <c r="H320" s="7"/>
      <c r="I320" s="7"/>
    </row>
    <row r="321" spans="1:9" ht="12.75" customHeight="1">
      <c r="A321" s="314"/>
      <c r="C321" s="19"/>
      <c r="D321" s="19"/>
      <c r="E321" s="7"/>
      <c r="H321" s="7"/>
      <c r="I321" s="7"/>
    </row>
    <row r="322" spans="1:9" ht="12.75" customHeight="1">
      <c r="A322" s="314"/>
      <c r="C322" s="19"/>
      <c r="D322" s="19"/>
      <c r="E322" s="7"/>
      <c r="H322" s="7"/>
      <c r="I322" s="7"/>
    </row>
    <row r="323" spans="1:9" ht="12.75" customHeight="1">
      <c r="A323" s="314"/>
      <c r="C323" s="19"/>
      <c r="D323" s="19"/>
      <c r="E323" s="7"/>
      <c r="H323" s="7"/>
      <c r="I323" s="7"/>
    </row>
    <row r="324" spans="1:9" ht="12.75" customHeight="1">
      <c r="A324" s="314"/>
      <c r="C324" s="19"/>
      <c r="D324" s="19"/>
      <c r="E324" s="7"/>
      <c r="H324" s="7"/>
      <c r="I324" s="7"/>
    </row>
    <row r="325" spans="1:9" ht="12.75" customHeight="1">
      <c r="A325" s="314"/>
      <c r="C325" s="19"/>
      <c r="D325" s="19"/>
      <c r="E325" s="7"/>
      <c r="H325" s="7"/>
      <c r="I325" s="7"/>
    </row>
    <row r="326" spans="1:9" ht="12.75" customHeight="1">
      <c r="A326" s="314"/>
      <c r="C326" s="19"/>
      <c r="D326" s="19"/>
      <c r="E326" s="7"/>
      <c r="H326" s="7"/>
      <c r="I326" s="7"/>
    </row>
    <row r="327" spans="1:9" ht="12.75" customHeight="1">
      <c r="A327" s="314"/>
      <c r="C327" s="19"/>
      <c r="D327" s="19"/>
      <c r="E327" s="7"/>
      <c r="H327" s="7"/>
      <c r="I327" s="7"/>
    </row>
    <row r="328" spans="1:9" ht="12.75" customHeight="1">
      <c r="A328" s="314"/>
      <c r="C328" s="19"/>
      <c r="D328" s="19"/>
      <c r="E328" s="7"/>
      <c r="H328" s="7"/>
      <c r="I328" s="7"/>
    </row>
    <row r="329" spans="1:9" ht="12.75" customHeight="1">
      <c r="A329" s="314"/>
      <c r="C329" s="19"/>
      <c r="D329" s="19"/>
      <c r="E329" s="7"/>
      <c r="H329" s="7"/>
      <c r="I329" s="7"/>
    </row>
    <row r="330" spans="1:9" ht="12.75" customHeight="1">
      <c r="A330" s="314"/>
      <c r="C330" s="19"/>
      <c r="D330" s="19"/>
      <c r="E330" s="7"/>
      <c r="H330" s="7"/>
      <c r="I330" s="7"/>
    </row>
    <row r="331" spans="1:9" ht="12.75" customHeight="1">
      <c r="A331" s="314"/>
      <c r="C331" s="19"/>
      <c r="D331" s="19"/>
      <c r="E331" s="7"/>
      <c r="H331" s="7"/>
      <c r="I331" s="7"/>
    </row>
    <row r="332" spans="1:9" ht="12.75" customHeight="1">
      <c r="A332" s="314"/>
      <c r="C332" s="19"/>
      <c r="D332" s="19"/>
      <c r="E332" s="7"/>
      <c r="H332" s="7"/>
      <c r="I332" s="7"/>
    </row>
    <row r="333" spans="1:9" ht="12.75" customHeight="1">
      <c r="A333" s="314"/>
      <c r="C333" s="19"/>
      <c r="D333" s="19"/>
      <c r="E333" s="7"/>
      <c r="H333" s="7"/>
      <c r="I333" s="7"/>
    </row>
    <row r="334" spans="1:9" ht="12.75" customHeight="1">
      <c r="A334" s="314"/>
      <c r="C334" s="19"/>
      <c r="D334" s="19"/>
      <c r="E334" s="7"/>
      <c r="H334" s="7"/>
      <c r="I334" s="7"/>
    </row>
    <row r="335" spans="1:9" ht="12.75" customHeight="1">
      <c r="A335" s="314"/>
      <c r="C335" s="19"/>
      <c r="D335" s="19"/>
      <c r="E335" s="7"/>
      <c r="H335" s="7"/>
      <c r="I335" s="7"/>
    </row>
    <row r="336" spans="1:9" ht="12.75" customHeight="1">
      <c r="A336" s="314"/>
      <c r="C336" s="19"/>
      <c r="D336" s="19"/>
      <c r="E336" s="7"/>
      <c r="H336" s="7"/>
      <c r="I336" s="7"/>
    </row>
    <row r="337" spans="1:9" ht="12.75" customHeight="1">
      <c r="A337" s="314"/>
      <c r="C337" s="19"/>
      <c r="D337" s="19"/>
      <c r="E337" s="7"/>
      <c r="H337" s="7"/>
      <c r="I337" s="7"/>
    </row>
    <row r="338" spans="1:9" ht="12.75" customHeight="1">
      <c r="A338" s="314"/>
      <c r="C338" s="19"/>
      <c r="D338" s="19"/>
      <c r="E338" s="7"/>
      <c r="H338" s="7"/>
      <c r="I338" s="7"/>
    </row>
    <row r="339" spans="1:9" ht="12.75" customHeight="1">
      <c r="A339" s="314"/>
      <c r="C339" s="19"/>
      <c r="D339" s="19"/>
      <c r="E339" s="7"/>
      <c r="H339" s="7"/>
      <c r="I339" s="7"/>
    </row>
    <row r="340" spans="1:9" ht="12.75" customHeight="1">
      <c r="A340" s="314"/>
      <c r="C340" s="19"/>
      <c r="D340" s="19"/>
      <c r="E340" s="7"/>
      <c r="H340" s="7"/>
      <c r="I340" s="7"/>
    </row>
    <row r="341" spans="1:9" ht="12.75" customHeight="1">
      <c r="A341" s="314"/>
      <c r="C341" s="19"/>
      <c r="D341" s="19"/>
      <c r="E341" s="7"/>
      <c r="H341" s="7"/>
      <c r="I341" s="7"/>
    </row>
    <row r="342" spans="1:9" ht="12.75" customHeight="1">
      <c r="A342" s="314"/>
      <c r="C342" s="19"/>
      <c r="D342" s="19"/>
      <c r="E342" s="7"/>
      <c r="H342" s="7"/>
      <c r="I342" s="7"/>
    </row>
    <row r="343" spans="1:9" ht="12.75" customHeight="1">
      <c r="A343" s="314"/>
      <c r="C343" s="19"/>
      <c r="D343" s="19"/>
      <c r="E343" s="7"/>
      <c r="H343" s="7"/>
      <c r="I343" s="7"/>
    </row>
    <row r="344" spans="1:9" ht="12.75" customHeight="1">
      <c r="A344" s="314"/>
      <c r="C344" s="19"/>
      <c r="D344" s="19"/>
      <c r="E344" s="7"/>
      <c r="H344" s="7"/>
      <c r="I344" s="7"/>
    </row>
    <row r="345" spans="1:9" ht="12.75" customHeight="1">
      <c r="A345" s="314"/>
      <c r="C345" s="19"/>
      <c r="D345" s="19"/>
      <c r="E345" s="7"/>
      <c r="H345" s="7"/>
      <c r="I345" s="7"/>
    </row>
    <row r="346" spans="1:9" ht="12.75" customHeight="1">
      <c r="A346" s="314"/>
      <c r="C346" s="19"/>
      <c r="D346" s="19"/>
      <c r="E346" s="7"/>
      <c r="H346" s="7"/>
      <c r="I346" s="7"/>
    </row>
    <row r="347" spans="1:9" ht="12.75" customHeight="1">
      <c r="A347" s="314"/>
      <c r="C347" s="19"/>
      <c r="D347" s="19"/>
      <c r="E347" s="7"/>
      <c r="H347" s="7"/>
      <c r="I347" s="7"/>
    </row>
    <row r="348" spans="1:9" ht="12.75" customHeight="1">
      <c r="A348" s="314"/>
      <c r="C348" s="19"/>
      <c r="D348" s="19"/>
      <c r="E348" s="7"/>
      <c r="H348" s="7"/>
      <c r="I348" s="7"/>
    </row>
    <row r="349" spans="1:9" ht="12.75" customHeight="1">
      <c r="A349" s="314"/>
      <c r="C349" s="19"/>
      <c r="D349" s="19"/>
      <c r="E349" s="7"/>
      <c r="H349" s="7"/>
      <c r="I349" s="7"/>
    </row>
    <row r="350" spans="1:9" ht="12.75" customHeight="1">
      <c r="A350" s="314"/>
      <c r="C350" s="19"/>
      <c r="D350" s="19"/>
      <c r="E350" s="7"/>
      <c r="H350" s="7"/>
      <c r="I350" s="7"/>
    </row>
    <row r="351" spans="1:9" ht="12.75" customHeight="1">
      <c r="A351" s="314"/>
      <c r="C351" s="19"/>
      <c r="D351" s="19"/>
      <c r="E351" s="7"/>
      <c r="H351" s="7"/>
      <c r="I351" s="7"/>
    </row>
    <row r="352" spans="1:9" ht="12.75" customHeight="1">
      <c r="A352" s="314"/>
      <c r="C352" s="19"/>
      <c r="D352" s="19"/>
      <c r="E352" s="7"/>
      <c r="H352" s="7"/>
      <c r="I352" s="7"/>
    </row>
    <row r="353" spans="1:9" ht="12.75" customHeight="1">
      <c r="A353" s="314"/>
      <c r="C353" s="19"/>
      <c r="D353" s="19"/>
      <c r="E353" s="7"/>
      <c r="H353" s="7"/>
      <c r="I353" s="7"/>
    </row>
    <row r="354" spans="1:9" ht="12.75" customHeight="1">
      <c r="A354" s="314"/>
      <c r="C354" s="19"/>
      <c r="D354" s="19"/>
      <c r="E354" s="7"/>
      <c r="H354" s="7"/>
      <c r="I354" s="7"/>
    </row>
    <row r="355" spans="1:9" ht="12.75" customHeight="1">
      <c r="A355" s="314"/>
      <c r="C355" s="19"/>
      <c r="D355" s="19"/>
      <c r="E355" s="7"/>
      <c r="H355" s="7"/>
      <c r="I355" s="7"/>
    </row>
    <row r="356" spans="1:9" ht="12.75" customHeight="1">
      <c r="A356" s="314"/>
      <c r="C356" s="19"/>
      <c r="D356" s="19"/>
      <c r="E356" s="7"/>
      <c r="H356" s="7"/>
      <c r="I356" s="7"/>
    </row>
    <row r="357" spans="1:9" ht="12.75" customHeight="1">
      <c r="A357" s="314"/>
      <c r="C357" s="19"/>
      <c r="D357" s="19"/>
      <c r="E357" s="7"/>
      <c r="H357" s="7"/>
      <c r="I357" s="7"/>
    </row>
    <row r="358" spans="1:9" ht="12.75" customHeight="1">
      <c r="A358" s="314"/>
      <c r="C358" s="19"/>
      <c r="D358" s="19"/>
      <c r="E358" s="7"/>
      <c r="H358" s="7"/>
      <c r="I358" s="7"/>
    </row>
    <row r="359" spans="1:9" ht="12.75" customHeight="1">
      <c r="A359" s="314"/>
      <c r="C359" s="19"/>
      <c r="D359" s="19"/>
      <c r="E359" s="7"/>
      <c r="H359" s="7"/>
      <c r="I359" s="7"/>
    </row>
    <row r="360" spans="1:9" ht="12.75" customHeight="1">
      <c r="A360" s="314"/>
      <c r="C360" s="19"/>
      <c r="D360" s="19"/>
      <c r="E360" s="7"/>
      <c r="H360" s="7"/>
      <c r="I360" s="7"/>
    </row>
    <row r="361" spans="1:9" ht="12.75" customHeight="1">
      <c r="A361" s="314"/>
      <c r="C361" s="19"/>
      <c r="D361" s="19"/>
      <c r="E361" s="7"/>
      <c r="H361" s="7"/>
      <c r="I361" s="7"/>
    </row>
    <row r="362" spans="1:9" ht="12.75" customHeight="1">
      <c r="A362" s="314"/>
      <c r="C362" s="19"/>
      <c r="D362" s="19"/>
      <c r="E362" s="7"/>
      <c r="H362" s="7"/>
      <c r="I362" s="7"/>
    </row>
    <row r="363" spans="1:9" ht="12.75" customHeight="1">
      <c r="A363" s="314"/>
      <c r="C363" s="19"/>
      <c r="D363" s="19"/>
      <c r="E363" s="7"/>
      <c r="H363" s="7"/>
      <c r="I363" s="7"/>
    </row>
    <row r="364" spans="1:9" ht="12.75" customHeight="1">
      <c r="A364" s="314"/>
      <c r="C364" s="19"/>
      <c r="D364" s="19"/>
      <c r="E364" s="7"/>
      <c r="H364" s="7"/>
      <c r="I364" s="7"/>
    </row>
    <row r="365" spans="1:9" ht="12.75" customHeight="1">
      <c r="A365" s="314"/>
      <c r="C365" s="19"/>
      <c r="D365" s="19"/>
      <c r="E365" s="7"/>
      <c r="H365" s="7"/>
      <c r="I365" s="7"/>
    </row>
    <row r="366" spans="1:9" ht="12.75" customHeight="1">
      <c r="A366" s="314"/>
      <c r="C366" s="19"/>
      <c r="D366" s="19"/>
      <c r="E366" s="7"/>
      <c r="H366" s="7"/>
      <c r="I366" s="7"/>
    </row>
    <row r="367" spans="1:9" ht="12.75" customHeight="1">
      <c r="A367" s="314"/>
      <c r="C367" s="19"/>
      <c r="D367" s="19"/>
      <c r="E367" s="7"/>
      <c r="H367" s="7"/>
      <c r="I367" s="7"/>
    </row>
    <row r="368" spans="1:9" ht="12.75" customHeight="1">
      <c r="A368" s="314"/>
      <c r="C368" s="19"/>
      <c r="D368" s="19"/>
      <c r="E368" s="7"/>
      <c r="H368" s="7"/>
      <c r="I368" s="7"/>
    </row>
    <row r="369" spans="1:9" ht="12.75" customHeight="1">
      <c r="A369" s="314"/>
      <c r="C369" s="19"/>
      <c r="D369" s="19"/>
      <c r="E369" s="7"/>
      <c r="H369" s="7"/>
      <c r="I369" s="7"/>
    </row>
    <row r="370" spans="1:9" ht="12.75" customHeight="1">
      <c r="A370" s="314"/>
      <c r="C370" s="19"/>
      <c r="D370" s="19"/>
      <c r="E370" s="7"/>
      <c r="H370" s="7"/>
      <c r="I370" s="7"/>
    </row>
    <row r="371" spans="1:9" ht="12.75" customHeight="1">
      <c r="A371" s="314"/>
      <c r="C371" s="19"/>
      <c r="D371" s="19"/>
      <c r="E371" s="7"/>
      <c r="H371" s="7"/>
      <c r="I371" s="7"/>
    </row>
    <row r="372" spans="1:9" ht="12.75" customHeight="1">
      <c r="A372" s="314"/>
      <c r="C372" s="19"/>
      <c r="D372" s="19"/>
      <c r="E372" s="7"/>
      <c r="H372" s="7"/>
      <c r="I372" s="7"/>
    </row>
    <row r="373" spans="1:9" ht="12.75" customHeight="1">
      <c r="A373" s="314"/>
      <c r="C373" s="19"/>
      <c r="D373" s="19"/>
      <c r="E373" s="7"/>
      <c r="H373" s="7"/>
      <c r="I373" s="7"/>
    </row>
    <row r="374" spans="1:9" ht="12.75" customHeight="1">
      <c r="A374" s="314"/>
      <c r="C374" s="19"/>
      <c r="D374" s="19"/>
      <c r="E374" s="7"/>
      <c r="H374" s="7"/>
      <c r="I374" s="7"/>
    </row>
    <row r="375" spans="1:9" ht="12.75" customHeight="1">
      <c r="A375" s="314"/>
      <c r="C375" s="19"/>
      <c r="D375" s="19"/>
      <c r="E375" s="7"/>
      <c r="H375" s="7"/>
      <c r="I375" s="7"/>
    </row>
    <row r="376" spans="1:9" ht="12.75" customHeight="1">
      <c r="A376" s="314"/>
      <c r="C376" s="19"/>
      <c r="D376" s="19"/>
      <c r="E376" s="7"/>
      <c r="H376" s="7"/>
      <c r="I376" s="7"/>
    </row>
    <row r="377" spans="1:9" ht="12.75" customHeight="1">
      <c r="A377" s="314"/>
      <c r="C377" s="19"/>
      <c r="D377" s="19"/>
      <c r="E377" s="7"/>
      <c r="H377" s="7"/>
      <c r="I377" s="7"/>
    </row>
    <row r="378" spans="1:9" ht="12.75" customHeight="1">
      <c r="A378" s="314"/>
      <c r="C378" s="19"/>
      <c r="D378" s="19"/>
      <c r="E378" s="7"/>
      <c r="H378" s="7"/>
      <c r="I378" s="7"/>
    </row>
    <row r="379" spans="1:9" ht="12.75" customHeight="1">
      <c r="A379" s="314"/>
      <c r="C379" s="19"/>
      <c r="D379" s="19"/>
      <c r="E379" s="7"/>
      <c r="H379" s="7"/>
      <c r="I379" s="7"/>
    </row>
    <row r="380" spans="1:9" ht="12.75" customHeight="1">
      <c r="A380" s="314"/>
      <c r="C380" s="19"/>
      <c r="D380" s="19"/>
      <c r="E380" s="7"/>
      <c r="H380" s="7"/>
      <c r="I380" s="7"/>
    </row>
    <row r="381" spans="1:9" ht="12.75" customHeight="1">
      <c r="A381" s="314"/>
      <c r="C381" s="19"/>
      <c r="D381" s="19"/>
      <c r="E381" s="7"/>
      <c r="H381" s="7"/>
      <c r="I381" s="7"/>
    </row>
    <row r="382" spans="1:9" ht="12.75" customHeight="1">
      <c r="A382" s="314"/>
      <c r="C382" s="19"/>
      <c r="D382" s="19"/>
      <c r="E382" s="7"/>
      <c r="H382" s="7"/>
      <c r="I382" s="7"/>
    </row>
    <row r="383" spans="1:9" ht="12.75" customHeight="1">
      <c r="A383" s="314"/>
      <c r="C383" s="19"/>
      <c r="D383" s="19"/>
      <c r="E383" s="7"/>
      <c r="H383" s="7"/>
      <c r="I383" s="7"/>
    </row>
    <row r="384" spans="1:9" ht="12.75" customHeight="1">
      <c r="A384" s="314"/>
      <c r="C384" s="19"/>
      <c r="D384" s="19"/>
      <c r="E384" s="7"/>
      <c r="H384" s="7"/>
      <c r="I384" s="7"/>
    </row>
    <row r="385" spans="1:9" ht="12.75" customHeight="1">
      <c r="A385" s="314"/>
      <c r="C385" s="19"/>
      <c r="D385" s="19"/>
      <c r="E385" s="7"/>
      <c r="H385" s="7"/>
      <c r="I385" s="7"/>
    </row>
    <row r="386" spans="1:9" ht="12.75" customHeight="1">
      <c r="A386" s="314"/>
      <c r="C386" s="19"/>
      <c r="D386" s="19"/>
      <c r="E386" s="7"/>
      <c r="H386" s="7"/>
      <c r="I386" s="7"/>
    </row>
    <row r="387" spans="1:9" ht="12.75" customHeight="1">
      <c r="A387" s="314"/>
      <c r="C387" s="19"/>
      <c r="D387" s="19"/>
      <c r="E387" s="7"/>
      <c r="H387" s="7"/>
      <c r="I387" s="7"/>
    </row>
    <row r="388" spans="1:9" ht="12.75" customHeight="1">
      <c r="A388" s="314"/>
      <c r="C388" s="19"/>
      <c r="D388" s="19"/>
      <c r="E388" s="7"/>
      <c r="H388" s="7"/>
      <c r="I388" s="7"/>
    </row>
    <row r="389" spans="1:9" ht="12.75" customHeight="1">
      <c r="A389" s="314"/>
      <c r="C389" s="19"/>
      <c r="D389" s="19"/>
      <c r="E389" s="7"/>
      <c r="H389" s="7"/>
      <c r="I389" s="7"/>
    </row>
    <row r="390" spans="1:9" ht="12.75" customHeight="1">
      <c r="A390" s="314"/>
      <c r="C390" s="19"/>
      <c r="D390" s="19"/>
      <c r="E390" s="7"/>
      <c r="H390" s="7"/>
      <c r="I390" s="7"/>
    </row>
    <row r="391" spans="1:9" ht="12.75" customHeight="1">
      <c r="A391" s="314"/>
      <c r="C391" s="19"/>
      <c r="D391" s="19"/>
      <c r="E391" s="7"/>
      <c r="H391" s="7"/>
      <c r="I391" s="7"/>
    </row>
    <row r="392" spans="1:9" ht="12.75" customHeight="1">
      <c r="A392" s="314"/>
      <c r="C392" s="19"/>
      <c r="D392" s="19"/>
      <c r="E392" s="7"/>
      <c r="H392" s="7"/>
      <c r="I392" s="7"/>
    </row>
    <row r="393" spans="1:9" ht="12.75" customHeight="1">
      <c r="A393" s="314"/>
      <c r="C393" s="19"/>
      <c r="D393" s="19"/>
      <c r="E393" s="7"/>
      <c r="H393" s="7"/>
      <c r="I393" s="7"/>
    </row>
    <row r="394" spans="1:9" ht="12.75" customHeight="1">
      <c r="A394" s="314"/>
      <c r="C394" s="19"/>
      <c r="D394" s="19"/>
      <c r="E394" s="7"/>
      <c r="H394" s="7"/>
      <c r="I394" s="7"/>
    </row>
    <row r="395" spans="1:9" ht="12.75" customHeight="1">
      <c r="A395" s="314"/>
      <c r="C395" s="19"/>
      <c r="D395" s="19"/>
      <c r="E395" s="7"/>
      <c r="H395" s="7"/>
      <c r="I395" s="7"/>
    </row>
    <row r="396" spans="1:9" ht="12.75" customHeight="1">
      <c r="A396" s="314"/>
      <c r="C396" s="19"/>
      <c r="D396" s="19"/>
      <c r="E396" s="7"/>
      <c r="H396" s="7"/>
      <c r="I396" s="7"/>
    </row>
    <row r="397" spans="1:9" ht="12.75" customHeight="1">
      <c r="A397" s="314"/>
      <c r="C397" s="19"/>
      <c r="D397" s="19"/>
      <c r="E397" s="7"/>
      <c r="H397" s="7"/>
      <c r="I397" s="7"/>
    </row>
    <row r="398" spans="1:9" ht="12.75" customHeight="1">
      <c r="A398" s="314"/>
      <c r="C398" s="19"/>
      <c r="D398" s="19"/>
      <c r="E398" s="7"/>
      <c r="H398" s="7"/>
      <c r="I398" s="7"/>
    </row>
    <row r="399" spans="1:9" ht="12.75" customHeight="1">
      <c r="A399" s="314"/>
      <c r="C399" s="19"/>
      <c r="D399" s="19"/>
      <c r="E399" s="7"/>
      <c r="H399" s="7"/>
      <c r="I399" s="7"/>
    </row>
    <row r="400" spans="1:9" ht="12.75" customHeight="1">
      <c r="A400" s="314"/>
      <c r="C400" s="19"/>
      <c r="D400" s="19"/>
      <c r="E400" s="7"/>
      <c r="H400" s="7"/>
      <c r="I400" s="7"/>
    </row>
    <row r="401" spans="1:9" ht="12.75" customHeight="1">
      <c r="A401" s="314"/>
      <c r="C401" s="19"/>
      <c r="D401" s="19"/>
      <c r="E401" s="7"/>
      <c r="H401" s="7"/>
      <c r="I401" s="7"/>
    </row>
    <row r="402" spans="1:9" ht="12.75" customHeight="1">
      <c r="A402" s="314"/>
      <c r="C402" s="19"/>
      <c r="D402" s="19"/>
      <c r="E402" s="7"/>
      <c r="H402" s="7"/>
      <c r="I402" s="7"/>
    </row>
    <row r="403" spans="1:9" ht="12.75" customHeight="1">
      <c r="A403" s="314"/>
      <c r="C403" s="19"/>
      <c r="D403" s="19"/>
      <c r="E403" s="7"/>
      <c r="H403" s="7"/>
      <c r="I403" s="7"/>
    </row>
    <row r="404" spans="1:9" ht="12.75" customHeight="1">
      <c r="A404" s="314"/>
      <c r="C404" s="19"/>
      <c r="D404" s="19"/>
      <c r="E404" s="7"/>
      <c r="H404" s="7"/>
      <c r="I404" s="7"/>
    </row>
    <row r="405" spans="1:9" ht="12.75" customHeight="1">
      <c r="A405" s="314"/>
      <c r="C405" s="19"/>
      <c r="D405" s="19"/>
      <c r="E405" s="7"/>
      <c r="H405" s="7"/>
      <c r="I405" s="7"/>
    </row>
    <row r="406" spans="1:9" ht="12.75" customHeight="1">
      <c r="A406" s="314"/>
      <c r="C406" s="19"/>
      <c r="D406" s="19"/>
      <c r="E406" s="7"/>
      <c r="H406" s="7"/>
      <c r="I406" s="7"/>
    </row>
    <row r="407" spans="1:9" ht="12.75" customHeight="1">
      <c r="A407" s="314"/>
      <c r="C407" s="19"/>
      <c r="D407" s="19"/>
      <c r="E407" s="7"/>
      <c r="H407" s="7"/>
      <c r="I407" s="7"/>
    </row>
    <row r="408" spans="1:9" ht="12.75" customHeight="1">
      <c r="A408" s="314"/>
      <c r="C408" s="19"/>
      <c r="D408" s="19"/>
      <c r="E408" s="7"/>
      <c r="H408" s="7"/>
      <c r="I408" s="7"/>
    </row>
    <row r="409" spans="1:9" ht="12.75" customHeight="1">
      <c r="A409" s="314"/>
      <c r="C409" s="19"/>
      <c r="D409" s="19"/>
      <c r="E409" s="7"/>
      <c r="H409" s="7"/>
      <c r="I409" s="7"/>
    </row>
    <row r="410" spans="1:9" ht="12.75" customHeight="1">
      <c r="A410" s="314"/>
      <c r="C410" s="19"/>
      <c r="D410" s="19"/>
      <c r="E410" s="7"/>
      <c r="H410" s="7"/>
      <c r="I410" s="7"/>
    </row>
    <row r="411" spans="1:9" ht="12.75" customHeight="1">
      <c r="A411" s="314"/>
      <c r="C411" s="19"/>
      <c r="D411" s="19"/>
      <c r="E411" s="7"/>
      <c r="H411" s="7"/>
      <c r="I411" s="7"/>
    </row>
    <row r="412" spans="1:9" ht="12.75" customHeight="1">
      <c r="A412" s="314"/>
      <c r="C412" s="19"/>
      <c r="D412" s="19"/>
      <c r="E412" s="7"/>
      <c r="H412" s="7"/>
      <c r="I412" s="7"/>
    </row>
    <row r="413" spans="1:9" ht="12.75" customHeight="1">
      <c r="A413" s="314"/>
      <c r="C413" s="19"/>
      <c r="D413" s="19"/>
      <c r="E413" s="7"/>
      <c r="H413" s="7"/>
      <c r="I413" s="7"/>
    </row>
    <row r="414" spans="1:9" ht="12.75" customHeight="1">
      <c r="A414" s="314"/>
      <c r="C414" s="19"/>
      <c r="D414" s="19"/>
      <c r="E414" s="7"/>
      <c r="H414" s="7"/>
      <c r="I414" s="7"/>
    </row>
    <row r="415" spans="1:9" ht="12.75" customHeight="1">
      <c r="A415" s="314"/>
      <c r="C415" s="19"/>
      <c r="D415" s="19"/>
      <c r="E415" s="7"/>
      <c r="H415" s="7"/>
      <c r="I415" s="7"/>
    </row>
    <row r="416" spans="1:9" ht="12.75" customHeight="1">
      <c r="A416" s="314"/>
      <c r="C416" s="19"/>
      <c r="D416" s="19"/>
      <c r="E416" s="7"/>
      <c r="H416" s="7"/>
      <c r="I416" s="7"/>
    </row>
    <row r="417" spans="1:9" ht="12.75" customHeight="1">
      <c r="A417" s="314"/>
      <c r="C417" s="19"/>
      <c r="D417" s="19"/>
      <c r="E417" s="7"/>
      <c r="H417" s="7"/>
      <c r="I417" s="7"/>
    </row>
    <row r="418" spans="1:9" ht="12.75" customHeight="1">
      <c r="A418" s="314"/>
      <c r="C418" s="19"/>
      <c r="D418" s="19"/>
      <c r="E418" s="7"/>
      <c r="H418" s="7"/>
      <c r="I418" s="7"/>
    </row>
    <row r="419" spans="1:9" ht="12.75" customHeight="1">
      <c r="A419" s="314"/>
      <c r="C419" s="19"/>
      <c r="D419" s="19"/>
      <c r="E419" s="7"/>
      <c r="H419" s="7"/>
      <c r="I419" s="7"/>
    </row>
    <row r="420" spans="1:9" ht="12.75" customHeight="1">
      <c r="A420" s="314"/>
      <c r="C420" s="19"/>
      <c r="D420" s="19"/>
      <c r="E420" s="7"/>
      <c r="H420" s="7"/>
      <c r="I420" s="7"/>
    </row>
    <row r="421" spans="1:9" ht="12.75" customHeight="1">
      <c r="A421" s="314"/>
      <c r="C421" s="19"/>
      <c r="D421" s="19"/>
      <c r="E421" s="7"/>
      <c r="H421" s="7"/>
      <c r="I421" s="7"/>
    </row>
    <row r="422" spans="1:9" ht="12.75" customHeight="1">
      <c r="A422" s="314"/>
      <c r="C422" s="19"/>
      <c r="D422" s="19"/>
      <c r="E422" s="7"/>
      <c r="H422" s="7"/>
      <c r="I422" s="7"/>
    </row>
    <row r="423" spans="1:9" ht="12.75" customHeight="1">
      <c r="A423" s="314"/>
      <c r="C423" s="19"/>
      <c r="D423" s="19"/>
      <c r="E423" s="7"/>
      <c r="H423" s="7"/>
      <c r="I423" s="7"/>
    </row>
    <row r="424" spans="1:9" ht="12.75" customHeight="1">
      <c r="A424" s="314"/>
      <c r="C424" s="19"/>
      <c r="D424" s="19"/>
      <c r="E424" s="7"/>
      <c r="H424" s="7"/>
      <c r="I424" s="7"/>
    </row>
    <row r="425" spans="1:9" ht="12.75" customHeight="1">
      <c r="A425" s="314"/>
      <c r="C425" s="19"/>
      <c r="D425" s="19"/>
      <c r="E425" s="7"/>
      <c r="H425" s="7"/>
      <c r="I425" s="7"/>
    </row>
    <row r="426" spans="1:9" ht="12.75" customHeight="1">
      <c r="A426" s="314"/>
      <c r="C426" s="19"/>
      <c r="D426" s="19"/>
      <c r="E426" s="7"/>
      <c r="H426" s="7"/>
      <c r="I426" s="7"/>
    </row>
    <row r="427" spans="1:9" ht="12.75" customHeight="1">
      <c r="A427" s="314"/>
      <c r="C427" s="19"/>
      <c r="D427" s="19"/>
      <c r="E427" s="7"/>
      <c r="H427" s="7"/>
      <c r="I427" s="7"/>
    </row>
    <row r="428" spans="1:9" ht="12.75" customHeight="1">
      <c r="A428" s="314"/>
      <c r="C428" s="19"/>
      <c r="D428" s="19"/>
      <c r="E428" s="7"/>
      <c r="H428" s="7"/>
      <c r="I428" s="7"/>
    </row>
    <row r="429" spans="1:9" ht="12.75" customHeight="1">
      <c r="A429" s="314"/>
      <c r="C429" s="19"/>
      <c r="D429" s="19"/>
      <c r="E429" s="7"/>
      <c r="H429" s="7"/>
      <c r="I429" s="7"/>
    </row>
    <row r="430" spans="1:9" ht="12.75" customHeight="1">
      <c r="A430" s="314"/>
      <c r="C430" s="19"/>
      <c r="D430" s="19"/>
      <c r="E430" s="7"/>
      <c r="H430" s="7"/>
      <c r="I430" s="7"/>
    </row>
    <row r="431" spans="1:9" ht="12.75" customHeight="1">
      <c r="A431" s="314"/>
      <c r="C431" s="19"/>
      <c r="D431" s="19"/>
      <c r="E431" s="7"/>
      <c r="H431" s="7"/>
      <c r="I431" s="7"/>
    </row>
    <row r="432" spans="1:9" ht="12.75" customHeight="1">
      <c r="A432" s="314"/>
      <c r="C432" s="19"/>
      <c r="D432" s="19"/>
      <c r="E432" s="7"/>
      <c r="H432" s="7"/>
      <c r="I432" s="7"/>
    </row>
    <row r="433" spans="1:9" ht="12.75" customHeight="1">
      <c r="A433" s="314"/>
      <c r="C433" s="19"/>
      <c r="D433" s="19"/>
      <c r="E433" s="7"/>
      <c r="H433" s="7"/>
      <c r="I433" s="7"/>
    </row>
    <row r="434" spans="1:9" ht="12.75" customHeight="1">
      <c r="A434" s="314"/>
      <c r="C434" s="19"/>
      <c r="D434" s="19"/>
      <c r="E434" s="7"/>
      <c r="H434" s="7"/>
      <c r="I434" s="7"/>
    </row>
    <row r="435" spans="1:9" ht="12.75" customHeight="1">
      <c r="A435" s="314"/>
      <c r="C435" s="19"/>
      <c r="D435" s="19"/>
      <c r="E435" s="7"/>
      <c r="H435" s="7"/>
      <c r="I435" s="7"/>
    </row>
    <row r="436" spans="1:9" ht="12.75" customHeight="1">
      <c r="A436" s="314"/>
      <c r="C436" s="19"/>
      <c r="D436" s="19"/>
      <c r="E436" s="7"/>
      <c r="H436" s="7"/>
      <c r="I436" s="7"/>
    </row>
    <row r="437" spans="1:9" ht="12.75" customHeight="1">
      <c r="A437" s="314"/>
      <c r="C437" s="19"/>
      <c r="D437" s="19"/>
      <c r="E437" s="7"/>
      <c r="H437" s="7"/>
      <c r="I437" s="7"/>
    </row>
    <row r="438" spans="1:9" ht="12.75" customHeight="1">
      <c r="A438" s="314"/>
      <c r="C438" s="19"/>
      <c r="D438" s="19"/>
      <c r="E438" s="7"/>
      <c r="H438" s="7"/>
      <c r="I438" s="7"/>
    </row>
    <row r="439" spans="1:9" ht="12.75" customHeight="1">
      <c r="A439" s="314"/>
      <c r="C439" s="19"/>
      <c r="D439" s="19"/>
      <c r="E439" s="7"/>
      <c r="H439" s="7"/>
      <c r="I439" s="7"/>
    </row>
    <row r="440" spans="1:9" ht="12.75" customHeight="1">
      <c r="A440" s="314"/>
      <c r="C440" s="19"/>
      <c r="D440" s="19"/>
      <c r="E440" s="7"/>
      <c r="H440" s="7"/>
      <c r="I440" s="7"/>
    </row>
    <row r="441" spans="1:9" ht="12.75" customHeight="1">
      <c r="A441" s="314"/>
      <c r="C441" s="19"/>
      <c r="D441" s="19"/>
      <c r="E441" s="7"/>
      <c r="H441" s="7"/>
      <c r="I441" s="7"/>
    </row>
    <row r="442" spans="1:9" ht="12.75" customHeight="1">
      <c r="A442" s="314"/>
      <c r="C442" s="19"/>
      <c r="D442" s="19"/>
      <c r="E442" s="7"/>
      <c r="H442" s="7"/>
      <c r="I442" s="7"/>
    </row>
    <row r="443" spans="1:9" ht="12.75" customHeight="1">
      <c r="A443" s="314"/>
      <c r="C443" s="19"/>
      <c r="D443" s="19"/>
      <c r="E443" s="7"/>
      <c r="H443" s="7"/>
      <c r="I443" s="7"/>
    </row>
    <row r="444" spans="1:9" ht="12.75" customHeight="1">
      <c r="A444" s="314"/>
      <c r="C444" s="19"/>
      <c r="D444" s="19"/>
      <c r="E444" s="7"/>
      <c r="H444" s="7"/>
      <c r="I444" s="7"/>
    </row>
    <row r="445" spans="1:9" ht="12.75" customHeight="1">
      <c r="A445" s="314"/>
      <c r="C445" s="19"/>
      <c r="D445" s="19"/>
      <c r="E445" s="7"/>
      <c r="H445" s="7"/>
      <c r="I445" s="7"/>
    </row>
    <row r="446" spans="1:9" ht="12.75" customHeight="1">
      <c r="A446" s="314"/>
      <c r="C446" s="19"/>
      <c r="D446" s="19"/>
      <c r="E446" s="7"/>
      <c r="H446" s="7"/>
      <c r="I446" s="7"/>
    </row>
    <row r="447" spans="1:9" ht="12.75" customHeight="1">
      <c r="A447" s="314"/>
      <c r="C447" s="19"/>
      <c r="D447" s="19"/>
      <c r="E447" s="7"/>
      <c r="H447" s="7"/>
      <c r="I447" s="7"/>
    </row>
    <row r="448" spans="1:9" ht="12.75" customHeight="1">
      <c r="A448" s="314"/>
      <c r="C448" s="19"/>
      <c r="D448" s="19"/>
      <c r="E448" s="7"/>
      <c r="H448" s="7"/>
      <c r="I448" s="7"/>
    </row>
    <row r="449" spans="1:9" ht="12.75" customHeight="1">
      <c r="A449" s="314"/>
      <c r="C449" s="19"/>
      <c r="D449" s="19"/>
      <c r="E449" s="7"/>
      <c r="H449" s="7"/>
      <c r="I449" s="7"/>
    </row>
    <row r="450" spans="1:9" ht="12.75" customHeight="1">
      <c r="A450" s="314"/>
      <c r="C450" s="19"/>
      <c r="D450" s="19"/>
      <c r="E450" s="7"/>
      <c r="H450" s="7"/>
      <c r="I450" s="7"/>
    </row>
    <row r="451" spans="1:9" ht="12.75" customHeight="1">
      <c r="A451" s="314"/>
      <c r="C451" s="19"/>
      <c r="D451" s="19"/>
      <c r="E451" s="7"/>
      <c r="H451" s="7"/>
      <c r="I451" s="7"/>
    </row>
    <row r="452" spans="1:9" ht="12.75" customHeight="1">
      <c r="A452" s="314"/>
      <c r="C452" s="19"/>
      <c r="D452" s="19"/>
      <c r="E452" s="7"/>
      <c r="H452" s="7"/>
      <c r="I452" s="7"/>
    </row>
    <row r="453" spans="1:9" ht="12.75" customHeight="1">
      <c r="A453" s="314"/>
      <c r="C453" s="19"/>
      <c r="D453" s="19"/>
      <c r="E453" s="7"/>
      <c r="H453" s="7"/>
      <c r="I453" s="7"/>
    </row>
    <row r="454" spans="1:9" ht="12.75" customHeight="1">
      <c r="A454" s="314"/>
      <c r="C454" s="19"/>
      <c r="D454" s="19"/>
      <c r="E454" s="7"/>
      <c r="H454" s="7"/>
      <c r="I454" s="7"/>
    </row>
    <row r="455" spans="1:9" ht="12.75" customHeight="1">
      <c r="A455" s="314"/>
      <c r="C455" s="19"/>
      <c r="D455" s="19"/>
      <c r="E455" s="7"/>
      <c r="H455" s="7"/>
      <c r="I455" s="7"/>
    </row>
    <row r="456" spans="1:9" ht="12.75" customHeight="1">
      <c r="A456" s="314"/>
      <c r="C456" s="19"/>
      <c r="D456" s="19"/>
      <c r="E456" s="7"/>
      <c r="H456" s="7"/>
      <c r="I456" s="7"/>
    </row>
    <row r="457" spans="1:9" ht="12.75" customHeight="1">
      <c r="A457" s="314"/>
      <c r="C457" s="19"/>
      <c r="D457" s="19"/>
      <c r="E457" s="7"/>
      <c r="H457" s="7"/>
      <c r="I457" s="7"/>
    </row>
    <row r="458" spans="1:9" ht="12.75" customHeight="1">
      <c r="A458" s="314"/>
      <c r="C458" s="19"/>
      <c r="D458" s="19"/>
      <c r="E458" s="7"/>
      <c r="H458" s="7"/>
      <c r="I458" s="7"/>
    </row>
    <row r="459" spans="1:9" ht="12.75" customHeight="1">
      <c r="A459" s="314"/>
      <c r="C459" s="19"/>
      <c r="D459" s="19"/>
      <c r="E459" s="7"/>
      <c r="H459" s="7"/>
      <c r="I459" s="7"/>
    </row>
    <row r="460" spans="1:9" ht="12.75" customHeight="1">
      <c r="A460" s="314"/>
      <c r="C460" s="19"/>
      <c r="D460" s="19"/>
      <c r="E460" s="7"/>
      <c r="H460" s="7"/>
      <c r="I460" s="7"/>
    </row>
    <row r="461" spans="1:9" ht="12.75" customHeight="1">
      <c r="A461" s="314"/>
      <c r="C461" s="19"/>
      <c r="D461" s="19"/>
      <c r="E461" s="7"/>
      <c r="H461" s="7"/>
      <c r="I461" s="7"/>
    </row>
    <row r="462" spans="1:9" ht="12.75" customHeight="1">
      <c r="A462" s="314"/>
      <c r="C462" s="19"/>
      <c r="D462" s="19"/>
      <c r="E462" s="7"/>
      <c r="H462" s="7"/>
      <c r="I462" s="7"/>
    </row>
    <row r="463" spans="1:9" ht="12.75" customHeight="1">
      <c r="A463" s="314"/>
      <c r="C463" s="19"/>
      <c r="D463" s="19"/>
      <c r="E463" s="7"/>
      <c r="H463" s="7"/>
      <c r="I463" s="7"/>
    </row>
    <row r="464" spans="1:9" ht="12.75" customHeight="1">
      <c r="A464" s="314"/>
      <c r="C464" s="19"/>
      <c r="D464" s="19"/>
      <c r="E464" s="7"/>
      <c r="H464" s="7"/>
      <c r="I464" s="7"/>
    </row>
    <row r="465" spans="1:9" ht="12.75" customHeight="1">
      <c r="A465" s="314"/>
      <c r="C465" s="19"/>
      <c r="D465" s="19"/>
      <c r="E465" s="7"/>
      <c r="H465" s="7"/>
      <c r="I465" s="7"/>
    </row>
    <row r="466" spans="1:9" ht="12.75" customHeight="1">
      <c r="A466" s="314"/>
      <c r="C466" s="19"/>
      <c r="D466" s="19"/>
      <c r="E466" s="7"/>
      <c r="H466" s="7"/>
      <c r="I466" s="7"/>
    </row>
    <row r="467" spans="1:9" ht="12.75" customHeight="1">
      <c r="A467" s="314"/>
      <c r="C467" s="19"/>
      <c r="D467" s="19"/>
      <c r="E467" s="7"/>
      <c r="H467" s="7"/>
      <c r="I467" s="7"/>
    </row>
    <row r="468" spans="1:9" ht="12.75" customHeight="1">
      <c r="A468" s="314"/>
      <c r="C468" s="19"/>
      <c r="D468" s="19"/>
      <c r="E468" s="7"/>
      <c r="H468" s="7"/>
      <c r="I468" s="7"/>
    </row>
    <row r="469" spans="1:9" ht="12.75" customHeight="1">
      <c r="A469" s="314"/>
      <c r="C469" s="19"/>
      <c r="D469" s="19"/>
      <c r="E469" s="7"/>
      <c r="H469" s="7"/>
      <c r="I469" s="7"/>
    </row>
    <row r="470" spans="1:9" ht="12.75" customHeight="1">
      <c r="A470" s="314"/>
      <c r="C470" s="19"/>
      <c r="D470" s="19"/>
      <c r="E470" s="7"/>
      <c r="H470" s="7"/>
      <c r="I470" s="7"/>
    </row>
    <row r="471" spans="1:9" ht="12.75" customHeight="1">
      <c r="A471" s="314"/>
      <c r="C471" s="19"/>
      <c r="D471" s="19"/>
      <c r="E471" s="7"/>
      <c r="H471" s="7"/>
      <c r="I471" s="7"/>
    </row>
    <row r="472" spans="1:9" ht="12.75" customHeight="1">
      <c r="A472" s="314"/>
      <c r="C472" s="19"/>
      <c r="D472" s="19"/>
      <c r="E472" s="7"/>
      <c r="H472" s="7"/>
      <c r="I472" s="7"/>
    </row>
    <row r="473" spans="1:9" ht="12.75" customHeight="1">
      <c r="A473" s="314"/>
      <c r="C473" s="19"/>
      <c r="D473" s="19"/>
      <c r="E473" s="7"/>
      <c r="H473" s="7"/>
      <c r="I473" s="7"/>
    </row>
    <row r="474" spans="1:9" ht="12.75" customHeight="1">
      <c r="A474" s="314"/>
      <c r="C474" s="19"/>
      <c r="D474" s="19"/>
      <c r="E474" s="7"/>
      <c r="H474" s="7"/>
      <c r="I474" s="7"/>
    </row>
    <row r="475" spans="1:9" ht="12.75" customHeight="1">
      <c r="A475" s="314"/>
      <c r="C475" s="19"/>
      <c r="D475" s="19"/>
      <c r="E475" s="7"/>
      <c r="H475" s="7"/>
      <c r="I475" s="7"/>
    </row>
    <row r="476" spans="1:9" ht="12.75" customHeight="1">
      <c r="A476" s="314"/>
      <c r="C476" s="19"/>
      <c r="D476" s="19"/>
      <c r="E476" s="7"/>
      <c r="H476" s="7"/>
      <c r="I476" s="7"/>
    </row>
    <row r="477" spans="1:9" ht="12.75" customHeight="1">
      <c r="A477" s="314"/>
      <c r="C477" s="19"/>
      <c r="D477" s="19"/>
      <c r="E477" s="7"/>
      <c r="H477" s="7"/>
      <c r="I477" s="7"/>
    </row>
    <row r="478" spans="1:9" ht="12.75" customHeight="1">
      <c r="A478" s="314"/>
      <c r="C478" s="19"/>
      <c r="D478" s="19"/>
      <c r="E478" s="7"/>
      <c r="H478" s="7"/>
      <c r="I478" s="7"/>
    </row>
    <row r="479" spans="1:9" ht="12.75" customHeight="1">
      <c r="A479" s="314"/>
      <c r="C479" s="19"/>
      <c r="D479" s="19"/>
      <c r="E479" s="7"/>
      <c r="H479" s="7"/>
      <c r="I479" s="7"/>
    </row>
    <row r="480" spans="1:9" ht="12.75" customHeight="1">
      <c r="A480" s="314"/>
      <c r="C480" s="19"/>
      <c r="D480" s="19"/>
      <c r="E480" s="7"/>
      <c r="H480" s="7"/>
      <c r="I480" s="7"/>
    </row>
    <row r="481" spans="1:9" ht="12.75" customHeight="1">
      <c r="A481" s="314"/>
      <c r="C481" s="19"/>
      <c r="D481" s="19"/>
      <c r="E481" s="7"/>
      <c r="H481" s="7"/>
      <c r="I481" s="7"/>
    </row>
    <row r="482" spans="1:9" ht="12.75" customHeight="1">
      <c r="A482" s="314"/>
      <c r="C482" s="19"/>
      <c r="D482" s="19"/>
      <c r="E482" s="7"/>
      <c r="H482" s="7"/>
      <c r="I482" s="7"/>
    </row>
    <row r="483" spans="1:9" ht="12.75" customHeight="1">
      <c r="A483" s="314"/>
      <c r="C483" s="19"/>
      <c r="D483" s="19"/>
      <c r="E483" s="7"/>
      <c r="H483" s="7"/>
      <c r="I483" s="7"/>
    </row>
    <row r="484" spans="1:9" ht="12.75" customHeight="1">
      <c r="A484" s="314"/>
      <c r="C484" s="19"/>
      <c r="D484" s="19"/>
      <c r="E484" s="7"/>
      <c r="H484" s="7"/>
      <c r="I484" s="7"/>
    </row>
    <row r="485" spans="1:9" ht="12.75" customHeight="1">
      <c r="A485" s="314"/>
      <c r="C485" s="19"/>
      <c r="D485" s="19"/>
      <c r="E485" s="7"/>
      <c r="H485" s="7"/>
      <c r="I485" s="7"/>
    </row>
    <row r="486" spans="1:9" ht="12.75" customHeight="1">
      <c r="A486" s="314"/>
      <c r="C486" s="19"/>
      <c r="D486" s="19"/>
      <c r="E486" s="7"/>
      <c r="H486" s="7"/>
      <c r="I486" s="7"/>
    </row>
    <row r="487" spans="1:9" ht="12.75" customHeight="1">
      <c r="A487" s="314"/>
      <c r="C487" s="19"/>
      <c r="D487" s="19"/>
      <c r="E487" s="7"/>
      <c r="H487" s="7"/>
      <c r="I487" s="7"/>
    </row>
    <row r="488" spans="1:9" ht="12.75" customHeight="1">
      <c r="A488" s="314"/>
      <c r="C488" s="19"/>
      <c r="D488" s="19"/>
      <c r="E488" s="7"/>
      <c r="H488" s="7"/>
      <c r="I488" s="7"/>
    </row>
    <row r="489" spans="1:9" ht="12.75" customHeight="1">
      <c r="A489" s="314"/>
      <c r="C489" s="19"/>
      <c r="D489" s="19"/>
      <c r="E489" s="7"/>
      <c r="H489" s="7"/>
      <c r="I489" s="7"/>
    </row>
    <row r="490" spans="1:9" ht="12.75" customHeight="1">
      <c r="A490" s="314"/>
      <c r="C490" s="19"/>
      <c r="D490" s="19"/>
      <c r="E490" s="7"/>
      <c r="H490" s="7"/>
      <c r="I490" s="7"/>
    </row>
    <row r="491" spans="1:9" ht="12.75" customHeight="1">
      <c r="A491" s="314"/>
      <c r="C491" s="19"/>
      <c r="D491" s="19"/>
      <c r="E491" s="7"/>
      <c r="H491" s="7"/>
      <c r="I491" s="7"/>
    </row>
    <row r="492" spans="1:9" ht="12.75" customHeight="1">
      <c r="A492" s="314"/>
      <c r="C492" s="19"/>
      <c r="D492" s="19"/>
      <c r="E492" s="7"/>
      <c r="H492" s="7"/>
      <c r="I492" s="7"/>
    </row>
    <row r="493" spans="1:9" ht="12.75" customHeight="1">
      <c r="A493" s="314"/>
      <c r="C493" s="19"/>
      <c r="D493" s="19"/>
      <c r="E493" s="7"/>
      <c r="H493" s="7"/>
      <c r="I493" s="7"/>
    </row>
    <row r="494" spans="1:9" ht="12.75" customHeight="1">
      <c r="A494" s="314"/>
      <c r="C494" s="19"/>
      <c r="D494" s="19"/>
      <c r="E494" s="7"/>
      <c r="H494" s="7"/>
      <c r="I494" s="7"/>
    </row>
    <row r="495" spans="1:9" ht="12.75" customHeight="1">
      <c r="A495" s="314"/>
      <c r="C495" s="19"/>
      <c r="D495" s="19"/>
      <c r="E495" s="7"/>
      <c r="H495" s="7"/>
      <c r="I495" s="7"/>
    </row>
    <row r="496" spans="1:9" ht="12.75" customHeight="1">
      <c r="A496" s="314"/>
      <c r="C496" s="19"/>
      <c r="D496" s="19"/>
      <c r="E496" s="7"/>
      <c r="H496" s="7"/>
      <c r="I496" s="7"/>
    </row>
    <row r="497" spans="1:9" ht="12.75" customHeight="1">
      <c r="A497" s="314"/>
      <c r="C497" s="19"/>
      <c r="D497" s="19"/>
      <c r="E497" s="7"/>
      <c r="H497" s="7"/>
      <c r="I497" s="7"/>
    </row>
    <row r="498" spans="1:9" ht="12.75" customHeight="1">
      <c r="A498" s="314"/>
      <c r="C498" s="19"/>
      <c r="D498" s="19"/>
      <c r="E498" s="7"/>
      <c r="H498" s="7"/>
      <c r="I498" s="7"/>
    </row>
    <row r="499" spans="1:9" ht="12.75" customHeight="1">
      <c r="A499" s="314"/>
      <c r="C499" s="19"/>
      <c r="D499" s="19"/>
      <c r="E499" s="7"/>
      <c r="H499" s="7"/>
      <c r="I499" s="7"/>
    </row>
    <row r="500" spans="1:9" ht="12.75" customHeight="1">
      <c r="A500" s="314"/>
      <c r="C500" s="19"/>
      <c r="D500" s="19"/>
      <c r="E500" s="7"/>
      <c r="H500" s="7"/>
      <c r="I500" s="7"/>
    </row>
    <row r="501" spans="1:9" ht="12.75" customHeight="1">
      <c r="A501" s="314"/>
      <c r="C501" s="19"/>
      <c r="D501" s="19"/>
      <c r="E501" s="7"/>
      <c r="H501" s="7"/>
      <c r="I501" s="7"/>
    </row>
    <row r="502" spans="1:9" ht="12.75" customHeight="1">
      <c r="A502" s="314"/>
      <c r="C502" s="19"/>
      <c r="D502" s="19"/>
      <c r="E502" s="7"/>
      <c r="H502" s="7"/>
      <c r="I502" s="7"/>
    </row>
    <row r="503" spans="1:9" ht="12.75" customHeight="1">
      <c r="A503" s="314"/>
      <c r="C503" s="19"/>
      <c r="D503" s="19"/>
      <c r="E503" s="7"/>
      <c r="H503" s="7"/>
      <c r="I503" s="7"/>
    </row>
    <row r="504" spans="1:9" ht="12.75" customHeight="1">
      <c r="A504" s="314"/>
      <c r="C504" s="19"/>
      <c r="D504" s="19"/>
      <c r="E504" s="7"/>
      <c r="H504" s="7"/>
      <c r="I504" s="7"/>
    </row>
    <row r="505" spans="1:9" ht="12.75" customHeight="1">
      <c r="A505" s="314"/>
      <c r="C505" s="19"/>
      <c r="D505" s="19"/>
      <c r="E505" s="7"/>
      <c r="H505" s="7"/>
      <c r="I505" s="7"/>
    </row>
    <row r="506" spans="1:9" ht="12.75" customHeight="1">
      <c r="A506" s="314"/>
      <c r="C506" s="19"/>
      <c r="D506" s="19"/>
      <c r="E506" s="7"/>
      <c r="H506" s="7"/>
      <c r="I506" s="7"/>
    </row>
    <row r="507" spans="1:9" ht="12.75" customHeight="1">
      <c r="A507" s="314"/>
      <c r="C507" s="19"/>
      <c r="D507" s="19"/>
      <c r="E507" s="7"/>
      <c r="H507" s="7"/>
      <c r="I507" s="7"/>
    </row>
    <row r="508" spans="1:9" ht="12.75" customHeight="1">
      <c r="A508" s="314"/>
      <c r="C508" s="19"/>
      <c r="D508" s="19"/>
      <c r="E508" s="7"/>
      <c r="H508" s="7"/>
      <c r="I508" s="7"/>
    </row>
    <row r="509" spans="1:9" ht="12.75" customHeight="1">
      <c r="A509" s="314"/>
      <c r="C509" s="19"/>
      <c r="D509" s="19"/>
      <c r="E509" s="7"/>
      <c r="H509" s="7"/>
      <c r="I509" s="7"/>
    </row>
    <row r="510" spans="1:9" ht="12.75" customHeight="1">
      <c r="A510" s="314"/>
      <c r="C510" s="19"/>
      <c r="D510" s="19"/>
      <c r="E510" s="7"/>
      <c r="H510" s="7"/>
      <c r="I510" s="7"/>
    </row>
    <row r="511" spans="1:9" ht="12.75" customHeight="1">
      <c r="A511" s="314"/>
      <c r="C511" s="19"/>
      <c r="D511" s="19"/>
      <c r="E511" s="7"/>
      <c r="H511" s="7"/>
      <c r="I511" s="7"/>
    </row>
    <row r="512" spans="1:9" ht="12.75" customHeight="1">
      <c r="A512" s="314"/>
      <c r="C512" s="19"/>
      <c r="D512" s="19"/>
      <c r="E512" s="7"/>
      <c r="H512" s="7"/>
      <c r="I512" s="7"/>
    </row>
    <row r="513" spans="1:9" ht="12.75" customHeight="1">
      <c r="A513" s="314"/>
      <c r="C513" s="19"/>
      <c r="D513" s="19"/>
      <c r="E513" s="7"/>
      <c r="H513" s="7"/>
      <c r="I513" s="7"/>
    </row>
    <row r="514" spans="1:9" ht="12.75" customHeight="1">
      <c r="A514" s="314"/>
      <c r="C514" s="19"/>
      <c r="D514" s="19"/>
      <c r="E514" s="7"/>
      <c r="H514" s="7"/>
      <c r="I514" s="7"/>
    </row>
    <row r="515" spans="1:9" ht="12.75" customHeight="1">
      <c r="A515" s="314"/>
      <c r="C515" s="19"/>
      <c r="D515" s="19"/>
      <c r="E515" s="7"/>
      <c r="H515" s="7"/>
      <c r="I515" s="7"/>
    </row>
    <row r="516" spans="1:9" ht="12.75" customHeight="1">
      <c r="A516" s="314"/>
      <c r="C516" s="19"/>
      <c r="D516" s="19"/>
      <c r="E516" s="7"/>
      <c r="H516" s="7"/>
      <c r="I516" s="7"/>
    </row>
    <row r="517" spans="1:9" ht="12.75" customHeight="1">
      <c r="A517" s="314"/>
      <c r="C517" s="19"/>
      <c r="D517" s="19"/>
      <c r="E517" s="7"/>
      <c r="H517" s="7"/>
      <c r="I517" s="7"/>
    </row>
    <row r="518" spans="1:9" ht="12.75" customHeight="1">
      <c r="A518" s="314"/>
      <c r="C518" s="19"/>
      <c r="D518" s="19"/>
      <c r="E518" s="7"/>
      <c r="H518" s="7"/>
      <c r="I518" s="7"/>
    </row>
    <row r="519" spans="1:9" ht="12.75" customHeight="1">
      <c r="A519" s="314"/>
      <c r="C519" s="19"/>
      <c r="D519" s="19"/>
      <c r="E519" s="7"/>
      <c r="H519" s="7"/>
      <c r="I519" s="7"/>
    </row>
    <row r="520" spans="1:9" ht="12.75" customHeight="1">
      <c r="A520" s="314"/>
      <c r="C520" s="19"/>
      <c r="D520" s="19"/>
      <c r="E520" s="7"/>
      <c r="H520" s="7"/>
      <c r="I520" s="7"/>
    </row>
    <row r="521" spans="1:9" ht="12.75" customHeight="1">
      <c r="A521" s="314"/>
      <c r="C521" s="19"/>
      <c r="D521" s="19"/>
      <c r="E521" s="7"/>
      <c r="H521" s="7"/>
      <c r="I521" s="7"/>
    </row>
    <row r="522" spans="1:9" ht="12.75" customHeight="1">
      <c r="A522" s="314"/>
      <c r="C522" s="19"/>
      <c r="D522" s="19"/>
      <c r="E522" s="7"/>
      <c r="H522" s="7"/>
      <c r="I522" s="7"/>
    </row>
    <row r="523" spans="1:9" ht="12.75" customHeight="1">
      <c r="A523" s="314"/>
      <c r="C523" s="19"/>
      <c r="D523" s="19"/>
      <c r="E523" s="7"/>
      <c r="H523" s="7"/>
      <c r="I523" s="7"/>
    </row>
    <row r="524" spans="1:9" ht="12.75" customHeight="1">
      <c r="A524" s="314"/>
      <c r="C524" s="19"/>
      <c r="D524" s="19"/>
      <c r="E524" s="7"/>
      <c r="H524" s="7"/>
      <c r="I524" s="7"/>
    </row>
    <row r="525" spans="1:9" ht="12.75" customHeight="1">
      <c r="A525" s="314"/>
      <c r="C525" s="19"/>
      <c r="D525" s="19"/>
      <c r="E525" s="7"/>
      <c r="H525" s="7"/>
      <c r="I525" s="7"/>
    </row>
    <row r="526" spans="1:9" ht="12.75" customHeight="1">
      <c r="A526" s="314"/>
      <c r="C526" s="19"/>
      <c r="D526" s="19"/>
      <c r="E526" s="7"/>
      <c r="H526" s="7"/>
      <c r="I526" s="7"/>
    </row>
    <row r="527" spans="1:9" ht="12.75" customHeight="1">
      <c r="A527" s="314"/>
      <c r="C527" s="19"/>
      <c r="D527" s="19"/>
      <c r="E527" s="7"/>
      <c r="H527" s="7"/>
      <c r="I527" s="7"/>
    </row>
    <row r="528" spans="1:9" ht="12.75" customHeight="1">
      <c r="A528" s="314"/>
      <c r="C528" s="19"/>
      <c r="D528" s="19"/>
      <c r="E528" s="7"/>
      <c r="H528" s="7"/>
      <c r="I528" s="7"/>
    </row>
    <row r="529" spans="1:9" ht="12.75" customHeight="1">
      <c r="A529" s="314"/>
      <c r="C529" s="19"/>
      <c r="D529" s="19"/>
      <c r="E529" s="7"/>
      <c r="H529" s="7"/>
      <c r="I529" s="7"/>
    </row>
    <row r="530" spans="1:9" ht="12.75" customHeight="1">
      <c r="A530" s="314"/>
      <c r="C530" s="19"/>
      <c r="D530" s="19"/>
      <c r="E530" s="7"/>
      <c r="H530" s="7"/>
      <c r="I530" s="7"/>
    </row>
    <row r="531" spans="1:9" ht="12.75" customHeight="1">
      <c r="A531" s="314"/>
      <c r="C531" s="19"/>
      <c r="D531" s="19"/>
      <c r="E531" s="7"/>
      <c r="H531" s="7"/>
      <c r="I531" s="7"/>
    </row>
    <row r="532" spans="1:9" ht="12.75" customHeight="1">
      <c r="A532" s="314"/>
      <c r="C532" s="19"/>
      <c r="D532" s="19"/>
      <c r="E532" s="7"/>
      <c r="H532" s="7"/>
      <c r="I532" s="7"/>
    </row>
    <row r="533" spans="1:9" ht="12.75" customHeight="1">
      <c r="A533" s="314"/>
      <c r="C533" s="19"/>
      <c r="D533" s="19"/>
      <c r="E533" s="7"/>
      <c r="H533" s="7"/>
      <c r="I533" s="7"/>
    </row>
    <row r="534" spans="1:9" ht="12.75" customHeight="1">
      <c r="A534" s="314"/>
      <c r="C534" s="19"/>
      <c r="D534" s="19"/>
      <c r="E534" s="7"/>
      <c r="H534" s="7"/>
      <c r="I534" s="7"/>
    </row>
    <row r="535" spans="1:9" ht="12.75" customHeight="1">
      <c r="A535" s="314"/>
      <c r="C535" s="19"/>
      <c r="D535" s="19"/>
      <c r="E535" s="7"/>
      <c r="H535" s="7"/>
      <c r="I535" s="7"/>
    </row>
    <row r="536" spans="1:9" ht="12.75" customHeight="1">
      <c r="A536" s="314"/>
      <c r="C536" s="19"/>
      <c r="D536" s="19"/>
      <c r="E536" s="7"/>
      <c r="H536" s="7"/>
      <c r="I536" s="7"/>
    </row>
    <row r="537" spans="1:9" ht="12.75" customHeight="1">
      <c r="A537" s="314"/>
      <c r="C537" s="19"/>
      <c r="D537" s="19"/>
      <c r="E537" s="7"/>
      <c r="H537" s="7"/>
      <c r="I537" s="7"/>
    </row>
    <row r="538" spans="1:9" ht="12.75" customHeight="1">
      <c r="A538" s="314"/>
      <c r="C538" s="19"/>
      <c r="D538" s="19"/>
      <c r="E538" s="7"/>
      <c r="H538" s="7"/>
      <c r="I538" s="7"/>
    </row>
    <row r="539" spans="1:9" ht="12.75" customHeight="1">
      <c r="A539" s="314"/>
      <c r="C539" s="19"/>
      <c r="D539" s="19"/>
      <c r="E539" s="7"/>
      <c r="H539" s="7"/>
      <c r="I539" s="7"/>
    </row>
    <row r="540" spans="1:9" ht="12.75" customHeight="1">
      <c r="A540" s="314"/>
      <c r="C540" s="19"/>
      <c r="D540" s="19"/>
      <c r="E540" s="7"/>
      <c r="H540" s="7"/>
      <c r="I540" s="7"/>
    </row>
    <row r="541" spans="1:9" ht="12.75" customHeight="1">
      <c r="A541" s="314"/>
      <c r="C541" s="19"/>
      <c r="D541" s="19"/>
      <c r="E541" s="7"/>
      <c r="H541" s="7"/>
      <c r="I541" s="7"/>
    </row>
    <row r="542" spans="1:9" ht="12.75" customHeight="1">
      <c r="A542" s="314"/>
      <c r="C542" s="19"/>
      <c r="D542" s="19"/>
      <c r="E542" s="7"/>
      <c r="H542" s="7"/>
      <c r="I542" s="7"/>
    </row>
    <row r="543" spans="1:9" ht="12.75" customHeight="1">
      <c r="A543" s="314"/>
      <c r="C543" s="19"/>
      <c r="D543" s="19"/>
      <c r="E543" s="7"/>
      <c r="H543" s="7"/>
      <c r="I543" s="7"/>
    </row>
    <row r="544" spans="1:9" ht="12.75" customHeight="1">
      <c r="A544" s="314"/>
      <c r="C544" s="19"/>
      <c r="D544" s="19"/>
      <c r="E544" s="7"/>
      <c r="H544" s="7"/>
      <c r="I544" s="7"/>
    </row>
    <row r="545" spans="1:9" ht="12.75" customHeight="1">
      <c r="A545" s="314"/>
      <c r="C545" s="19"/>
      <c r="D545" s="19"/>
      <c r="E545" s="7"/>
      <c r="H545" s="7"/>
      <c r="I545" s="7"/>
    </row>
    <row r="546" spans="1:9" ht="12.75" customHeight="1">
      <c r="A546" s="314"/>
      <c r="C546" s="19"/>
      <c r="D546" s="19"/>
      <c r="E546" s="7"/>
      <c r="H546" s="7"/>
      <c r="I546" s="7"/>
    </row>
    <row r="547" spans="1:9" ht="12.75" customHeight="1">
      <c r="A547" s="314"/>
      <c r="C547" s="19"/>
      <c r="D547" s="19"/>
      <c r="E547" s="7"/>
      <c r="H547" s="7"/>
      <c r="I547" s="7"/>
    </row>
    <row r="548" spans="1:9" ht="12.75" customHeight="1">
      <c r="A548" s="314"/>
      <c r="C548" s="19"/>
      <c r="D548" s="19"/>
      <c r="E548" s="7"/>
      <c r="H548" s="7"/>
      <c r="I548" s="7"/>
    </row>
    <row r="549" spans="1:9" ht="12.75" customHeight="1">
      <c r="A549" s="314"/>
      <c r="C549" s="19"/>
      <c r="D549" s="19"/>
      <c r="E549" s="7"/>
      <c r="H549" s="7"/>
      <c r="I549" s="7"/>
    </row>
    <row r="550" spans="1:9" ht="12.75" customHeight="1">
      <c r="A550" s="314"/>
      <c r="C550" s="19"/>
      <c r="D550" s="19"/>
      <c r="E550" s="7"/>
      <c r="H550" s="7"/>
      <c r="I550" s="7"/>
    </row>
    <row r="551" spans="1:9" ht="12.75" customHeight="1">
      <c r="A551" s="314"/>
      <c r="C551" s="19"/>
      <c r="D551" s="19"/>
      <c r="E551" s="7"/>
      <c r="H551" s="7"/>
      <c r="I551" s="7"/>
    </row>
    <row r="552" spans="1:9" ht="12.75" customHeight="1">
      <c r="A552" s="314"/>
      <c r="C552" s="19"/>
      <c r="D552" s="19"/>
      <c r="E552" s="7"/>
      <c r="H552" s="7"/>
      <c r="I552" s="7"/>
    </row>
    <row r="553" spans="1:9" ht="12.75" customHeight="1">
      <c r="A553" s="314"/>
      <c r="C553" s="19"/>
      <c r="D553" s="19"/>
      <c r="E553" s="7"/>
      <c r="H553" s="7"/>
      <c r="I553" s="7"/>
    </row>
    <row r="554" spans="1:9" ht="12.75" customHeight="1">
      <c r="A554" s="314"/>
      <c r="C554" s="19"/>
      <c r="D554" s="19"/>
      <c r="E554" s="7"/>
      <c r="H554" s="7"/>
      <c r="I554" s="7"/>
    </row>
    <row r="555" spans="1:9" ht="12.75" customHeight="1">
      <c r="A555" s="314"/>
      <c r="C555" s="19"/>
      <c r="D555" s="19"/>
      <c r="E555" s="7"/>
      <c r="H555" s="7"/>
      <c r="I555" s="7"/>
    </row>
    <row r="556" spans="1:9" ht="12.75" customHeight="1">
      <c r="A556" s="314"/>
      <c r="C556" s="19"/>
      <c r="D556" s="19"/>
      <c r="E556" s="7"/>
      <c r="H556" s="7"/>
      <c r="I556" s="7"/>
    </row>
    <row r="557" spans="1:9" ht="12.75" customHeight="1">
      <c r="A557" s="314"/>
      <c r="C557" s="19"/>
      <c r="D557" s="19"/>
      <c r="E557" s="7"/>
      <c r="H557" s="7"/>
      <c r="I557" s="7"/>
    </row>
    <row r="558" spans="1:9" ht="12.75" customHeight="1">
      <c r="A558" s="314"/>
      <c r="C558" s="19"/>
      <c r="D558" s="19"/>
      <c r="E558" s="7"/>
      <c r="H558" s="7"/>
      <c r="I558" s="7"/>
    </row>
    <row r="559" spans="1:9" ht="12.75" customHeight="1">
      <c r="A559" s="314"/>
      <c r="C559" s="19"/>
      <c r="D559" s="19"/>
      <c r="E559" s="7"/>
      <c r="H559" s="7"/>
      <c r="I559" s="7"/>
    </row>
    <row r="560" spans="1:9" ht="12.75" customHeight="1">
      <c r="A560" s="314"/>
      <c r="C560" s="19"/>
      <c r="D560" s="19"/>
      <c r="E560" s="7"/>
      <c r="H560" s="7"/>
      <c r="I560" s="7"/>
    </row>
    <row r="561" spans="1:9" ht="12.75" customHeight="1">
      <c r="A561" s="314"/>
      <c r="C561" s="19"/>
      <c r="D561" s="19"/>
      <c r="E561" s="7"/>
      <c r="H561" s="7"/>
      <c r="I561" s="7"/>
    </row>
    <row r="562" spans="1:9" ht="12.75" customHeight="1">
      <c r="A562" s="314"/>
      <c r="C562" s="19"/>
      <c r="D562" s="19"/>
      <c r="E562" s="7"/>
      <c r="H562" s="7"/>
      <c r="I562" s="7"/>
    </row>
    <row r="563" spans="1:9" ht="12.75" customHeight="1">
      <c r="A563" s="314"/>
      <c r="C563" s="19"/>
      <c r="D563" s="19"/>
      <c r="E563" s="7"/>
      <c r="H563" s="7"/>
      <c r="I563" s="7"/>
    </row>
    <row r="564" spans="1:9" ht="12.75" customHeight="1">
      <c r="A564" s="314"/>
      <c r="C564" s="19"/>
      <c r="D564" s="19"/>
      <c r="E564" s="7"/>
      <c r="H564" s="7"/>
      <c r="I564" s="7"/>
    </row>
    <row r="565" spans="1:9" ht="12.75" customHeight="1">
      <c r="A565" s="314"/>
      <c r="C565" s="19"/>
      <c r="D565" s="19"/>
      <c r="E565" s="7"/>
      <c r="H565" s="7"/>
      <c r="I565" s="7"/>
    </row>
    <row r="566" spans="1:9" ht="12.75" customHeight="1">
      <c r="A566" s="314"/>
      <c r="C566" s="19"/>
      <c r="D566" s="19"/>
      <c r="E566" s="7"/>
      <c r="H566" s="7"/>
      <c r="I566" s="7"/>
    </row>
    <row r="567" spans="1:9" ht="12.75" customHeight="1">
      <c r="A567" s="314"/>
      <c r="C567" s="19"/>
      <c r="D567" s="19"/>
      <c r="E567" s="7"/>
      <c r="H567" s="7"/>
      <c r="I567" s="7"/>
    </row>
    <row r="568" spans="1:9" ht="12.75" customHeight="1">
      <c r="A568" s="314"/>
      <c r="C568" s="19"/>
      <c r="D568" s="19"/>
      <c r="E568" s="7"/>
      <c r="H568" s="7"/>
      <c r="I568" s="7"/>
    </row>
    <row r="569" spans="1:9" ht="12.75" customHeight="1">
      <c r="A569" s="314"/>
      <c r="C569" s="19"/>
      <c r="D569" s="19"/>
      <c r="E569" s="7"/>
      <c r="H569" s="7"/>
      <c r="I569" s="7"/>
    </row>
    <row r="570" spans="1:9" ht="12.75" customHeight="1">
      <c r="A570" s="314"/>
      <c r="C570" s="19"/>
      <c r="D570" s="19"/>
      <c r="E570" s="7"/>
      <c r="H570" s="7"/>
      <c r="I570" s="7"/>
    </row>
    <row r="571" spans="1:9" ht="12.75" customHeight="1">
      <c r="A571" s="314"/>
      <c r="C571" s="19"/>
      <c r="D571" s="19"/>
      <c r="E571" s="7"/>
      <c r="H571" s="7"/>
      <c r="I571" s="7"/>
    </row>
    <row r="572" spans="1:9" ht="12.75" customHeight="1">
      <c r="A572" s="314"/>
      <c r="C572" s="19"/>
      <c r="D572" s="19"/>
      <c r="E572" s="7"/>
      <c r="H572" s="7"/>
      <c r="I572" s="7"/>
    </row>
    <row r="573" spans="1:9" ht="12.75" customHeight="1">
      <c r="A573" s="314"/>
      <c r="C573" s="19"/>
      <c r="D573" s="19"/>
      <c r="E573" s="7"/>
      <c r="H573" s="7"/>
      <c r="I573" s="7"/>
    </row>
    <row r="574" spans="1:9" ht="12.75" customHeight="1">
      <c r="A574" s="314"/>
      <c r="C574" s="19"/>
      <c r="D574" s="19"/>
      <c r="E574" s="7"/>
      <c r="H574" s="7"/>
      <c r="I574" s="7"/>
    </row>
    <row r="575" spans="1:9" ht="12.75" customHeight="1">
      <c r="A575" s="314"/>
      <c r="C575" s="19"/>
      <c r="D575" s="19"/>
      <c r="E575" s="7"/>
      <c r="H575" s="7"/>
      <c r="I575" s="7"/>
    </row>
    <row r="576" spans="1:9" ht="12.75" customHeight="1">
      <c r="A576" s="314"/>
      <c r="C576" s="19"/>
      <c r="D576" s="19"/>
      <c r="E576" s="7"/>
      <c r="H576" s="7"/>
      <c r="I576" s="7"/>
    </row>
    <row r="577" spans="1:9" ht="12.75" customHeight="1">
      <c r="A577" s="314"/>
      <c r="C577" s="19"/>
      <c r="D577" s="19"/>
      <c r="E577" s="7"/>
      <c r="H577" s="7"/>
      <c r="I577" s="7"/>
    </row>
    <row r="578" spans="1:9" ht="12.75" customHeight="1">
      <c r="A578" s="314"/>
      <c r="C578" s="19"/>
      <c r="D578" s="19"/>
      <c r="E578" s="7"/>
      <c r="H578" s="7"/>
      <c r="I578" s="7"/>
    </row>
    <row r="579" spans="1:9" ht="12.75" customHeight="1">
      <c r="A579" s="314"/>
      <c r="C579" s="19"/>
      <c r="D579" s="19"/>
      <c r="E579" s="7"/>
      <c r="H579" s="7"/>
      <c r="I579" s="7"/>
    </row>
    <row r="580" spans="1:9" ht="12.75" customHeight="1">
      <c r="A580" s="314"/>
      <c r="C580" s="19"/>
      <c r="D580" s="19"/>
      <c r="E580" s="7"/>
      <c r="H580" s="7"/>
      <c r="I580" s="7"/>
    </row>
    <row r="581" spans="1:9" ht="12.75" customHeight="1">
      <c r="A581" s="314"/>
      <c r="C581" s="19"/>
      <c r="D581" s="19"/>
      <c r="E581" s="7"/>
      <c r="H581" s="7"/>
      <c r="I581" s="7"/>
    </row>
    <row r="582" spans="1:9" ht="12.75" customHeight="1">
      <c r="A582" s="314"/>
      <c r="C582" s="19"/>
      <c r="D582" s="19"/>
      <c r="E582" s="7"/>
      <c r="H582" s="7"/>
      <c r="I582" s="7"/>
    </row>
    <row r="583" spans="1:9" ht="12.75" customHeight="1">
      <c r="A583" s="314"/>
      <c r="C583" s="19"/>
      <c r="D583" s="19"/>
      <c r="E583" s="7"/>
      <c r="H583" s="7"/>
      <c r="I583" s="7"/>
    </row>
    <row r="584" spans="1:9" ht="12.75" customHeight="1">
      <c r="A584" s="314"/>
      <c r="C584" s="19"/>
      <c r="D584" s="19"/>
      <c r="E584" s="7"/>
      <c r="H584" s="7"/>
      <c r="I584" s="7"/>
    </row>
    <row r="585" spans="1:9" ht="12.75" customHeight="1">
      <c r="A585" s="314"/>
      <c r="C585" s="19"/>
      <c r="D585" s="19"/>
      <c r="E585" s="7"/>
      <c r="H585" s="7"/>
      <c r="I585" s="7"/>
    </row>
    <row r="586" spans="1:9" ht="12.75" customHeight="1">
      <c r="A586" s="314"/>
      <c r="C586" s="19"/>
      <c r="D586" s="19"/>
      <c r="E586" s="7"/>
      <c r="H586" s="7"/>
      <c r="I586" s="7"/>
    </row>
    <row r="587" spans="1:9" ht="12.75" customHeight="1">
      <c r="A587" s="314"/>
      <c r="C587" s="19"/>
      <c r="D587" s="19"/>
      <c r="E587" s="7"/>
      <c r="H587" s="7"/>
      <c r="I587" s="7"/>
    </row>
    <row r="588" spans="1:9" ht="12.75" customHeight="1">
      <c r="A588" s="314"/>
      <c r="C588" s="19"/>
      <c r="D588" s="19"/>
      <c r="E588" s="7"/>
      <c r="H588" s="7"/>
      <c r="I588" s="7"/>
    </row>
    <row r="589" spans="1:9" ht="12.75" customHeight="1">
      <c r="A589" s="314"/>
      <c r="C589" s="19"/>
      <c r="D589" s="19"/>
      <c r="E589" s="7"/>
      <c r="H589" s="7"/>
      <c r="I589" s="7"/>
    </row>
    <row r="590" spans="1:9" ht="12.75" customHeight="1">
      <c r="A590" s="314"/>
      <c r="C590" s="19"/>
      <c r="D590" s="19"/>
      <c r="E590" s="7"/>
      <c r="H590" s="7"/>
      <c r="I590" s="7"/>
    </row>
    <row r="591" spans="1:9" ht="12.75" customHeight="1">
      <c r="A591" s="314"/>
      <c r="C591" s="19"/>
      <c r="D591" s="19"/>
      <c r="E591" s="7"/>
      <c r="H591" s="7"/>
      <c r="I591" s="7"/>
    </row>
    <row r="592" spans="1:9" ht="12.75" customHeight="1">
      <c r="A592" s="314"/>
      <c r="C592" s="19"/>
      <c r="D592" s="19"/>
      <c r="E592" s="7"/>
      <c r="H592" s="7"/>
      <c r="I592" s="7"/>
    </row>
    <row r="593" spans="1:9" ht="12.75" customHeight="1">
      <c r="A593" s="314"/>
      <c r="C593" s="19"/>
      <c r="D593" s="19"/>
      <c r="E593" s="7"/>
      <c r="H593" s="7"/>
      <c r="I593" s="7"/>
    </row>
    <row r="594" spans="1:9" ht="12.75" customHeight="1">
      <c r="A594" s="314"/>
      <c r="C594" s="19"/>
      <c r="D594" s="19"/>
      <c r="E594" s="7"/>
      <c r="H594" s="7"/>
      <c r="I594" s="7"/>
    </row>
    <row r="595" spans="1:9" ht="12.75" customHeight="1">
      <c r="A595" s="314"/>
      <c r="C595" s="19"/>
      <c r="D595" s="19"/>
      <c r="E595" s="7"/>
      <c r="H595" s="7"/>
      <c r="I595" s="7"/>
    </row>
    <row r="596" spans="1:9" ht="12.75" customHeight="1">
      <c r="A596" s="314"/>
      <c r="C596" s="19"/>
      <c r="D596" s="19"/>
      <c r="E596" s="7"/>
      <c r="H596" s="7"/>
      <c r="I596" s="7"/>
    </row>
    <row r="597" spans="1:9" ht="12.75" customHeight="1">
      <c r="A597" s="314"/>
      <c r="C597" s="19"/>
      <c r="D597" s="19"/>
      <c r="E597" s="7"/>
      <c r="H597" s="7"/>
      <c r="I597" s="7"/>
    </row>
    <row r="598" spans="1:9" ht="12.75" customHeight="1">
      <c r="A598" s="314"/>
      <c r="C598" s="19"/>
      <c r="D598" s="19"/>
      <c r="E598" s="7"/>
      <c r="H598" s="7"/>
      <c r="I598" s="7"/>
    </row>
    <row r="599" spans="1:9" ht="12.75" customHeight="1">
      <c r="A599" s="314"/>
      <c r="C599" s="19"/>
      <c r="D599" s="19"/>
      <c r="E599" s="7"/>
      <c r="H599" s="7"/>
      <c r="I599" s="7"/>
    </row>
    <row r="600" spans="1:9" ht="12.75" customHeight="1">
      <c r="A600" s="314"/>
      <c r="C600" s="19"/>
      <c r="D600" s="19"/>
      <c r="E600" s="7"/>
      <c r="H600" s="7"/>
      <c r="I600" s="7"/>
    </row>
    <row r="601" spans="1:9" ht="12.75" customHeight="1">
      <c r="A601" s="314"/>
      <c r="C601" s="19"/>
      <c r="D601" s="19"/>
      <c r="E601" s="7"/>
      <c r="H601" s="7"/>
      <c r="I601" s="7"/>
    </row>
    <row r="602" spans="1:9" ht="12.75" customHeight="1">
      <c r="A602" s="314"/>
      <c r="C602" s="19"/>
      <c r="D602" s="19"/>
      <c r="E602" s="7"/>
      <c r="H602" s="7"/>
      <c r="I602" s="7"/>
    </row>
    <row r="603" spans="1:9" ht="12.75" customHeight="1">
      <c r="A603" s="314"/>
      <c r="C603" s="19"/>
      <c r="D603" s="19"/>
      <c r="E603" s="7"/>
      <c r="H603" s="7"/>
      <c r="I603" s="7"/>
    </row>
    <row r="604" spans="1:9" ht="12.75" customHeight="1">
      <c r="A604" s="314"/>
      <c r="C604" s="19"/>
      <c r="D604" s="19"/>
      <c r="E604" s="7"/>
      <c r="H604" s="7"/>
      <c r="I604" s="7"/>
    </row>
    <row r="605" spans="1:9" ht="12.75" customHeight="1">
      <c r="A605" s="314"/>
      <c r="C605" s="19"/>
      <c r="D605" s="19"/>
      <c r="E605" s="7"/>
      <c r="H605" s="7"/>
      <c r="I605" s="7"/>
    </row>
    <row r="606" spans="1:9" ht="12.75" customHeight="1">
      <c r="A606" s="314"/>
      <c r="C606" s="19"/>
      <c r="D606" s="19"/>
      <c r="E606" s="7"/>
      <c r="H606" s="7"/>
      <c r="I606" s="7"/>
    </row>
    <row r="607" spans="1:9" ht="12.75" customHeight="1">
      <c r="A607" s="314"/>
      <c r="C607" s="19"/>
      <c r="D607" s="19"/>
      <c r="E607" s="7"/>
      <c r="H607" s="7"/>
      <c r="I607" s="7"/>
    </row>
    <row r="608" spans="1:9" ht="12.75" customHeight="1">
      <c r="A608" s="314"/>
      <c r="C608" s="19"/>
      <c r="D608" s="19"/>
      <c r="E608" s="7"/>
      <c r="H608" s="7"/>
      <c r="I608" s="7"/>
    </row>
    <row r="609" spans="1:9" ht="12.75" customHeight="1">
      <c r="A609" s="314"/>
      <c r="C609" s="19"/>
      <c r="D609" s="19"/>
      <c r="E609" s="7"/>
      <c r="H609" s="7"/>
      <c r="I609" s="7"/>
    </row>
    <row r="610" spans="1:9" ht="12.75" customHeight="1">
      <c r="A610" s="314"/>
      <c r="C610" s="19"/>
      <c r="D610" s="19"/>
      <c r="E610" s="7"/>
      <c r="H610" s="7"/>
      <c r="I610" s="7"/>
    </row>
    <row r="611" spans="1:9" ht="12.75" customHeight="1">
      <c r="A611" s="314"/>
      <c r="C611" s="19"/>
      <c r="D611" s="19"/>
      <c r="E611" s="7"/>
      <c r="H611" s="7"/>
      <c r="I611" s="7"/>
    </row>
    <row r="612" spans="1:9" ht="12.75" customHeight="1">
      <c r="A612" s="314"/>
      <c r="C612" s="19"/>
      <c r="D612" s="19"/>
      <c r="E612" s="7"/>
      <c r="H612" s="7"/>
      <c r="I612" s="7"/>
    </row>
    <row r="613" spans="1:9" ht="12.75" customHeight="1">
      <c r="A613" s="314"/>
      <c r="C613" s="19"/>
      <c r="D613" s="19"/>
      <c r="E613" s="7"/>
      <c r="H613" s="7"/>
      <c r="I613" s="7"/>
    </row>
    <row r="614" spans="1:9" ht="12.75" customHeight="1">
      <c r="A614" s="314"/>
      <c r="C614" s="19"/>
      <c r="D614" s="19"/>
      <c r="E614" s="7"/>
      <c r="H614" s="7"/>
      <c r="I614" s="7"/>
    </row>
    <row r="615" spans="1:9" ht="12.75" customHeight="1">
      <c r="A615" s="314"/>
      <c r="C615" s="19"/>
      <c r="D615" s="19"/>
      <c r="E615" s="7"/>
      <c r="H615" s="7"/>
      <c r="I615" s="7"/>
    </row>
    <row r="616" spans="1:9" ht="12.75" customHeight="1">
      <c r="A616" s="314"/>
      <c r="C616" s="19"/>
      <c r="D616" s="19"/>
      <c r="E616" s="7"/>
      <c r="H616" s="7"/>
      <c r="I616" s="7"/>
    </row>
    <row r="617" spans="1:9" ht="12.75" customHeight="1">
      <c r="A617" s="314"/>
      <c r="C617" s="19"/>
      <c r="D617" s="19"/>
      <c r="E617" s="7"/>
      <c r="H617" s="7"/>
      <c r="I617" s="7"/>
    </row>
    <row r="618" spans="1:9" ht="12.75" customHeight="1">
      <c r="A618" s="314"/>
      <c r="C618" s="19"/>
      <c r="D618" s="19"/>
      <c r="E618" s="7"/>
      <c r="H618" s="7"/>
      <c r="I618" s="7"/>
    </row>
    <row r="619" spans="1:9" ht="12.75" customHeight="1">
      <c r="A619" s="314"/>
      <c r="C619" s="19"/>
      <c r="D619" s="19"/>
      <c r="E619" s="7"/>
      <c r="H619" s="7"/>
      <c r="I619" s="7"/>
    </row>
    <row r="620" spans="1:9" ht="12.75" customHeight="1">
      <c r="A620" s="314"/>
      <c r="C620" s="19"/>
      <c r="D620" s="19"/>
      <c r="E620" s="7"/>
      <c r="H620" s="7"/>
      <c r="I620" s="7"/>
    </row>
    <row r="621" spans="1:9" ht="12.75" customHeight="1">
      <c r="A621" s="314"/>
      <c r="C621" s="19"/>
      <c r="D621" s="19"/>
      <c r="E621" s="7"/>
      <c r="H621" s="7"/>
      <c r="I621" s="7"/>
    </row>
    <row r="622" spans="1:9" ht="12.75" customHeight="1">
      <c r="A622" s="314"/>
      <c r="C622" s="19"/>
      <c r="D622" s="19"/>
      <c r="E622" s="7"/>
      <c r="H622" s="7"/>
      <c r="I622" s="7"/>
    </row>
    <row r="623" spans="1:9" ht="12.75" customHeight="1">
      <c r="A623" s="314"/>
      <c r="C623" s="19"/>
      <c r="D623" s="19"/>
      <c r="E623" s="7"/>
      <c r="H623" s="7"/>
      <c r="I623" s="7"/>
    </row>
    <row r="624" spans="1:9" ht="12.75" customHeight="1">
      <c r="A624" s="314"/>
      <c r="C624" s="19"/>
      <c r="D624" s="19"/>
      <c r="E624" s="7"/>
      <c r="H624" s="7"/>
      <c r="I624" s="7"/>
    </row>
    <row r="625" spans="1:9" ht="12.75" customHeight="1">
      <c r="A625" s="314"/>
      <c r="C625" s="19"/>
      <c r="D625" s="19"/>
      <c r="E625" s="7"/>
      <c r="H625" s="7"/>
      <c r="I625" s="7"/>
    </row>
    <row r="626" spans="1:9" ht="12.75" customHeight="1">
      <c r="A626" s="314"/>
      <c r="C626" s="19"/>
      <c r="D626" s="19"/>
      <c r="E626" s="7"/>
      <c r="H626" s="7"/>
      <c r="I626" s="7"/>
    </row>
    <row r="627" spans="1:9" ht="12.75" customHeight="1">
      <c r="A627" s="314"/>
      <c r="C627" s="19"/>
      <c r="D627" s="19"/>
      <c r="E627" s="7"/>
      <c r="H627" s="7"/>
      <c r="I627" s="7"/>
    </row>
    <row r="628" spans="1:9" ht="12.75" customHeight="1">
      <c r="A628" s="314"/>
      <c r="C628" s="19"/>
      <c r="D628" s="19"/>
      <c r="E628" s="7"/>
      <c r="H628" s="7"/>
      <c r="I628" s="7"/>
    </row>
    <row r="629" spans="1:9" ht="12.75" customHeight="1">
      <c r="A629" s="314"/>
      <c r="C629" s="19"/>
      <c r="D629" s="19"/>
      <c r="E629" s="7"/>
      <c r="H629" s="7"/>
      <c r="I629" s="7"/>
    </row>
    <row r="630" spans="1:9" ht="12.75" customHeight="1">
      <c r="A630" s="314"/>
      <c r="C630" s="19"/>
      <c r="D630" s="19"/>
      <c r="E630" s="7"/>
      <c r="H630" s="7"/>
      <c r="I630" s="7"/>
    </row>
    <row r="631" spans="1:9" ht="12.75" customHeight="1">
      <c r="A631" s="314"/>
      <c r="C631" s="19"/>
      <c r="D631" s="19"/>
      <c r="E631" s="7"/>
      <c r="H631" s="7"/>
      <c r="I631" s="7"/>
    </row>
    <row r="632" spans="1:9" ht="12.75" customHeight="1">
      <c r="A632" s="314"/>
      <c r="C632" s="19"/>
      <c r="D632" s="19"/>
      <c r="E632" s="7"/>
      <c r="H632" s="7"/>
      <c r="I632" s="7"/>
    </row>
    <row r="633" spans="1:9" ht="12.75" customHeight="1">
      <c r="A633" s="314"/>
      <c r="C633" s="19"/>
      <c r="D633" s="19"/>
      <c r="E633" s="7"/>
      <c r="H633" s="7"/>
      <c r="I633" s="7"/>
    </row>
    <row r="634" spans="1:9" ht="12.75" customHeight="1">
      <c r="A634" s="314"/>
      <c r="C634" s="19"/>
      <c r="D634" s="19"/>
      <c r="E634" s="7"/>
      <c r="H634" s="7"/>
      <c r="I634" s="7"/>
    </row>
    <row r="635" spans="1:9" ht="12.75" customHeight="1">
      <c r="A635" s="314"/>
      <c r="C635" s="19"/>
      <c r="D635" s="19"/>
      <c r="E635" s="7"/>
      <c r="H635" s="7"/>
      <c r="I635" s="7"/>
    </row>
    <row r="636" spans="1:9" ht="12.75" customHeight="1">
      <c r="A636" s="314"/>
      <c r="C636" s="19"/>
      <c r="D636" s="19"/>
      <c r="E636" s="7"/>
      <c r="H636" s="7"/>
      <c r="I636" s="7"/>
    </row>
    <row r="637" spans="1:9" ht="12.75" customHeight="1">
      <c r="A637" s="314"/>
      <c r="C637" s="19"/>
      <c r="D637" s="19"/>
      <c r="E637" s="7"/>
      <c r="H637" s="7"/>
      <c r="I637" s="7"/>
    </row>
    <row r="638" spans="1:9" ht="12.75" customHeight="1">
      <c r="A638" s="314"/>
      <c r="C638" s="19"/>
      <c r="D638" s="19"/>
      <c r="E638" s="7"/>
      <c r="H638" s="7"/>
      <c r="I638" s="7"/>
    </row>
    <row r="639" spans="1:9" ht="12.75" customHeight="1">
      <c r="A639" s="314"/>
      <c r="C639" s="19"/>
      <c r="D639" s="19"/>
      <c r="E639" s="7"/>
      <c r="H639" s="7"/>
      <c r="I639" s="7"/>
    </row>
    <row r="640" spans="1:9" ht="12.75" customHeight="1">
      <c r="A640" s="314"/>
      <c r="C640" s="19"/>
      <c r="D640" s="19"/>
      <c r="E640" s="7"/>
      <c r="H640" s="7"/>
      <c r="I640" s="7"/>
    </row>
    <row r="641" spans="1:9" ht="12.75" customHeight="1">
      <c r="A641" s="314"/>
      <c r="C641" s="19"/>
      <c r="D641" s="19"/>
      <c r="E641" s="7"/>
      <c r="H641" s="7"/>
      <c r="I641" s="7"/>
    </row>
    <row r="642" spans="1:9" ht="12.75" customHeight="1">
      <c r="A642" s="314"/>
      <c r="C642" s="19"/>
      <c r="D642" s="19"/>
      <c r="E642" s="7"/>
      <c r="H642" s="7"/>
      <c r="I642" s="7"/>
    </row>
    <row r="643" spans="1:9" ht="12.75" customHeight="1">
      <c r="A643" s="314"/>
      <c r="C643" s="19"/>
      <c r="D643" s="19"/>
      <c r="E643" s="7"/>
      <c r="H643" s="7"/>
      <c r="I643" s="7"/>
    </row>
    <row r="644" spans="1:9" ht="12.75" customHeight="1">
      <c r="A644" s="314"/>
      <c r="C644" s="19"/>
      <c r="D644" s="19"/>
      <c r="E644" s="7"/>
      <c r="H644" s="7"/>
      <c r="I644" s="7"/>
    </row>
    <row r="645" spans="1:9" ht="12.75" customHeight="1">
      <c r="A645" s="314"/>
      <c r="C645" s="19"/>
      <c r="D645" s="19"/>
      <c r="E645" s="7"/>
      <c r="H645" s="7"/>
      <c r="I645" s="7"/>
    </row>
    <row r="646" spans="1:9" ht="12.75" customHeight="1">
      <c r="A646" s="314"/>
      <c r="C646" s="19"/>
      <c r="D646" s="19"/>
      <c r="E646" s="7"/>
      <c r="H646" s="7"/>
      <c r="I646" s="7"/>
    </row>
    <row r="647" spans="1:9" ht="12.75" customHeight="1">
      <c r="A647" s="314"/>
      <c r="C647" s="19"/>
      <c r="D647" s="19"/>
      <c r="E647" s="7"/>
      <c r="H647" s="7"/>
      <c r="I647" s="7"/>
    </row>
    <row r="648" spans="1:9" ht="12.75" customHeight="1">
      <c r="A648" s="314"/>
      <c r="C648" s="19"/>
      <c r="D648" s="19"/>
      <c r="E648" s="7"/>
      <c r="H648" s="7"/>
      <c r="I648" s="7"/>
    </row>
    <row r="649" spans="1:9" ht="12.75" customHeight="1">
      <c r="A649" s="314"/>
      <c r="C649" s="19"/>
      <c r="D649" s="19"/>
      <c r="E649" s="7"/>
      <c r="H649" s="7"/>
      <c r="I649" s="7"/>
    </row>
    <row r="650" spans="1:9" ht="12.75" customHeight="1">
      <c r="A650" s="314"/>
      <c r="C650" s="19"/>
      <c r="D650" s="19"/>
      <c r="E650" s="7"/>
      <c r="H650" s="7"/>
      <c r="I650" s="7"/>
    </row>
    <row r="651" spans="1:9" ht="12.75" customHeight="1">
      <c r="A651" s="314"/>
      <c r="C651" s="19"/>
      <c r="D651" s="19"/>
      <c r="E651" s="7"/>
      <c r="H651" s="7"/>
      <c r="I651" s="7"/>
    </row>
    <row r="652" spans="1:9" ht="12.75" customHeight="1">
      <c r="A652" s="314"/>
      <c r="C652" s="19"/>
      <c r="D652" s="19"/>
      <c r="E652" s="7"/>
      <c r="H652" s="7"/>
      <c r="I652" s="7"/>
    </row>
    <row r="653" spans="1:9" ht="12.75" customHeight="1">
      <c r="A653" s="314"/>
      <c r="C653" s="19"/>
      <c r="D653" s="19"/>
      <c r="E653" s="7"/>
      <c r="H653" s="7"/>
      <c r="I653" s="7"/>
    </row>
    <row r="654" spans="1:9" ht="12.75" customHeight="1">
      <c r="A654" s="314"/>
      <c r="C654" s="19"/>
      <c r="D654" s="19"/>
      <c r="E654" s="7"/>
      <c r="H654" s="7"/>
      <c r="I654" s="7"/>
    </row>
    <row r="655" spans="1:9" ht="12.75" customHeight="1">
      <c r="A655" s="314"/>
      <c r="C655" s="19"/>
      <c r="D655" s="19"/>
      <c r="E655" s="7"/>
      <c r="H655" s="7"/>
      <c r="I655" s="7"/>
    </row>
    <row r="656" spans="1:9" ht="12.75" customHeight="1">
      <c r="A656" s="314"/>
      <c r="C656" s="19"/>
      <c r="D656" s="19"/>
      <c r="E656" s="7"/>
      <c r="H656" s="7"/>
      <c r="I656" s="7"/>
    </row>
    <row r="657" spans="1:9" ht="12.75" customHeight="1">
      <c r="A657" s="314"/>
      <c r="C657" s="19"/>
      <c r="D657" s="19"/>
      <c r="E657" s="7"/>
      <c r="H657" s="7"/>
      <c r="I657" s="7"/>
    </row>
    <row r="658" spans="1:9" ht="12.75" customHeight="1">
      <c r="A658" s="314"/>
      <c r="C658" s="19"/>
      <c r="D658" s="19"/>
      <c r="E658" s="7"/>
      <c r="H658" s="7"/>
      <c r="I658" s="7"/>
    </row>
    <row r="659" spans="1:9" ht="12.75" customHeight="1">
      <c r="A659" s="314"/>
      <c r="C659" s="19"/>
      <c r="D659" s="19"/>
      <c r="E659" s="7"/>
      <c r="H659" s="7"/>
      <c r="I659" s="7"/>
    </row>
    <row r="660" spans="1:9" ht="12.75" customHeight="1">
      <c r="A660" s="314"/>
      <c r="C660" s="19"/>
      <c r="D660" s="19"/>
      <c r="E660" s="7"/>
      <c r="H660" s="7"/>
      <c r="I660" s="7"/>
    </row>
    <row r="661" spans="1:9" ht="12.75" customHeight="1">
      <c r="A661" s="314"/>
      <c r="C661" s="19"/>
      <c r="D661" s="19"/>
      <c r="E661" s="7"/>
      <c r="H661" s="7"/>
      <c r="I661" s="7"/>
    </row>
    <row r="662" spans="1:9" ht="12.75" customHeight="1">
      <c r="A662" s="314"/>
      <c r="C662" s="19"/>
      <c r="D662" s="19"/>
      <c r="E662" s="7"/>
      <c r="H662" s="7"/>
      <c r="I662" s="7"/>
    </row>
    <row r="663" spans="1:9" ht="12.75" customHeight="1">
      <c r="A663" s="314"/>
      <c r="C663" s="19"/>
      <c r="D663" s="19"/>
      <c r="E663" s="7"/>
      <c r="H663" s="7"/>
      <c r="I663" s="7"/>
    </row>
    <row r="664" spans="1:9" ht="12.75" customHeight="1">
      <c r="A664" s="314"/>
      <c r="C664" s="19"/>
      <c r="D664" s="19"/>
      <c r="E664" s="7"/>
      <c r="H664" s="7"/>
      <c r="I664" s="7"/>
    </row>
    <row r="665" spans="1:9" ht="12.75" customHeight="1">
      <c r="A665" s="314"/>
      <c r="C665" s="19"/>
      <c r="D665" s="19"/>
      <c r="E665" s="7"/>
      <c r="H665" s="7"/>
      <c r="I665" s="7"/>
    </row>
    <row r="666" spans="1:9" ht="12.75" customHeight="1">
      <c r="A666" s="314"/>
      <c r="C666" s="19"/>
      <c r="D666" s="19"/>
      <c r="E666" s="7"/>
      <c r="H666" s="7"/>
      <c r="I666" s="7"/>
    </row>
    <row r="667" spans="1:9" ht="12.75" customHeight="1">
      <c r="A667" s="314"/>
      <c r="C667" s="19"/>
      <c r="D667" s="19"/>
      <c r="E667" s="7"/>
      <c r="H667" s="7"/>
      <c r="I667" s="7"/>
    </row>
    <row r="668" spans="1:9" ht="12.75" customHeight="1">
      <c r="A668" s="314"/>
      <c r="C668" s="19"/>
      <c r="D668" s="19"/>
      <c r="E668" s="7"/>
      <c r="H668" s="7"/>
      <c r="I668" s="7"/>
    </row>
    <row r="669" spans="1:9" ht="12.75" customHeight="1">
      <c r="A669" s="314"/>
      <c r="C669" s="19"/>
      <c r="D669" s="19"/>
      <c r="E669" s="7"/>
      <c r="H669" s="7"/>
      <c r="I669" s="7"/>
    </row>
    <row r="670" spans="1:9" ht="12.75" customHeight="1">
      <c r="A670" s="314"/>
      <c r="C670" s="19"/>
      <c r="D670" s="19"/>
      <c r="E670" s="7"/>
      <c r="H670" s="7"/>
      <c r="I670" s="7"/>
    </row>
    <row r="671" spans="1:9" ht="12.75" customHeight="1">
      <c r="A671" s="314"/>
      <c r="C671" s="19"/>
      <c r="D671" s="19"/>
      <c r="E671" s="7"/>
      <c r="H671" s="7"/>
      <c r="I671" s="7"/>
    </row>
    <row r="672" spans="1:9" ht="12.75" customHeight="1">
      <c r="A672" s="314"/>
      <c r="C672" s="19"/>
      <c r="D672" s="19"/>
      <c r="E672" s="7"/>
      <c r="H672" s="7"/>
      <c r="I672" s="7"/>
    </row>
    <row r="673" spans="1:9" ht="12.75" customHeight="1">
      <c r="A673" s="314"/>
      <c r="C673" s="19"/>
      <c r="D673" s="19"/>
      <c r="E673" s="7"/>
      <c r="H673" s="7"/>
      <c r="I673" s="7"/>
    </row>
    <row r="674" spans="1:9" ht="12.75" customHeight="1">
      <c r="A674" s="314"/>
      <c r="C674" s="19"/>
      <c r="D674" s="19"/>
      <c r="E674" s="7"/>
      <c r="H674" s="7"/>
      <c r="I674" s="7"/>
    </row>
    <row r="675" spans="1:9" ht="12.75" customHeight="1">
      <c r="A675" s="314"/>
      <c r="C675" s="19"/>
      <c r="D675" s="19"/>
      <c r="E675" s="7"/>
      <c r="H675" s="7"/>
      <c r="I675" s="7"/>
    </row>
    <row r="676" spans="1:9" ht="12.75" customHeight="1">
      <c r="A676" s="314"/>
      <c r="C676" s="19"/>
      <c r="D676" s="19"/>
      <c r="E676" s="7"/>
      <c r="H676" s="7"/>
      <c r="I676" s="7"/>
    </row>
    <row r="677" spans="1:9" ht="12.75" customHeight="1">
      <c r="A677" s="314"/>
      <c r="C677" s="19"/>
      <c r="D677" s="19"/>
      <c r="E677" s="7"/>
      <c r="H677" s="7"/>
      <c r="I677" s="7"/>
    </row>
    <row r="678" spans="1:9" ht="12.75" customHeight="1">
      <c r="A678" s="314"/>
      <c r="C678" s="19"/>
      <c r="D678" s="19"/>
      <c r="E678" s="7"/>
      <c r="H678" s="7"/>
      <c r="I678" s="7"/>
    </row>
    <row r="679" spans="1:9" ht="12.75" customHeight="1">
      <c r="A679" s="314"/>
      <c r="C679" s="19"/>
      <c r="D679" s="19"/>
      <c r="E679" s="7"/>
      <c r="H679" s="7"/>
      <c r="I679" s="7"/>
    </row>
    <row r="680" spans="1:9" ht="12.75" customHeight="1">
      <c r="A680" s="314"/>
      <c r="C680" s="19"/>
      <c r="D680" s="19"/>
      <c r="E680" s="7"/>
      <c r="H680" s="7"/>
      <c r="I680" s="7"/>
    </row>
    <row r="681" spans="1:9" ht="12.75" customHeight="1">
      <c r="A681" s="314"/>
      <c r="C681" s="19"/>
      <c r="D681" s="19"/>
      <c r="E681" s="7"/>
      <c r="H681" s="7"/>
      <c r="I681" s="7"/>
    </row>
    <row r="682" spans="1:9" ht="12.75" customHeight="1">
      <c r="A682" s="314"/>
      <c r="C682" s="19"/>
      <c r="D682" s="19"/>
      <c r="E682" s="7"/>
      <c r="H682" s="7"/>
      <c r="I682" s="7"/>
    </row>
    <row r="683" spans="1:9" ht="12.75" customHeight="1">
      <c r="A683" s="314"/>
      <c r="C683" s="19"/>
      <c r="D683" s="19"/>
      <c r="E683" s="7"/>
      <c r="H683" s="7"/>
      <c r="I683" s="7"/>
    </row>
    <row r="684" spans="1:9" ht="12.75" customHeight="1">
      <c r="A684" s="314"/>
      <c r="C684" s="19"/>
      <c r="D684" s="19"/>
      <c r="E684" s="7"/>
      <c r="H684" s="7"/>
      <c r="I684" s="7"/>
    </row>
    <row r="685" spans="1:9" ht="12.75" customHeight="1">
      <c r="A685" s="314"/>
      <c r="C685" s="19"/>
      <c r="D685" s="19"/>
      <c r="E685" s="7"/>
      <c r="H685" s="7"/>
      <c r="I685" s="7"/>
    </row>
    <row r="686" spans="1:9" ht="12.75" customHeight="1">
      <c r="A686" s="314"/>
      <c r="C686" s="19"/>
      <c r="D686" s="19"/>
      <c r="E686" s="7"/>
      <c r="H686" s="7"/>
      <c r="I686" s="7"/>
    </row>
    <row r="687" spans="1:9" ht="12.75" customHeight="1">
      <c r="A687" s="314"/>
      <c r="C687" s="19"/>
      <c r="D687" s="19"/>
      <c r="E687" s="7"/>
      <c r="H687" s="7"/>
      <c r="I687" s="7"/>
    </row>
    <row r="688" spans="1:9" ht="12.75" customHeight="1">
      <c r="A688" s="314"/>
      <c r="C688" s="19"/>
      <c r="D688" s="19"/>
      <c r="E688" s="7"/>
      <c r="H688" s="7"/>
      <c r="I688" s="7"/>
    </row>
    <row r="689" spans="1:9" ht="12.75" customHeight="1">
      <c r="A689" s="314"/>
      <c r="C689" s="19"/>
      <c r="D689" s="19"/>
      <c r="E689" s="7"/>
      <c r="H689" s="7"/>
      <c r="I689" s="7"/>
    </row>
    <row r="690" spans="1:9" ht="12.75" customHeight="1">
      <c r="A690" s="314"/>
      <c r="C690" s="19"/>
      <c r="D690" s="19"/>
      <c r="E690" s="7"/>
      <c r="H690" s="7"/>
      <c r="I690" s="7"/>
    </row>
    <row r="691" spans="1:9" ht="12.75" customHeight="1">
      <c r="A691" s="314"/>
      <c r="C691" s="19"/>
      <c r="D691" s="19"/>
      <c r="E691" s="7"/>
      <c r="H691" s="7"/>
      <c r="I691" s="7"/>
    </row>
    <row r="692" spans="1:9" ht="12.75" customHeight="1">
      <c r="A692" s="314"/>
      <c r="C692" s="19"/>
      <c r="D692" s="19"/>
      <c r="E692" s="7"/>
      <c r="H692" s="7"/>
      <c r="I692" s="7"/>
    </row>
    <row r="693" spans="1:9" ht="12.75" customHeight="1">
      <c r="A693" s="314"/>
      <c r="C693" s="19"/>
      <c r="D693" s="19"/>
      <c r="E693" s="7"/>
      <c r="H693" s="7"/>
      <c r="I693" s="7"/>
    </row>
    <row r="694" spans="1:9" ht="12.75" customHeight="1">
      <c r="A694" s="314"/>
      <c r="C694" s="19"/>
      <c r="D694" s="19"/>
      <c r="E694" s="7"/>
      <c r="H694" s="7"/>
      <c r="I694" s="7"/>
    </row>
    <row r="695" spans="1:9" ht="12.75" customHeight="1">
      <c r="A695" s="314"/>
      <c r="C695" s="19"/>
      <c r="D695" s="19"/>
      <c r="E695" s="7"/>
      <c r="H695" s="7"/>
      <c r="I695" s="7"/>
    </row>
    <row r="696" spans="1:9" ht="12.75" customHeight="1">
      <c r="A696" s="314"/>
      <c r="C696" s="19"/>
      <c r="D696" s="19"/>
      <c r="E696" s="7"/>
      <c r="H696" s="7"/>
      <c r="I696" s="7"/>
    </row>
    <row r="697" spans="1:9" ht="12.75" customHeight="1">
      <c r="A697" s="314"/>
      <c r="C697" s="19"/>
      <c r="D697" s="19"/>
      <c r="E697" s="7"/>
      <c r="H697" s="7"/>
      <c r="I697" s="7"/>
    </row>
    <row r="698" spans="1:9" ht="12.75" customHeight="1">
      <c r="A698" s="314"/>
      <c r="C698" s="19"/>
      <c r="D698" s="19"/>
      <c r="E698" s="7"/>
      <c r="H698" s="7"/>
      <c r="I698" s="7"/>
    </row>
    <row r="699" spans="1:9" ht="12.75" customHeight="1">
      <c r="A699" s="314"/>
      <c r="C699" s="19"/>
      <c r="D699" s="19"/>
      <c r="E699" s="7"/>
      <c r="H699" s="7"/>
      <c r="I699" s="7"/>
    </row>
    <row r="700" spans="1:9" ht="12.75" customHeight="1">
      <c r="A700" s="314"/>
      <c r="C700" s="19"/>
      <c r="D700" s="19"/>
      <c r="E700" s="7"/>
      <c r="H700" s="7"/>
      <c r="I700" s="7"/>
    </row>
    <row r="701" spans="1:9" ht="12.75" customHeight="1">
      <c r="A701" s="314"/>
      <c r="C701" s="19"/>
      <c r="D701" s="19"/>
      <c r="E701" s="7"/>
      <c r="H701" s="7"/>
      <c r="I701" s="7"/>
    </row>
    <row r="702" spans="1:9" ht="12.75" customHeight="1">
      <c r="A702" s="314"/>
      <c r="C702" s="19"/>
      <c r="D702" s="19"/>
      <c r="E702" s="7"/>
      <c r="H702" s="7"/>
      <c r="I702" s="7"/>
    </row>
    <row r="703" spans="1:9" ht="12.75" customHeight="1">
      <c r="A703" s="314"/>
      <c r="C703" s="19"/>
      <c r="D703" s="19"/>
      <c r="E703" s="7"/>
      <c r="H703" s="7"/>
      <c r="I703" s="7"/>
    </row>
    <row r="704" spans="1:9" ht="12.75" customHeight="1">
      <c r="A704" s="314"/>
      <c r="C704" s="19"/>
      <c r="D704" s="19"/>
      <c r="E704" s="7"/>
      <c r="H704" s="7"/>
      <c r="I704" s="7"/>
    </row>
    <row r="705" spans="1:9" ht="12.75" customHeight="1">
      <c r="A705" s="314"/>
      <c r="C705" s="19"/>
      <c r="D705" s="19"/>
      <c r="E705" s="7"/>
      <c r="H705" s="7"/>
      <c r="I705" s="7"/>
    </row>
    <row r="706" spans="1:9" ht="12.75" customHeight="1">
      <c r="A706" s="314"/>
      <c r="C706" s="19"/>
      <c r="D706" s="19"/>
      <c r="E706" s="7"/>
      <c r="H706" s="7"/>
      <c r="I706" s="7"/>
    </row>
    <row r="707" spans="1:9" ht="12.75" customHeight="1">
      <c r="A707" s="314"/>
      <c r="C707" s="19"/>
      <c r="D707" s="19"/>
      <c r="E707" s="7"/>
      <c r="H707" s="7"/>
      <c r="I707" s="7"/>
    </row>
    <row r="708" spans="1:9" ht="12.75" customHeight="1">
      <c r="A708" s="314"/>
      <c r="C708" s="19"/>
      <c r="D708" s="19"/>
      <c r="E708" s="7"/>
      <c r="H708" s="7"/>
      <c r="I708" s="7"/>
    </row>
    <row r="709" spans="1:9" ht="12.75" customHeight="1">
      <c r="A709" s="314"/>
      <c r="C709" s="19"/>
      <c r="D709" s="19"/>
      <c r="E709" s="7"/>
      <c r="H709" s="7"/>
      <c r="I709" s="7"/>
    </row>
    <row r="710" spans="1:9" ht="12.75" customHeight="1">
      <c r="A710" s="314"/>
      <c r="C710" s="19"/>
      <c r="D710" s="19"/>
      <c r="E710" s="7"/>
      <c r="H710" s="7"/>
      <c r="I710" s="7"/>
    </row>
    <row r="711" spans="1:9" ht="12.75" customHeight="1">
      <c r="A711" s="314"/>
      <c r="C711" s="19"/>
      <c r="D711" s="19"/>
      <c r="E711" s="7"/>
      <c r="H711" s="7"/>
      <c r="I711" s="7"/>
    </row>
    <row r="712" spans="1:9" ht="12.75" customHeight="1">
      <c r="A712" s="314"/>
      <c r="C712" s="19"/>
      <c r="D712" s="19"/>
      <c r="E712" s="7"/>
      <c r="H712" s="7"/>
      <c r="I712" s="7"/>
    </row>
    <row r="713" spans="1:9" ht="12.75" customHeight="1">
      <c r="A713" s="314"/>
      <c r="C713" s="19"/>
      <c r="D713" s="19"/>
      <c r="E713" s="7"/>
      <c r="H713" s="7"/>
      <c r="I713" s="7"/>
    </row>
    <row r="714" spans="1:9" ht="12.75" customHeight="1">
      <c r="A714" s="314"/>
      <c r="C714" s="19"/>
      <c r="D714" s="19"/>
      <c r="E714" s="7"/>
      <c r="H714" s="7"/>
      <c r="I714" s="7"/>
    </row>
    <row r="715" spans="1:9" ht="12.75" customHeight="1">
      <c r="A715" s="314"/>
      <c r="C715" s="19"/>
      <c r="D715" s="19"/>
      <c r="E715" s="7"/>
      <c r="H715" s="7"/>
      <c r="I715" s="7"/>
    </row>
    <row r="716" spans="1:9" ht="12.75" customHeight="1">
      <c r="A716" s="314"/>
      <c r="C716" s="19"/>
      <c r="D716" s="19"/>
      <c r="E716" s="7"/>
      <c r="H716" s="7"/>
      <c r="I716" s="7"/>
    </row>
    <row r="717" spans="1:9" ht="12.75" customHeight="1">
      <c r="A717" s="314"/>
      <c r="C717" s="19"/>
      <c r="D717" s="19"/>
      <c r="E717" s="7"/>
      <c r="H717" s="7"/>
      <c r="I717" s="7"/>
    </row>
    <row r="718" spans="1:9" ht="12.75" customHeight="1">
      <c r="A718" s="314"/>
      <c r="C718" s="19"/>
      <c r="D718" s="19"/>
      <c r="E718" s="7"/>
      <c r="H718" s="7"/>
      <c r="I718" s="7"/>
    </row>
    <row r="719" spans="1:9" ht="12.75" customHeight="1">
      <c r="A719" s="314"/>
      <c r="C719" s="19"/>
      <c r="D719" s="19"/>
      <c r="E719" s="7"/>
      <c r="H719" s="7"/>
      <c r="I719" s="7"/>
    </row>
    <row r="720" spans="1:9" ht="12.75" customHeight="1">
      <c r="A720" s="314"/>
      <c r="C720" s="19"/>
      <c r="D720" s="19"/>
      <c r="E720" s="7"/>
      <c r="H720" s="7"/>
      <c r="I720" s="7"/>
    </row>
    <row r="721" spans="1:9" ht="12.75" customHeight="1">
      <c r="A721" s="314"/>
      <c r="C721" s="19"/>
      <c r="D721" s="19"/>
      <c r="E721" s="7"/>
      <c r="H721" s="7"/>
      <c r="I721" s="7"/>
    </row>
    <row r="722" spans="1:9" ht="12.75" customHeight="1">
      <c r="A722" s="314"/>
      <c r="C722" s="19"/>
      <c r="D722" s="19"/>
      <c r="E722" s="7"/>
      <c r="H722" s="7"/>
      <c r="I722" s="7"/>
    </row>
    <row r="723" spans="1:9" ht="12.75" customHeight="1">
      <c r="A723" s="314"/>
      <c r="C723" s="19"/>
      <c r="D723" s="19"/>
      <c r="E723" s="7"/>
      <c r="H723" s="7"/>
      <c r="I723" s="7"/>
    </row>
    <row r="724" spans="1:9" ht="12.75" customHeight="1">
      <c r="A724" s="314"/>
      <c r="C724" s="19"/>
      <c r="D724" s="19"/>
      <c r="E724" s="7"/>
      <c r="H724" s="7"/>
      <c r="I724" s="7"/>
    </row>
    <row r="725" spans="1:9" ht="12.75" customHeight="1">
      <c r="A725" s="314"/>
      <c r="C725" s="19"/>
      <c r="D725" s="19"/>
      <c r="E725" s="7"/>
      <c r="H725" s="7"/>
      <c r="I725" s="7"/>
    </row>
    <row r="726" spans="1:9" ht="12.75" customHeight="1">
      <c r="A726" s="314"/>
      <c r="C726" s="19"/>
      <c r="D726" s="19"/>
      <c r="E726" s="7"/>
      <c r="H726" s="7"/>
      <c r="I726" s="7"/>
    </row>
    <row r="727" spans="1:9" ht="12.75" customHeight="1">
      <c r="A727" s="314"/>
      <c r="C727" s="19"/>
      <c r="D727" s="19"/>
      <c r="E727" s="7"/>
      <c r="H727" s="7"/>
      <c r="I727" s="7"/>
    </row>
    <row r="728" spans="1:9" ht="12.75" customHeight="1">
      <c r="A728" s="314"/>
      <c r="C728" s="19"/>
      <c r="D728" s="19"/>
      <c r="E728" s="7"/>
      <c r="H728" s="7"/>
      <c r="I728" s="7"/>
    </row>
    <row r="729" spans="1:9" ht="12.75" customHeight="1">
      <c r="A729" s="314"/>
      <c r="C729" s="19"/>
      <c r="D729" s="19"/>
      <c r="E729" s="7"/>
      <c r="H729" s="7"/>
      <c r="I729" s="7"/>
    </row>
    <row r="730" spans="1:9" ht="12.75" customHeight="1">
      <c r="A730" s="314"/>
      <c r="C730" s="19"/>
      <c r="D730" s="19"/>
      <c r="E730" s="7"/>
      <c r="H730" s="7"/>
      <c r="I730" s="7"/>
    </row>
    <row r="731" spans="1:9" ht="12.75" customHeight="1">
      <c r="A731" s="314"/>
      <c r="C731" s="19"/>
      <c r="D731" s="19"/>
      <c r="E731" s="7"/>
      <c r="H731" s="7"/>
      <c r="I731" s="7"/>
    </row>
    <row r="732" spans="1:9" ht="12.75" customHeight="1">
      <c r="A732" s="314"/>
      <c r="C732" s="19"/>
      <c r="D732" s="19"/>
      <c r="E732" s="7"/>
      <c r="H732" s="7"/>
      <c r="I732" s="7"/>
    </row>
    <row r="733" spans="1:9" ht="12.75" customHeight="1">
      <c r="A733" s="314"/>
      <c r="C733" s="19"/>
      <c r="D733" s="19"/>
      <c r="E733" s="7"/>
      <c r="H733" s="7"/>
      <c r="I733" s="7"/>
    </row>
    <row r="734" spans="1:9" ht="12.75" customHeight="1">
      <c r="A734" s="314"/>
      <c r="C734" s="19"/>
      <c r="D734" s="19"/>
      <c r="E734" s="7"/>
      <c r="H734" s="7"/>
      <c r="I734" s="7"/>
    </row>
    <row r="735" spans="1:9" ht="12.75" customHeight="1">
      <c r="A735" s="314"/>
      <c r="C735" s="19"/>
      <c r="D735" s="19"/>
      <c r="E735" s="7"/>
      <c r="H735" s="7"/>
      <c r="I735" s="7"/>
    </row>
    <row r="736" spans="1:9" ht="12.75" customHeight="1">
      <c r="A736" s="314"/>
      <c r="C736" s="19"/>
      <c r="D736" s="19"/>
      <c r="E736" s="7"/>
      <c r="H736" s="7"/>
      <c r="I736" s="7"/>
    </row>
    <row r="737" spans="1:9" ht="12.75" customHeight="1">
      <c r="A737" s="314"/>
      <c r="C737" s="19"/>
      <c r="D737" s="19"/>
      <c r="E737" s="7"/>
      <c r="H737" s="7"/>
      <c r="I737" s="7"/>
    </row>
    <row r="738" spans="1:9" ht="12.75" customHeight="1">
      <c r="A738" s="314"/>
      <c r="C738" s="19"/>
      <c r="D738" s="19"/>
      <c r="E738" s="7"/>
      <c r="H738" s="7"/>
      <c r="I738" s="7"/>
    </row>
    <row r="739" spans="1:9" ht="12.75" customHeight="1">
      <c r="A739" s="314"/>
      <c r="C739" s="19"/>
      <c r="D739" s="19"/>
      <c r="E739" s="7"/>
      <c r="H739" s="7"/>
      <c r="I739" s="7"/>
    </row>
    <row r="740" spans="1:9" ht="12.75" customHeight="1">
      <c r="A740" s="314"/>
      <c r="C740" s="19"/>
      <c r="D740" s="19"/>
      <c r="E740" s="7"/>
      <c r="H740" s="7"/>
      <c r="I740" s="7"/>
    </row>
    <row r="741" spans="1:9" ht="12.75" customHeight="1">
      <c r="A741" s="314"/>
      <c r="C741" s="19"/>
      <c r="D741" s="19"/>
      <c r="E741" s="7"/>
      <c r="H741" s="7"/>
      <c r="I741" s="7"/>
    </row>
    <row r="742" spans="1:9" ht="12.75" customHeight="1">
      <c r="A742" s="314"/>
      <c r="C742" s="19"/>
      <c r="D742" s="19"/>
      <c r="E742" s="7"/>
      <c r="H742" s="7"/>
      <c r="I742" s="7"/>
    </row>
    <row r="743" spans="1:9" ht="12.75" customHeight="1">
      <c r="A743" s="314"/>
      <c r="C743" s="19"/>
      <c r="D743" s="19"/>
      <c r="E743" s="7"/>
      <c r="H743" s="7"/>
      <c r="I743" s="7"/>
    </row>
    <row r="744" spans="1:9" ht="12.75" customHeight="1">
      <c r="A744" s="314"/>
      <c r="C744" s="19"/>
      <c r="D744" s="19"/>
      <c r="E744" s="7"/>
      <c r="H744" s="7"/>
      <c r="I744" s="7"/>
    </row>
    <row r="745" spans="1:9" ht="12.75" customHeight="1">
      <c r="A745" s="314"/>
      <c r="C745" s="19"/>
      <c r="D745" s="19"/>
      <c r="E745" s="7"/>
      <c r="H745" s="7"/>
      <c r="I745" s="7"/>
    </row>
    <row r="746" spans="1:9" ht="12.75" customHeight="1">
      <c r="A746" s="314"/>
      <c r="C746" s="19"/>
      <c r="D746" s="19"/>
      <c r="E746" s="7"/>
      <c r="H746" s="7"/>
      <c r="I746" s="7"/>
    </row>
    <row r="747" spans="1:9" ht="12.75" customHeight="1">
      <c r="A747" s="314"/>
      <c r="C747" s="19"/>
      <c r="D747" s="19"/>
      <c r="E747" s="7"/>
      <c r="H747" s="7"/>
      <c r="I747" s="7"/>
    </row>
    <row r="748" spans="1:9" ht="12.75" customHeight="1">
      <c r="A748" s="314"/>
      <c r="C748" s="19"/>
      <c r="D748" s="19"/>
      <c r="E748" s="7"/>
      <c r="H748" s="7"/>
      <c r="I748" s="7"/>
    </row>
    <row r="749" spans="1:9" ht="12.75" customHeight="1">
      <c r="A749" s="314"/>
      <c r="C749" s="19"/>
      <c r="D749" s="19"/>
      <c r="E749" s="7"/>
      <c r="H749" s="7"/>
      <c r="I749" s="7"/>
    </row>
    <row r="750" spans="1:9" ht="12.75" customHeight="1">
      <c r="A750" s="314"/>
      <c r="C750" s="19"/>
      <c r="D750" s="19"/>
      <c r="E750" s="7"/>
      <c r="H750" s="7"/>
      <c r="I750" s="7"/>
    </row>
    <row r="751" spans="1:9" ht="12.75" customHeight="1">
      <c r="A751" s="314"/>
      <c r="C751" s="19"/>
      <c r="D751" s="19"/>
      <c r="E751" s="7"/>
      <c r="H751" s="7"/>
      <c r="I751" s="7"/>
    </row>
    <row r="752" spans="1:9" ht="12.75" customHeight="1">
      <c r="A752" s="314"/>
      <c r="C752" s="19"/>
      <c r="D752" s="19"/>
      <c r="E752" s="7"/>
      <c r="H752" s="7"/>
      <c r="I752" s="7"/>
    </row>
    <row r="753" spans="1:9" ht="12.75" customHeight="1">
      <c r="A753" s="314"/>
      <c r="C753" s="19"/>
      <c r="D753" s="19"/>
      <c r="E753" s="7"/>
      <c r="H753" s="7"/>
      <c r="I753" s="7"/>
    </row>
    <row r="754" spans="1:9" ht="12.75" customHeight="1">
      <c r="A754" s="314"/>
      <c r="C754" s="19"/>
      <c r="D754" s="19"/>
      <c r="E754" s="7"/>
      <c r="H754" s="7"/>
      <c r="I754" s="7"/>
    </row>
    <row r="755" spans="1:9" ht="12.75" customHeight="1">
      <c r="A755" s="314"/>
      <c r="C755" s="19"/>
      <c r="D755" s="19"/>
      <c r="E755" s="7"/>
      <c r="H755" s="7"/>
      <c r="I755" s="7"/>
    </row>
    <row r="756" spans="1:9" ht="12.75" customHeight="1">
      <c r="A756" s="314"/>
      <c r="C756" s="19"/>
      <c r="D756" s="19"/>
      <c r="E756" s="7"/>
      <c r="H756" s="7"/>
      <c r="I756" s="7"/>
    </row>
    <row r="757" spans="1:9" ht="12.75" customHeight="1">
      <c r="A757" s="314"/>
      <c r="C757" s="19"/>
      <c r="D757" s="19"/>
      <c r="E757" s="7"/>
      <c r="H757" s="7"/>
      <c r="I757" s="7"/>
    </row>
    <row r="758" spans="1:9" ht="12.75" customHeight="1">
      <c r="A758" s="314"/>
      <c r="C758" s="19"/>
      <c r="D758" s="19"/>
      <c r="E758" s="7"/>
      <c r="H758" s="7"/>
      <c r="I758" s="7"/>
    </row>
    <row r="759" spans="1:9" ht="12.75" customHeight="1">
      <c r="A759" s="314"/>
      <c r="C759" s="19"/>
      <c r="D759" s="19"/>
      <c r="E759" s="7"/>
      <c r="H759" s="7"/>
      <c r="I759" s="7"/>
    </row>
    <row r="760" spans="1:9" ht="12.75" customHeight="1">
      <c r="A760" s="314"/>
      <c r="C760" s="19"/>
      <c r="D760" s="19"/>
      <c r="E760" s="7"/>
      <c r="H760" s="7"/>
      <c r="I760" s="7"/>
    </row>
    <row r="761" spans="1:9" ht="12.75" customHeight="1">
      <c r="A761" s="314"/>
      <c r="C761" s="19"/>
      <c r="D761" s="19"/>
      <c r="E761" s="7"/>
      <c r="H761" s="7"/>
      <c r="I761" s="7"/>
    </row>
    <row r="762" spans="1:9" ht="12.75" customHeight="1">
      <c r="A762" s="314"/>
      <c r="C762" s="19"/>
      <c r="D762" s="19"/>
      <c r="E762" s="7"/>
      <c r="H762" s="7"/>
      <c r="I762" s="7"/>
    </row>
    <row r="763" spans="1:9" ht="12.75" customHeight="1">
      <c r="A763" s="314"/>
      <c r="C763" s="19"/>
      <c r="D763" s="19"/>
      <c r="E763" s="7"/>
      <c r="H763" s="7"/>
      <c r="I763" s="7"/>
    </row>
    <row r="764" spans="1:9" ht="12.75" customHeight="1">
      <c r="A764" s="314"/>
      <c r="C764" s="19"/>
      <c r="D764" s="19"/>
      <c r="E764" s="7"/>
      <c r="H764" s="7"/>
      <c r="I764" s="7"/>
    </row>
    <row r="765" spans="1:9" ht="12.75" customHeight="1">
      <c r="A765" s="314"/>
      <c r="C765" s="19"/>
      <c r="D765" s="19"/>
      <c r="E765" s="7"/>
      <c r="H765" s="7"/>
      <c r="I765" s="7"/>
    </row>
    <row r="766" spans="1:9" ht="12.75" customHeight="1">
      <c r="A766" s="314"/>
      <c r="C766" s="19"/>
      <c r="D766" s="19"/>
      <c r="E766" s="7"/>
      <c r="H766" s="7"/>
      <c r="I766" s="7"/>
    </row>
    <row r="767" spans="1:9" ht="12.75" customHeight="1">
      <c r="A767" s="314"/>
      <c r="C767" s="19"/>
      <c r="D767" s="19"/>
      <c r="E767" s="7"/>
      <c r="H767" s="7"/>
      <c r="I767" s="7"/>
    </row>
    <row r="768" spans="1:9" ht="12.75" customHeight="1">
      <c r="A768" s="314"/>
      <c r="C768" s="19"/>
      <c r="D768" s="19"/>
      <c r="E768" s="7"/>
      <c r="H768" s="7"/>
      <c r="I768" s="7"/>
    </row>
    <row r="769" spans="1:9" ht="12.75" customHeight="1">
      <c r="A769" s="314"/>
      <c r="C769" s="19"/>
      <c r="D769" s="19"/>
      <c r="E769" s="7"/>
      <c r="H769" s="7"/>
      <c r="I769" s="7"/>
    </row>
    <row r="770" spans="1:9" ht="12.75" customHeight="1">
      <c r="A770" s="314"/>
      <c r="C770" s="19"/>
      <c r="D770" s="19"/>
      <c r="E770" s="7"/>
      <c r="H770" s="7"/>
      <c r="I770" s="7"/>
    </row>
    <row r="771" spans="1:9" ht="12.75" customHeight="1">
      <c r="A771" s="314"/>
      <c r="C771" s="19"/>
      <c r="D771" s="19"/>
      <c r="E771" s="7"/>
      <c r="H771" s="7"/>
      <c r="I771" s="7"/>
    </row>
    <row r="772" spans="1:9" ht="12.75" customHeight="1">
      <c r="A772" s="314"/>
      <c r="C772" s="19"/>
      <c r="D772" s="19"/>
      <c r="E772" s="7"/>
      <c r="H772" s="7"/>
      <c r="I772" s="7"/>
    </row>
    <row r="773" spans="1:9" ht="12.75" customHeight="1">
      <c r="A773" s="314"/>
      <c r="C773" s="19"/>
      <c r="D773" s="19"/>
      <c r="E773" s="7"/>
      <c r="H773" s="7"/>
      <c r="I773" s="7"/>
    </row>
    <row r="774" spans="1:9" ht="12.75" customHeight="1">
      <c r="A774" s="314"/>
      <c r="C774" s="19"/>
      <c r="D774" s="19"/>
      <c r="E774" s="7"/>
      <c r="H774" s="7"/>
      <c r="I774" s="7"/>
    </row>
    <row r="775" spans="1:9" ht="12.75" customHeight="1">
      <c r="A775" s="314"/>
      <c r="C775" s="19"/>
      <c r="D775" s="19"/>
      <c r="E775" s="7"/>
      <c r="H775" s="7"/>
      <c r="I775" s="7"/>
    </row>
    <row r="776" spans="1:9" ht="12.75" customHeight="1">
      <c r="A776" s="314"/>
      <c r="C776" s="19"/>
      <c r="D776" s="19"/>
      <c r="E776" s="7"/>
      <c r="H776" s="7"/>
      <c r="I776" s="7"/>
    </row>
    <row r="777" spans="1:9" ht="12.75" customHeight="1">
      <c r="A777" s="314"/>
      <c r="C777" s="19"/>
      <c r="D777" s="19"/>
      <c r="E777" s="7"/>
      <c r="H777" s="7"/>
      <c r="I777" s="7"/>
    </row>
    <row r="778" spans="1:9" ht="12.75" customHeight="1">
      <c r="A778" s="314"/>
      <c r="C778" s="19"/>
      <c r="D778" s="19"/>
      <c r="E778" s="7"/>
      <c r="H778" s="7"/>
      <c r="I778" s="7"/>
    </row>
    <row r="779" spans="1:9" ht="12.75" customHeight="1">
      <c r="A779" s="314"/>
      <c r="C779" s="19"/>
      <c r="D779" s="19"/>
      <c r="E779" s="7"/>
      <c r="H779" s="7"/>
      <c r="I779" s="7"/>
    </row>
    <row r="780" spans="1:9" ht="12.75" customHeight="1">
      <c r="A780" s="314"/>
      <c r="C780" s="19"/>
      <c r="D780" s="19"/>
      <c r="E780" s="7"/>
      <c r="H780" s="7"/>
      <c r="I780" s="7"/>
    </row>
    <row r="781" spans="1:9" ht="12.75" customHeight="1">
      <c r="A781" s="314"/>
      <c r="C781" s="19"/>
      <c r="D781" s="19"/>
      <c r="E781" s="7"/>
      <c r="H781" s="7"/>
      <c r="I781" s="7"/>
    </row>
    <row r="782" spans="1:9" ht="12.75" customHeight="1">
      <c r="A782" s="314"/>
      <c r="C782" s="19"/>
      <c r="D782" s="19"/>
      <c r="E782" s="7"/>
      <c r="H782" s="7"/>
      <c r="I782" s="7"/>
    </row>
    <row r="783" spans="1:9" ht="12.75" customHeight="1">
      <c r="A783" s="314"/>
      <c r="C783" s="19"/>
      <c r="D783" s="19"/>
      <c r="E783" s="7"/>
      <c r="H783" s="7"/>
      <c r="I783" s="7"/>
    </row>
    <row r="784" spans="1:9" ht="12.75" customHeight="1">
      <c r="A784" s="314"/>
      <c r="C784" s="19"/>
      <c r="D784" s="19"/>
      <c r="E784" s="7"/>
      <c r="H784" s="7"/>
      <c r="I784" s="7"/>
    </row>
    <row r="785" spans="1:9" ht="12.75" customHeight="1">
      <c r="A785" s="314"/>
      <c r="C785" s="19"/>
      <c r="D785" s="19"/>
      <c r="E785" s="7"/>
      <c r="H785" s="7"/>
      <c r="I785" s="7"/>
    </row>
    <row r="786" spans="1:9" ht="12.75" customHeight="1">
      <c r="A786" s="314"/>
      <c r="C786" s="19"/>
      <c r="D786" s="19"/>
      <c r="E786" s="7"/>
      <c r="H786" s="7"/>
      <c r="I786" s="7"/>
    </row>
    <row r="787" spans="1:9" ht="12.75" customHeight="1">
      <c r="A787" s="314"/>
      <c r="C787" s="19"/>
      <c r="D787" s="19"/>
      <c r="E787" s="7"/>
      <c r="H787" s="7"/>
      <c r="I787" s="7"/>
    </row>
    <row r="788" spans="1:9" ht="12.75" customHeight="1">
      <c r="A788" s="314"/>
      <c r="C788" s="19"/>
      <c r="D788" s="19"/>
      <c r="E788" s="7"/>
      <c r="H788" s="7"/>
      <c r="I788" s="7"/>
    </row>
    <row r="789" spans="1:9" ht="12.75" customHeight="1">
      <c r="A789" s="314"/>
      <c r="C789" s="19"/>
      <c r="D789" s="19"/>
      <c r="E789" s="7"/>
      <c r="H789" s="7"/>
      <c r="I789" s="7"/>
    </row>
    <row r="790" spans="1:9" ht="12.75" customHeight="1">
      <c r="A790" s="314"/>
      <c r="C790" s="19"/>
      <c r="D790" s="19"/>
      <c r="E790" s="7"/>
      <c r="H790" s="7"/>
      <c r="I790" s="7"/>
    </row>
    <row r="791" spans="1:9" ht="12.75" customHeight="1">
      <c r="A791" s="314"/>
      <c r="C791" s="19"/>
      <c r="D791" s="19"/>
      <c r="E791" s="7"/>
      <c r="H791" s="7"/>
      <c r="I791" s="7"/>
    </row>
    <row r="792" spans="1:9" ht="12.75" customHeight="1">
      <c r="A792" s="314"/>
      <c r="C792" s="19"/>
      <c r="D792" s="19"/>
      <c r="E792" s="7"/>
      <c r="H792" s="7"/>
      <c r="I792" s="7"/>
    </row>
    <row r="793" spans="1:9" ht="12.75" customHeight="1">
      <c r="A793" s="314"/>
      <c r="C793" s="19"/>
      <c r="D793" s="19"/>
      <c r="E793" s="7"/>
      <c r="H793" s="7"/>
      <c r="I793" s="7"/>
    </row>
    <row r="794" spans="1:9" ht="12.75" customHeight="1">
      <c r="A794" s="314"/>
      <c r="C794" s="19"/>
      <c r="D794" s="19"/>
      <c r="E794" s="7"/>
      <c r="H794" s="7"/>
      <c r="I794" s="7"/>
    </row>
    <row r="795" spans="1:9" ht="12.75" customHeight="1">
      <c r="A795" s="314"/>
      <c r="C795" s="19"/>
      <c r="D795" s="19"/>
      <c r="E795" s="7"/>
      <c r="H795" s="7"/>
      <c r="I795" s="7"/>
    </row>
    <row r="796" spans="1:9" ht="12.75" customHeight="1">
      <c r="A796" s="314"/>
      <c r="C796" s="19"/>
      <c r="D796" s="19"/>
      <c r="E796" s="7"/>
      <c r="H796" s="7"/>
      <c r="I796" s="7"/>
    </row>
    <row r="797" spans="1:9" ht="12.75" customHeight="1">
      <c r="A797" s="314"/>
      <c r="C797" s="19"/>
      <c r="D797" s="19"/>
      <c r="E797" s="7"/>
      <c r="H797" s="7"/>
      <c r="I797" s="7"/>
    </row>
    <row r="798" spans="1:9" ht="12.75" customHeight="1">
      <c r="A798" s="314"/>
      <c r="C798" s="19"/>
      <c r="D798" s="19"/>
      <c r="E798" s="7"/>
      <c r="H798" s="7"/>
      <c r="I798" s="7"/>
    </row>
    <row r="799" spans="1:9" ht="12.75" customHeight="1">
      <c r="A799" s="314"/>
      <c r="C799" s="19"/>
      <c r="D799" s="19"/>
      <c r="E799" s="7"/>
      <c r="H799" s="7"/>
      <c r="I799" s="7"/>
    </row>
    <row r="800" spans="1:9" ht="12.75" customHeight="1">
      <c r="A800" s="314"/>
      <c r="C800" s="19"/>
      <c r="D800" s="19"/>
      <c r="E800" s="7"/>
      <c r="H800" s="7"/>
      <c r="I800" s="7"/>
    </row>
    <row r="801" spans="1:9" ht="12.75" customHeight="1">
      <c r="A801" s="314"/>
      <c r="C801" s="19"/>
      <c r="D801" s="19"/>
      <c r="E801" s="7"/>
      <c r="H801" s="7"/>
      <c r="I801" s="7"/>
    </row>
    <row r="802" spans="1:9" ht="12.75" customHeight="1">
      <c r="A802" s="314"/>
      <c r="C802" s="19"/>
      <c r="D802" s="19"/>
      <c r="E802" s="7"/>
      <c r="H802" s="7"/>
      <c r="I802" s="7"/>
    </row>
    <row r="803" spans="1:9" ht="12.75" customHeight="1">
      <c r="A803" s="314"/>
      <c r="C803" s="19"/>
      <c r="D803" s="19"/>
      <c r="E803" s="7"/>
      <c r="H803" s="7"/>
      <c r="I803" s="7"/>
    </row>
    <row r="804" spans="1:9" ht="12.75" customHeight="1">
      <c r="A804" s="314"/>
      <c r="C804" s="19"/>
      <c r="D804" s="19"/>
      <c r="E804" s="7"/>
      <c r="H804" s="7"/>
      <c r="I804" s="7"/>
    </row>
    <row r="805" spans="1:9" ht="12.75" customHeight="1">
      <c r="A805" s="314"/>
      <c r="C805" s="19"/>
      <c r="D805" s="19"/>
      <c r="E805" s="7"/>
      <c r="H805" s="7"/>
      <c r="I805" s="7"/>
    </row>
    <row r="806" spans="1:9" ht="12.75" customHeight="1">
      <c r="A806" s="314"/>
      <c r="C806" s="19"/>
      <c r="D806" s="19"/>
      <c r="E806" s="7"/>
      <c r="H806" s="7"/>
      <c r="I806" s="7"/>
    </row>
    <row r="807" spans="1:9" ht="12.75" customHeight="1">
      <c r="A807" s="314"/>
      <c r="C807" s="19"/>
      <c r="D807" s="19"/>
      <c r="E807" s="7"/>
      <c r="H807" s="7"/>
      <c r="I807" s="7"/>
    </row>
    <row r="808" spans="1:9" ht="12.75" customHeight="1">
      <c r="A808" s="314"/>
      <c r="C808" s="19"/>
      <c r="D808" s="19"/>
      <c r="E808" s="7"/>
      <c r="H808" s="7"/>
      <c r="I808" s="7"/>
    </row>
    <row r="809" spans="1:9" ht="12.75" customHeight="1">
      <c r="A809" s="314"/>
      <c r="C809" s="19"/>
      <c r="D809" s="19"/>
      <c r="E809" s="7"/>
      <c r="H809" s="7"/>
      <c r="I809" s="7"/>
    </row>
    <row r="810" spans="1:9" ht="12.75" customHeight="1">
      <c r="A810" s="314"/>
      <c r="C810" s="19"/>
      <c r="D810" s="19"/>
      <c r="E810" s="7"/>
      <c r="H810" s="7"/>
      <c r="I810" s="7"/>
    </row>
    <row r="811" spans="1:9" ht="12.75" customHeight="1">
      <c r="A811" s="314"/>
      <c r="C811" s="19"/>
      <c r="D811" s="19"/>
      <c r="E811" s="7"/>
      <c r="H811" s="7"/>
      <c r="I811" s="7"/>
    </row>
    <row r="812" spans="1:9" ht="12.75" customHeight="1">
      <c r="A812" s="314"/>
      <c r="C812" s="19"/>
      <c r="D812" s="19"/>
      <c r="E812" s="7"/>
      <c r="H812" s="7"/>
      <c r="I812" s="7"/>
    </row>
    <row r="813" spans="1:9" ht="12.75" customHeight="1">
      <c r="A813" s="314"/>
      <c r="C813" s="19"/>
      <c r="D813" s="19"/>
      <c r="E813" s="7"/>
      <c r="H813" s="7"/>
      <c r="I813" s="7"/>
    </row>
    <row r="814" spans="1:9" ht="12.75" customHeight="1">
      <c r="A814" s="314"/>
      <c r="C814" s="19"/>
      <c r="D814" s="19"/>
      <c r="E814" s="7"/>
      <c r="H814" s="7"/>
      <c r="I814" s="7"/>
    </row>
    <row r="815" spans="1:9" ht="12.75" customHeight="1">
      <c r="A815" s="314"/>
      <c r="C815" s="19"/>
      <c r="D815" s="19"/>
      <c r="E815" s="7"/>
      <c r="H815" s="7"/>
      <c r="I815" s="7"/>
    </row>
    <row r="816" spans="1:9" ht="12.75" customHeight="1">
      <c r="A816" s="314"/>
      <c r="C816" s="19"/>
      <c r="D816" s="19"/>
      <c r="E816" s="7"/>
      <c r="H816" s="7"/>
      <c r="I816" s="7"/>
    </row>
    <row r="817" spans="1:9" ht="12.75" customHeight="1">
      <c r="A817" s="314"/>
      <c r="C817" s="19"/>
      <c r="D817" s="19"/>
      <c r="E817" s="7"/>
      <c r="H817" s="7"/>
      <c r="I817" s="7"/>
    </row>
    <row r="818" spans="1:9" ht="12.75" customHeight="1">
      <c r="A818" s="314"/>
      <c r="C818" s="19"/>
      <c r="D818" s="19"/>
      <c r="E818" s="7"/>
      <c r="H818" s="7"/>
      <c r="I818" s="7"/>
    </row>
    <row r="819" spans="1:9" ht="12.75" customHeight="1">
      <c r="A819" s="314"/>
      <c r="C819" s="19"/>
      <c r="D819" s="19"/>
      <c r="E819" s="7"/>
      <c r="H819" s="7"/>
      <c r="I819" s="7"/>
    </row>
    <row r="820" spans="1:9" ht="12.75" customHeight="1">
      <c r="A820" s="314"/>
      <c r="C820" s="19"/>
      <c r="D820" s="19"/>
      <c r="E820" s="7"/>
      <c r="H820" s="7"/>
      <c r="I820" s="7"/>
    </row>
    <row r="821" spans="1:9" ht="12.75" customHeight="1">
      <c r="A821" s="314"/>
      <c r="C821" s="19"/>
      <c r="D821" s="19"/>
      <c r="E821" s="7"/>
      <c r="H821" s="7"/>
      <c r="I821" s="7"/>
    </row>
    <row r="822" spans="1:9" ht="12.75" customHeight="1">
      <c r="A822" s="314"/>
      <c r="C822" s="19"/>
      <c r="D822" s="19"/>
      <c r="E822" s="7"/>
      <c r="H822" s="7"/>
      <c r="I822" s="7"/>
    </row>
    <row r="823" spans="1:9" ht="12.75" customHeight="1">
      <c r="A823" s="314"/>
      <c r="C823" s="19"/>
      <c r="D823" s="19"/>
      <c r="E823" s="7"/>
      <c r="H823" s="7"/>
      <c r="I823" s="7"/>
    </row>
    <row r="824" spans="1:9" ht="12.75" customHeight="1">
      <c r="A824" s="314"/>
      <c r="C824" s="19"/>
      <c r="D824" s="19"/>
      <c r="E824" s="7"/>
      <c r="H824" s="7"/>
      <c r="I824" s="7"/>
    </row>
    <row r="825" spans="1:9" ht="12.75" customHeight="1">
      <c r="A825" s="314"/>
      <c r="C825" s="19"/>
      <c r="D825" s="19"/>
      <c r="E825" s="7"/>
      <c r="H825" s="7"/>
      <c r="I825" s="7"/>
    </row>
    <row r="826" spans="1:9" ht="12.75" customHeight="1">
      <c r="A826" s="314"/>
      <c r="C826" s="19"/>
      <c r="D826" s="19"/>
      <c r="E826" s="7"/>
      <c r="H826" s="7"/>
      <c r="I826" s="7"/>
    </row>
    <row r="827" spans="1:9" ht="12.75" customHeight="1">
      <c r="A827" s="314"/>
      <c r="C827" s="19"/>
      <c r="D827" s="19"/>
      <c r="E827" s="7"/>
      <c r="H827" s="7"/>
      <c r="I827" s="7"/>
    </row>
    <row r="828" spans="1:9" ht="12.75" customHeight="1">
      <c r="A828" s="314"/>
      <c r="C828" s="19"/>
      <c r="D828" s="19"/>
      <c r="E828" s="7"/>
      <c r="H828" s="7"/>
      <c r="I828" s="7"/>
    </row>
    <row r="829" spans="1:9" ht="12.75" customHeight="1">
      <c r="A829" s="314"/>
      <c r="C829" s="19"/>
      <c r="D829" s="19"/>
      <c r="E829" s="7"/>
      <c r="H829" s="7"/>
      <c r="I829" s="7"/>
    </row>
    <row r="830" spans="1:9" ht="12.75" customHeight="1">
      <c r="A830" s="314"/>
      <c r="C830" s="19"/>
      <c r="D830" s="19"/>
      <c r="E830" s="7"/>
      <c r="H830" s="7"/>
      <c r="I830" s="7"/>
    </row>
    <row r="831" spans="1:9" ht="12.75" customHeight="1">
      <c r="A831" s="314"/>
      <c r="C831" s="19"/>
      <c r="D831" s="19"/>
      <c r="E831" s="7"/>
      <c r="H831" s="7"/>
      <c r="I831" s="7"/>
    </row>
    <row r="832" spans="1:9" ht="12.75" customHeight="1">
      <c r="A832" s="314"/>
      <c r="C832" s="19"/>
      <c r="D832" s="19"/>
      <c r="E832" s="7"/>
      <c r="H832" s="7"/>
      <c r="I832" s="7"/>
    </row>
    <row r="833" spans="1:9" ht="12.75" customHeight="1">
      <c r="A833" s="314"/>
      <c r="C833" s="19"/>
      <c r="D833" s="19"/>
      <c r="E833" s="7"/>
      <c r="H833" s="7"/>
      <c r="I833" s="7"/>
    </row>
    <row r="834" spans="1:9" ht="12.75" customHeight="1">
      <c r="A834" s="314"/>
      <c r="C834" s="19"/>
      <c r="D834" s="19"/>
      <c r="E834" s="7"/>
      <c r="H834" s="7"/>
      <c r="I834" s="7"/>
    </row>
    <row r="835" spans="1:9" ht="12.75" customHeight="1">
      <c r="A835" s="314"/>
      <c r="C835" s="19"/>
      <c r="D835" s="19"/>
      <c r="E835" s="7"/>
      <c r="H835" s="7"/>
      <c r="I835" s="7"/>
    </row>
    <row r="836" spans="1:9" ht="12.75" customHeight="1">
      <c r="A836" s="314"/>
      <c r="C836" s="19"/>
      <c r="D836" s="19"/>
      <c r="E836" s="7"/>
      <c r="H836" s="7"/>
      <c r="I836" s="7"/>
    </row>
    <row r="837" spans="1:9" ht="12.75" customHeight="1">
      <c r="A837" s="314"/>
      <c r="C837" s="19"/>
      <c r="D837" s="19"/>
      <c r="E837" s="7"/>
      <c r="H837" s="7"/>
      <c r="I837" s="7"/>
    </row>
    <row r="838" spans="1:9" ht="12.75" customHeight="1">
      <c r="A838" s="314"/>
      <c r="C838" s="19"/>
      <c r="D838" s="19"/>
      <c r="E838" s="7"/>
      <c r="H838" s="7"/>
      <c r="I838" s="7"/>
    </row>
    <row r="839" spans="1:9" ht="12.75" customHeight="1">
      <c r="A839" s="314"/>
      <c r="C839" s="19"/>
      <c r="D839" s="19"/>
      <c r="E839" s="7"/>
      <c r="H839" s="7"/>
      <c r="I839" s="7"/>
    </row>
    <row r="840" spans="1:9" ht="12.75" customHeight="1">
      <c r="A840" s="314"/>
      <c r="C840" s="19"/>
      <c r="D840" s="19"/>
      <c r="E840" s="7"/>
      <c r="H840" s="7"/>
      <c r="I840" s="7"/>
    </row>
    <row r="841" spans="1:9" ht="12.75" customHeight="1">
      <c r="A841" s="314"/>
      <c r="C841" s="19"/>
      <c r="D841" s="19"/>
      <c r="E841" s="7"/>
      <c r="H841" s="7"/>
      <c r="I841" s="7"/>
    </row>
    <row r="842" spans="1:9" ht="12.75" customHeight="1">
      <c r="A842" s="314"/>
      <c r="C842" s="19"/>
      <c r="D842" s="19"/>
      <c r="E842" s="7"/>
      <c r="H842" s="7"/>
      <c r="I842" s="7"/>
    </row>
    <row r="843" spans="1:9" ht="12.75" customHeight="1">
      <c r="A843" s="314"/>
      <c r="C843" s="19"/>
      <c r="D843" s="19"/>
      <c r="E843" s="7"/>
      <c r="H843" s="7"/>
      <c r="I843" s="7"/>
    </row>
    <row r="844" spans="1:9" ht="12.75" customHeight="1">
      <c r="A844" s="314"/>
      <c r="C844" s="19"/>
      <c r="D844" s="19"/>
      <c r="E844" s="7"/>
      <c r="H844" s="7"/>
      <c r="I844" s="7"/>
    </row>
    <row r="845" spans="1:9" ht="12.75" customHeight="1">
      <c r="A845" s="314"/>
      <c r="C845" s="19"/>
      <c r="D845" s="19"/>
      <c r="E845" s="7"/>
      <c r="H845" s="7"/>
      <c r="I845" s="7"/>
    </row>
    <row r="846" spans="1:9" ht="12.75" customHeight="1">
      <c r="A846" s="314"/>
      <c r="C846" s="19"/>
      <c r="D846" s="19"/>
      <c r="E846" s="7"/>
      <c r="H846" s="7"/>
      <c r="I846" s="7"/>
    </row>
    <row r="847" spans="1:9" ht="12.75" customHeight="1">
      <c r="A847" s="314"/>
      <c r="C847" s="19"/>
      <c r="D847" s="19"/>
      <c r="E847" s="7"/>
      <c r="H847" s="7"/>
      <c r="I847" s="7"/>
    </row>
    <row r="848" spans="1:9" ht="12.75" customHeight="1">
      <c r="A848" s="314"/>
      <c r="C848" s="19"/>
      <c r="D848" s="19"/>
      <c r="E848" s="7"/>
      <c r="H848" s="7"/>
      <c r="I848" s="7"/>
    </row>
    <row r="849" spans="1:9" ht="12.75" customHeight="1">
      <c r="A849" s="314"/>
      <c r="C849" s="19"/>
      <c r="D849" s="19"/>
      <c r="E849" s="7"/>
      <c r="H849" s="7"/>
      <c r="I849" s="7"/>
    </row>
    <row r="850" spans="1:9" ht="12.75" customHeight="1">
      <c r="A850" s="314"/>
      <c r="C850" s="19"/>
      <c r="D850" s="19"/>
      <c r="E850" s="7"/>
      <c r="H850" s="7"/>
      <c r="I850" s="7"/>
    </row>
    <row r="851" spans="1:9" ht="12.75" customHeight="1">
      <c r="A851" s="314"/>
      <c r="C851" s="19"/>
      <c r="D851" s="19"/>
      <c r="E851" s="7"/>
      <c r="H851" s="7"/>
      <c r="I851" s="7"/>
    </row>
    <row r="852" spans="1:9" ht="12.75" customHeight="1">
      <c r="A852" s="314"/>
      <c r="C852" s="19"/>
      <c r="D852" s="19"/>
      <c r="E852" s="7"/>
      <c r="H852" s="7"/>
      <c r="I852" s="7"/>
    </row>
    <row r="853" spans="1:9" ht="12.75" customHeight="1">
      <c r="A853" s="314"/>
      <c r="C853" s="19"/>
      <c r="D853" s="19"/>
      <c r="E853" s="7"/>
      <c r="H853" s="7"/>
      <c r="I853" s="7"/>
    </row>
    <row r="854" spans="1:9" ht="12.75" customHeight="1">
      <c r="A854" s="314"/>
      <c r="C854" s="19"/>
      <c r="D854" s="19"/>
      <c r="E854" s="7"/>
      <c r="H854" s="7"/>
      <c r="I854" s="7"/>
    </row>
    <row r="855" spans="1:9" ht="12.75" customHeight="1">
      <c r="A855" s="314"/>
      <c r="C855" s="19"/>
      <c r="D855" s="19"/>
      <c r="E855" s="7"/>
      <c r="H855" s="7"/>
      <c r="I855" s="7"/>
    </row>
    <row r="856" spans="1:9" ht="12.75" customHeight="1">
      <c r="A856" s="314"/>
      <c r="C856" s="19"/>
      <c r="D856" s="19"/>
      <c r="E856" s="7"/>
      <c r="H856" s="7"/>
      <c r="I856" s="7"/>
    </row>
    <row r="857" spans="1:9" ht="12.75" customHeight="1">
      <c r="A857" s="314"/>
      <c r="C857" s="19"/>
      <c r="D857" s="19"/>
      <c r="E857" s="7"/>
      <c r="H857" s="7"/>
      <c r="I857" s="7"/>
    </row>
    <row r="858" spans="1:9" ht="12.75" customHeight="1">
      <c r="A858" s="314"/>
      <c r="C858" s="19"/>
      <c r="D858" s="19"/>
      <c r="E858" s="7"/>
      <c r="H858" s="7"/>
      <c r="I858" s="7"/>
    </row>
    <row r="859" spans="1:9" ht="12.75" customHeight="1">
      <c r="A859" s="314"/>
      <c r="C859" s="19"/>
      <c r="D859" s="19"/>
      <c r="E859" s="7"/>
      <c r="H859" s="7"/>
      <c r="I859" s="7"/>
    </row>
    <row r="860" spans="1:9" ht="12.75" customHeight="1">
      <c r="A860" s="314"/>
      <c r="C860" s="19"/>
      <c r="D860" s="19"/>
      <c r="E860" s="7"/>
      <c r="H860" s="7"/>
      <c r="I860" s="7"/>
    </row>
    <row r="861" spans="1:9" ht="12.75" customHeight="1">
      <c r="A861" s="314"/>
      <c r="C861" s="19"/>
      <c r="D861" s="19"/>
      <c r="E861" s="7"/>
      <c r="H861" s="7"/>
      <c r="I861" s="7"/>
    </row>
    <row r="862" spans="1:9" ht="12.75" customHeight="1">
      <c r="A862" s="314"/>
      <c r="C862" s="19"/>
      <c r="D862" s="19"/>
      <c r="E862" s="7"/>
      <c r="H862" s="7"/>
      <c r="I862" s="7"/>
    </row>
    <row r="863" spans="1:9" ht="12.75" customHeight="1">
      <c r="A863" s="314"/>
      <c r="C863" s="19"/>
      <c r="D863" s="19"/>
      <c r="E863" s="7"/>
      <c r="H863" s="7"/>
      <c r="I863" s="7"/>
    </row>
    <row r="864" spans="1:9" ht="12.75" customHeight="1">
      <c r="A864" s="314"/>
      <c r="C864" s="19"/>
      <c r="D864" s="19"/>
      <c r="E864" s="7"/>
      <c r="H864" s="7"/>
      <c r="I864" s="7"/>
    </row>
    <row r="865" spans="1:9" ht="12.75" customHeight="1">
      <c r="A865" s="314"/>
      <c r="C865" s="19"/>
      <c r="D865" s="19"/>
      <c r="E865" s="7"/>
      <c r="H865" s="7"/>
      <c r="I865" s="7"/>
    </row>
    <row r="866" spans="1:9" ht="12.75" customHeight="1">
      <c r="A866" s="314"/>
      <c r="C866" s="19"/>
      <c r="D866" s="19"/>
      <c r="E866" s="7"/>
      <c r="H866" s="7"/>
      <c r="I866" s="7"/>
    </row>
    <row r="867" spans="1:9" ht="12.75" customHeight="1">
      <c r="A867" s="314"/>
      <c r="C867" s="19"/>
      <c r="D867" s="19"/>
      <c r="E867" s="7"/>
      <c r="H867" s="7"/>
      <c r="I867" s="7"/>
    </row>
    <row r="868" spans="1:9" ht="12.75" customHeight="1">
      <c r="A868" s="314"/>
      <c r="C868" s="19"/>
      <c r="D868" s="19"/>
      <c r="E868" s="7"/>
      <c r="H868" s="7"/>
      <c r="I868" s="7"/>
    </row>
    <row r="869" spans="1:9" ht="12.75" customHeight="1">
      <c r="A869" s="314"/>
      <c r="C869" s="19"/>
      <c r="D869" s="19"/>
      <c r="E869" s="7"/>
      <c r="H869" s="7"/>
      <c r="I869" s="7"/>
    </row>
    <row r="870" spans="1:9" ht="12.75" customHeight="1">
      <c r="A870" s="314"/>
      <c r="C870" s="19"/>
      <c r="D870" s="19"/>
      <c r="E870" s="7"/>
      <c r="H870" s="7"/>
      <c r="I870" s="7"/>
    </row>
    <row r="871" spans="1:9" ht="12.75" customHeight="1">
      <c r="A871" s="314"/>
      <c r="C871" s="19"/>
      <c r="D871" s="19"/>
      <c r="E871" s="7"/>
      <c r="H871" s="7"/>
      <c r="I871" s="7"/>
    </row>
    <row r="872" spans="1:9" ht="12.75" customHeight="1">
      <c r="A872" s="314"/>
      <c r="C872" s="19"/>
      <c r="D872" s="19"/>
      <c r="E872" s="7"/>
      <c r="H872" s="7"/>
      <c r="I872" s="7"/>
    </row>
    <row r="873" spans="1:9" ht="12.75" customHeight="1">
      <c r="A873" s="314"/>
      <c r="C873" s="19"/>
      <c r="D873" s="19"/>
      <c r="E873" s="7"/>
      <c r="H873" s="7"/>
      <c r="I873" s="7"/>
    </row>
    <row r="874" spans="1:9" ht="12.75" customHeight="1">
      <c r="A874" s="314"/>
      <c r="C874" s="19"/>
      <c r="D874" s="19"/>
      <c r="E874" s="7"/>
      <c r="H874" s="7"/>
      <c r="I874" s="7"/>
    </row>
    <row r="875" spans="1:9" ht="12.75" customHeight="1">
      <c r="A875" s="314"/>
      <c r="C875" s="19"/>
      <c r="D875" s="19"/>
      <c r="E875" s="7"/>
      <c r="H875" s="7"/>
      <c r="I875" s="7"/>
    </row>
    <row r="876" spans="1:9" ht="12.75" customHeight="1">
      <c r="A876" s="314"/>
      <c r="C876" s="19"/>
      <c r="D876" s="19"/>
      <c r="E876" s="7"/>
      <c r="H876" s="7"/>
      <c r="I876" s="7"/>
    </row>
    <row r="877" spans="1:9" ht="12.75" customHeight="1">
      <c r="A877" s="314"/>
      <c r="C877" s="19"/>
      <c r="D877" s="19"/>
      <c r="E877" s="7"/>
      <c r="H877" s="7"/>
      <c r="I877" s="7"/>
    </row>
    <row r="878" spans="1:9" ht="12.75" customHeight="1">
      <c r="A878" s="314"/>
      <c r="C878" s="19"/>
      <c r="D878" s="19"/>
      <c r="E878" s="7"/>
      <c r="H878" s="7"/>
      <c r="I878" s="7"/>
    </row>
    <row r="879" spans="1:9" ht="12.75" customHeight="1">
      <c r="A879" s="314"/>
      <c r="C879" s="19"/>
      <c r="D879" s="19"/>
      <c r="E879" s="7"/>
      <c r="H879" s="7"/>
      <c r="I879" s="7"/>
    </row>
    <row r="880" spans="1:9" ht="12.75" customHeight="1">
      <c r="A880" s="314"/>
      <c r="C880" s="19"/>
      <c r="D880" s="19"/>
      <c r="E880" s="7"/>
      <c r="H880" s="7"/>
      <c r="I880" s="7"/>
    </row>
    <row r="881" spans="1:9" ht="12.75" customHeight="1">
      <c r="A881" s="314"/>
      <c r="C881" s="19"/>
      <c r="D881" s="19"/>
      <c r="E881" s="7"/>
      <c r="H881" s="7"/>
      <c r="I881" s="7"/>
    </row>
    <row r="882" spans="1:9" ht="12.75" customHeight="1">
      <c r="A882" s="314"/>
      <c r="C882" s="19"/>
      <c r="D882" s="19"/>
      <c r="E882" s="7"/>
      <c r="H882" s="7"/>
      <c r="I882" s="7"/>
    </row>
    <row r="883" spans="1:9" ht="12.75" customHeight="1">
      <c r="A883" s="314"/>
      <c r="C883" s="19"/>
      <c r="D883" s="19"/>
      <c r="E883" s="7"/>
      <c r="H883" s="7"/>
      <c r="I883" s="7"/>
    </row>
    <row r="884" spans="1:9" ht="12.75" customHeight="1">
      <c r="A884" s="314"/>
      <c r="C884" s="19"/>
      <c r="D884" s="19"/>
      <c r="E884" s="7"/>
      <c r="H884" s="7"/>
      <c r="I884" s="7"/>
    </row>
    <row r="885" spans="1:9" ht="12.75" customHeight="1">
      <c r="A885" s="314"/>
      <c r="C885" s="19"/>
      <c r="D885" s="19"/>
      <c r="E885" s="7"/>
      <c r="H885" s="7"/>
      <c r="I885" s="7"/>
    </row>
    <row r="886" spans="1:9" ht="12.75" customHeight="1">
      <c r="A886" s="314"/>
      <c r="C886" s="19"/>
      <c r="D886" s="19"/>
      <c r="E886" s="7"/>
      <c r="H886" s="7"/>
      <c r="I886" s="7"/>
    </row>
    <row r="887" spans="1:9" ht="12.75" customHeight="1">
      <c r="A887" s="314"/>
      <c r="C887" s="19"/>
      <c r="D887" s="19"/>
      <c r="E887" s="7"/>
      <c r="H887" s="7"/>
      <c r="I887" s="7"/>
    </row>
    <row r="888" spans="1:9" ht="12.75" customHeight="1">
      <c r="A888" s="314"/>
      <c r="C888" s="19"/>
      <c r="D888" s="19"/>
      <c r="E888" s="7"/>
      <c r="H888" s="7"/>
      <c r="I888" s="7"/>
    </row>
    <row r="889" spans="1:9" ht="12.75" customHeight="1">
      <c r="A889" s="314"/>
      <c r="C889" s="19"/>
      <c r="D889" s="19"/>
      <c r="E889" s="7"/>
      <c r="H889" s="7"/>
      <c r="I889" s="7"/>
    </row>
    <row r="890" spans="1:9" ht="12.75" customHeight="1">
      <c r="A890" s="314"/>
      <c r="C890" s="19"/>
      <c r="D890" s="19"/>
      <c r="E890" s="7"/>
      <c r="H890" s="7"/>
      <c r="I890" s="7"/>
    </row>
    <row r="891" spans="1:9" ht="12.75" customHeight="1">
      <c r="A891" s="314"/>
      <c r="C891" s="19"/>
      <c r="D891" s="19"/>
      <c r="E891" s="7"/>
      <c r="H891" s="7"/>
      <c r="I891" s="7"/>
    </row>
    <row r="892" spans="1:9" ht="12.75" customHeight="1">
      <c r="A892" s="314"/>
      <c r="C892" s="19"/>
      <c r="D892" s="19"/>
      <c r="E892" s="7"/>
      <c r="H892" s="7"/>
      <c r="I892" s="7"/>
    </row>
    <row r="893" spans="1:9" ht="12.75" customHeight="1">
      <c r="A893" s="314"/>
      <c r="C893" s="19"/>
      <c r="D893" s="19"/>
      <c r="E893" s="7"/>
      <c r="H893" s="7"/>
      <c r="I893" s="7"/>
    </row>
    <row r="894" spans="1:9" ht="12.75" customHeight="1">
      <c r="A894" s="314"/>
      <c r="C894" s="19"/>
      <c r="D894" s="19"/>
      <c r="E894" s="7"/>
      <c r="H894" s="7"/>
      <c r="I894" s="7"/>
    </row>
    <row r="895" spans="1:9" ht="12.75" customHeight="1">
      <c r="A895" s="314"/>
      <c r="C895" s="19"/>
      <c r="D895" s="19"/>
      <c r="E895" s="7"/>
      <c r="H895" s="7"/>
      <c r="I895" s="7"/>
    </row>
    <row r="896" spans="1:9" ht="12.75" customHeight="1">
      <c r="A896" s="314"/>
      <c r="C896" s="19"/>
      <c r="D896" s="19"/>
      <c r="E896" s="7"/>
      <c r="H896" s="7"/>
      <c r="I896" s="7"/>
    </row>
    <row r="897" spans="1:9" ht="12.75" customHeight="1">
      <c r="A897" s="314"/>
      <c r="C897" s="19"/>
      <c r="D897" s="19"/>
      <c r="E897" s="7"/>
      <c r="H897" s="7"/>
      <c r="I897" s="7"/>
    </row>
    <row r="898" spans="1:9" ht="12.75" customHeight="1">
      <c r="A898" s="314"/>
      <c r="C898" s="19"/>
      <c r="D898" s="19"/>
      <c r="E898" s="7"/>
      <c r="H898" s="7"/>
      <c r="I898" s="7"/>
    </row>
    <row r="899" spans="1:9" ht="12.75" customHeight="1">
      <c r="A899" s="314"/>
      <c r="C899" s="19"/>
      <c r="D899" s="19"/>
      <c r="E899" s="7"/>
      <c r="H899" s="7"/>
      <c r="I899" s="7"/>
    </row>
    <row r="900" spans="1:9" ht="12.75" customHeight="1">
      <c r="A900" s="314"/>
      <c r="C900" s="19"/>
      <c r="D900" s="19"/>
      <c r="E900" s="7"/>
      <c r="H900" s="7"/>
      <c r="I900" s="7"/>
    </row>
    <row r="901" spans="1:9" ht="12.75" customHeight="1">
      <c r="A901" s="314"/>
      <c r="C901" s="19"/>
      <c r="D901" s="19"/>
      <c r="E901" s="7"/>
      <c r="H901" s="7"/>
      <c r="I901" s="7"/>
    </row>
    <row r="902" spans="1:9" ht="12.75" customHeight="1">
      <c r="A902" s="314"/>
      <c r="C902" s="19"/>
      <c r="D902" s="19"/>
      <c r="E902" s="7"/>
      <c r="H902" s="7"/>
      <c r="I902" s="7"/>
    </row>
    <row r="903" spans="1:9" ht="12.75" customHeight="1">
      <c r="A903" s="314"/>
      <c r="C903" s="19"/>
      <c r="D903" s="19"/>
      <c r="E903" s="7"/>
      <c r="H903" s="7"/>
      <c r="I903" s="7"/>
    </row>
    <row r="904" spans="1:9" ht="12.75" customHeight="1">
      <c r="A904" s="314"/>
      <c r="C904" s="19"/>
      <c r="D904" s="19"/>
      <c r="E904" s="7"/>
      <c r="H904" s="7"/>
      <c r="I904" s="7"/>
    </row>
    <row r="905" spans="1:9" ht="12.75" customHeight="1">
      <c r="A905" s="314"/>
      <c r="C905" s="19"/>
      <c r="D905" s="19"/>
      <c r="E905" s="7"/>
      <c r="H905" s="7"/>
      <c r="I905" s="7"/>
    </row>
    <row r="906" spans="1:9" ht="12.75" customHeight="1">
      <c r="A906" s="314"/>
      <c r="C906" s="19"/>
      <c r="D906" s="19"/>
      <c r="E906" s="7"/>
      <c r="H906" s="7"/>
      <c r="I906" s="7"/>
    </row>
    <row r="907" spans="1:9" ht="12.75" customHeight="1">
      <c r="A907" s="314"/>
      <c r="C907" s="19"/>
      <c r="D907" s="19"/>
      <c r="E907" s="7"/>
      <c r="H907" s="7"/>
      <c r="I907" s="7"/>
    </row>
    <row r="908" spans="1:9" ht="12.75" customHeight="1">
      <c r="A908" s="314"/>
      <c r="C908" s="19"/>
      <c r="D908" s="19"/>
      <c r="E908" s="7"/>
      <c r="H908" s="7"/>
      <c r="I908" s="7"/>
    </row>
    <row r="909" spans="1:9" ht="12.75" customHeight="1">
      <c r="A909" s="314"/>
      <c r="C909" s="19"/>
      <c r="D909" s="19"/>
      <c r="E909" s="7"/>
    </row>
    <row r="910" spans="1:9" ht="12.75" customHeight="1">
      <c r="A910" s="314"/>
      <c r="C910" s="19"/>
      <c r="D910" s="19"/>
      <c r="E910" s="7"/>
    </row>
    <row r="911" spans="1:9" ht="12.75" customHeight="1">
      <c r="A911" s="314"/>
      <c r="C911" s="19"/>
      <c r="D911" s="19"/>
      <c r="E911" s="7"/>
    </row>
    <row r="912" spans="1:9" ht="12.75" customHeight="1">
      <c r="A912" s="314"/>
      <c r="C912" s="19"/>
      <c r="D912" s="19"/>
      <c r="E912" s="7"/>
    </row>
    <row r="913" spans="1:5" ht="12.75" customHeight="1">
      <c r="A913" s="314"/>
      <c r="C913" s="19"/>
      <c r="D913" s="19"/>
      <c r="E913" s="7"/>
    </row>
    <row r="914" spans="1:5" ht="12.75" customHeight="1">
      <c r="C914" s="19"/>
      <c r="D914" s="19"/>
      <c r="E914" s="7"/>
    </row>
    <row r="915" spans="1:5" ht="12.75" customHeight="1">
      <c r="C915" s="19"/>
      <c r="D915" s="19"/>
      <c r="E915" s="7"/>
    </row>
    <row r="916" spans="1:5" ht="12.75" customHeight="1">
      <c r="C916" s="19"/>
      <c r="D916" s="19"/>
      <c r="E916" s="7"/>
    </row>
    <row r="917" spans="1:5" ht="12.75" customHeight="1">
      <c r="C917" s="19"/>
      <c r="D917" s="19"/>
      <c r="E917" s="7"/>
    </row>
    <row r="918" spans="1:5" ht="12.75" customHeight="1">
      <c r="C918" s="19"/>
      <c r="D918" s="19"/>
      <c r="E918" s="7"/>
    </row>
    <row r="919" spans="1:5" ht="12.75" customHeight="1">
      <c r="C919" s="19"/>
      <c r="D919" s="19"/>
      <c r="E919" s="7"/>
    </row>
    <row r="920" spans="1:5" ht="12.75" customHeight="1">
      <c r="C920" s="19"/>
      <c r="D920" s="19"/>
      <c r="E920" s="7"/>
    </row>
    <row r="921" spans="1:5" ht="12.75" customHeight="1">
      <c r="C921" s="19"/>
      <c r="D921" s="19"/>
      <c r="E921" s="7"/>
    </row>
    <row r="922" spans="1:5" ht="12.75" customHeight="1">
      <c r="C922" s="19"/>
      <c r="D922" s="19"/>
      <c r="E922" s="7"/>
    </row>
    <row r="923" spans="1:5" ht="12.75" customHeight="1">
      <c r="C923" s="19"/>
      <c r="D923" s="19"/>
      <c r="E923" s="7"/>
    </row>
    <row r="924" spans="1:5" ht="12.75" customHeight="1">
      <c r="C924" s="19"/>
      <c r="D924" s="19"/>
      <c r="E924" s="7"/>
    </row>
    <row r="925" spans="1:5" ht="12.75" customHeight="1">
      <c r="C925" s="19"/>
      <c r="D925" s="19"/>
      <c r="E925" s="7"/>
    </row>
    <row r="926" spans="1:5" ht="12.75" customHeight="1">
      <c r="C926" s="19"/>
      <c r="D926" s="19"/>
      <c r="E926" s="7"/>
    </row>
    <row r="927" spans="1:5" ht="12.75" customHeight="1">
      <c r="C927" s="19"/>
      <c r="D927" s="19"/>
      <c r="E927" s="7"/>
    </row>
    <row r="928" spans="1:5" ht="12.75" customHeight="1">
      <c r="C928" s="19"/>
      <c r="D928" s="19"/>
      <c r="E928" s="7"/>
    </row>
    <row r="929" spans="3:5" ht="12.75" customHeight="1">
      <c r="C929" s="19"/>
      <c r="D929" s="19"/>
      <c r="E929" s="7"/>
    </row>
    <row r="930" spans="3:5" ht="12.75" customHeight="1">
      <c r="C930" s="19"/>
      <c r="D930" s="19"/>
      <c r="E930" s="7"/>
    </row>
    <row r="931" spans="3:5" ht="12.75" customHeight="1">
      <c r="C931" s="19"/>
      <c r="D931" s="19"/>
      <c r="E931" s="7"/>
    </row>
    <row r="932" spans="3:5" ht="12.75" customHeight="1">
      <c r="C932" s="19"/>
      <c r="D932" s="19"/>
      <c r="E932" s="7"/>
    </row>
    <row r="933" spans="3:5" ht="12.75" customHeight="1">
      <c r="C933" s="19"/>
      <c r="D933" s="19"/>
      <c r="E933" s="7"/>
    </row>
    <row r="934" spans="3:5" ht="15" customHeight="1">
      <c r="C934" s="19"/>
      <c r="D934" s="19"/>
      <c r="E934" s="7"/>
    </row>
    <row r="935" spans="3:5" ht="15" customHeight="1">
      <c r="C935" s="19"/>
      <c r="D935" s="19"/>
      <c r="E935" s="7"/>
    </row>
    <row r="936" spans="3:5" ht="15" customHeight="1">
      <c r="C936" s="19"/>
      <c r="D936" s="19"/>
      <c r="E936" s="7"/>
    </row>
    <row r="937" spans="3:5" ht="15" customHeight="1">
      <c r="C937" s="19"/>
      <c r="D937" s="19"/>
      <c r="E937" s="7"/>
    </row>
    <row r="938" spans="3:5" ht="15" customHeight="1">
      <c r="C938" s="19"/>
      <c r="D938" s="19"/>
      <c r="E938" s="7"/>
    </row>
    <row r="939" spans="3:5" ht="15" customHeight="1">
      <c r="C939" s="19"/>
      <c r="D939" s="19"/>
      <c r="E939" s="7"/>
    </row>
    <row r="940" spans="3:5" ht="15" customHeight="1">
      <c r="C940" s="19"/>
      <c r="D940" s="19"/>
      <c r="E940" s="7"/>
    </row>
    <row r="941" spans="3:5" ht="15" customHeight="1">
      <c r="C941" s="19"/>
      <c r="D941" s="19"/>
      <c r="E941" s="7"/>
    </row>
    <row r="942" spans="3:5" ht="15" customHeight="1">
      <c r="C942" s="19"/>
      <c r="D942" s="19"/>
      <c r="E942" s="7"/>
    </row>
    <row r="943" spans="3:5" ht="15" customHeight="1">
      <c r="C943" s="19"/>
      <c r="D943" s="19"/>
      <c r="E943" s="7"/>
    </row>
    <row r="944" spans="3:5" ht="15" customHeight="1">
      <c r="C944" s="19"/>
      <c r="D944" s="19"/>
      <c r="E944" s="7"/>
    </row>
    <row r="945" spans="3:5" ht="15" customHeight="1">
      <c r="C945" s="19"/>
      <c r="D945" s="19"/>
      <c r="E945" s="7"/>
    </row>
    <row r="946" spans="3:5" ht="15" customHeight="1">
      <c r="C946" s="19"/>
      <c r="D946" s="19"/>
      <c r="E946" s="7"/>
    </row>
    <row r="947" spans="3:5" ht="15" customHeight="1">
      <c r="C947" s="19"/>
      <c r="D947" s="19"/>
      <c r="E947" s="7"/>
    </row>
    <row r="948" spans="3:5" ht="15" customHeight="1">
      <c r="C948" s="19"/>
      <c r="D948" s="19"/>
      <c r="E948" s="7"/>
    </row>
    <row r="949" spans="3:5" ht="15" customHeight="1">
      <c r="C949" s="19"/>
      <c r="D949" s="19"/>
      <c r="E949" s="7"/>
    </row>
    <row r="950" spans="3:5" ht="15" customHeight="1">
      <c r="C950" s="19"/>
      <c r="D950" s="19"/>
      <c r="E950" s="7"/>
    </row>
    <row r="951" spans="3:5" ht="15" customHeight="1">
      <c r="C951" s="19"/>
      <c r="D951" s="19"/>
      <c r="E951" s="7"/>
    </row>
    <row r="952" spans="3:5" ht="15" customHeight="1">
      <c r="C952" s="19"/>
      <c r="D952" s="19"/>
      <c r="E952" s="7"/>
    </row>
    <row r="953" spans="3:5" ht="15" customHeight="1">
      <c r="C953" s="19"/>
      <c r="D953" s="19"/>
      <c r="E953" s="7"/>
    </row>
    <row r="954" spans="3:5" ht="15" customHeight="1">
      <c r="C954" s="19"/>
      <c r="D954" s="19"/>
      <c r="E954" s="7"/>
    </row>
    <row r="955" spans="3:5" ht="15" customHeight="1">
      <c r="C955" s="19"/>
      <c r="D955" s="19"/>
      <c r="E955" s="7"/>
    </row>
    <row r="956" spans="3:5" ht="15" customHeight="1">
      <c r="C956" s="19"/>
      <c r="D956" s="19"/>
      <c r="E956" s="7"/>
    </row>
    <row r="957" spans="3:5" ht="15" customHeight="1">
      <c r="C957" s="19"/>
      <c r="D957" s="19"/>
      <c r="E957" s="7"/>
    </row>
    <row r="958" spans="3:5" ht="15" customHeight="1">
      <c r="C958" s="19"/>
      <c r="D958" s="19"/>
      <c r="E958" s="7"/>
    </row>
    <row r="959" spans="3:5" ht="15" customHeight="1">
      <c r="C959" s="19"/>
      <c r="D959" s="19"/>
      <c r="E959" s="7"/>
    </row>
    <row r="960" spans="3:5" ht="15" customHeight="1">
      <c r="C960" s="19"/>
      <c r="D960" s="19"/>
      <c r="E960" s="7"/>
    </row>
    <row r="961" spans="3:5" ht="15" customHeight="1">
      <c r="C961" s="19"/>
      <c r="D961" s="19"/>
      <c r="E961" s="7"/>
    </row>
    <row r="962" spans="3:5" ht="15" customHeight="1">
      <c r="C962" s="19"/>
      <c r="D962" s="19"/>
      <c r="E962" s="7"/>
    </row>
    <row r="963" spans="3:5" ht="15" customHeight="1">
      <c r="C963" s="19"/>
      <c r="D963" s="19"/>
      <c r="E963" s="7"/>
    </row>
    <row r="964" spans="3:5" ht="15" customHeight="1">
      <c r="C964" s="19"/>
      <c r="D964" s="19"/>
      <c r="E964" s="7"/>
    </row>
    <row r="965" spans="3:5" ht="15" customHeight="1">
      <c r="C965" s="19"/>
      <c r="D965" s="19"/>
      <c r="E965" s="7"/>
    </row>
    <row r="966" spans="3:5" ht="15" customHeight="1">
      <c r="C966" s="19"/>
      <c r="D966" s="19"/>
      <c r="E966" s="7"/>
    </row>
    <row r="967" spans="3:5" ht="15" customHeight="1">
      <c r="C967" s="19"/>
      <c r="D967" s="19"/>
      <c r="E967" s="7"/>
    </row>
    <row r="968" spans="3:5" ht="15" customHeight="1">
      <c r="C968" s="19"/>
      <c r="D968" s="19"/>
      <c r="E968" s="7"/>
    </row>
    <row r="969" spans="3:5" ht="15" customHeight="1">
      <c r="C969" s="19"/>
      <c r="D969" s="19"/>
      <c r="E969" s="7"/>
    </row>
    <row r="970" spans="3:5" ht="15" customHeight="1">
      <c r="C970" s="19"/>
      <c r="D970" s="19"/>
      <c r="E970" s="7"/>
    </row>
    <row r="971" spans="3:5" ht="15" customHeight="1">
      <c r="C971" s="19"/>
      <c r="D971" s="19"/>
      <c r="E971" s="7"/>
    </row>
    <row r="972" spans="3:5" ht="15" customHeight="1">
      <c r="C972" s="19"/>
      <c r="D972" s="19"/>
      <c r="E972" s="7"/>
    </row>
    <row r="973" spans="3:5" ht="15" customHeight="1">
      <c r="C973" s="19"/>
      <c r="D973" s="19"/>
      <c r="E973" s="7"/>
    </row>
    <row r="974" spans="3:5" ht="15" customHeight="1">
      <c r="C974" s="19"/>
      <c r="D974" s="19"/>
      <c r="E974" s="7"/>
    </row>
    <row r="975" spans="3:5" ht="15" customHeight="1">
      <c r="C975" s="19"/>
      <c r="D975" s="19"/>
      <c r="E975" s="7"/>
    </row>
    <row r="976" spans="3:5" ht="15" customHeight="1">
      <c r="C976" s="19"/>
      <c r="D976" s="19"/>
      <c r="E976" s="7"/>
    </row>
    <row r="977" spans="3:5" ht="15" customHeight="1">
      <c r="C977" s="19"/>
      <c r="D977" s="19"/>
      <c r="E977" s="7"/>
    </row>
    <row r="978" spans="3:5" ht="15" customHeight="1">
      <c r="C978" s="19"/>
      <c r="D978" s="19"/>
      <c r="E978" s="7"/>
    </row>
    <row r="979" spans="3:5" ht="15" customHeight="1">
      <c r="C979" s="19"/>
      <c r="D979" s="19"/>
      <c r="E979" s="7"/>
    </row>
    <row r="980" spans="3:5" ht="15" customHeight="1">
      <c r="C980" s="19"/>
      <c r="D980" s="19"/>
      <c r="E980" s="7"/>
    </row>
    <row r="981" spans="3:5" ht="15" customHeight="1">
      <c r="C981" s="19"/>
      <c r="D981" s="19"/>
      <c r="E981" s="7"/>
    </row>
    <row r="982" spans="3:5" ht="15" customHeight="1">
      <c r="C982" s="19"/>
      <c r="D982" s="19"/>
      <c r="E982" s="7"/>
    </row>
    <row r="983" spans="3:5" ht="15" customHeight="1">
      <c r="C983" s="19"/>
      <c r="D983" s="19"/>
      <c r="E983" s="7"/>
    </row>
    <row r="984" spans="3:5" ht="15" customHeight="1">
      <c r="C984" s="19"/>
      <c r="D984" s="19"/>
      <c r="E984" s="7"/>
    </row>
    <row r="985" spans="3:5" ht="15" customHeight="1">
      <c r="C985" s="19"/>
      <c r="D985" s="19"/>
      <c r="E985" s="7"/>
    </row>
    <row r="986" spans="3:5" ht="15" customHeight="1">
      <c r="C986" s="19"/>
      <c r="D986" s="19"/>
      <c r="E986" s="7"/>
    </row>
    <row r="987" spans="3:5" ht="15" customHeight="1">
      <c r="C987" s="19"/>
      <c r="D987" s="19"/>
      <c r="E987" s="7"/>
    </row>
    <row r="988" spans="3:5" ht="15" customHeight="1">
      <c r="C988" s="19"/>
      <c r="D988" s="19"/>
      <c r="E988" s="7"/>
    </row>
    <row r="989" spans="3:5" ht="15" customHeight="1">
      <c r="C989" s="19"/>
      <c r="D989" s="19"/>
      <c r="E989" s="7"/>
    </row>
    <row r="990" spans="3:5" ht="15" customHeight="1">
      <c r="C990" s="19"/>
      <c r="D990" s="19"/>
      <c r="E990" s="7"/>
    </row>
    <row r="991" spans="3:5" ht="15" customHeight="1">
      <c r="C991" s="19"/>
      <c r="D991" s="19"/>
      <c r="E991" s="7"/>
    </row>
    <row r="992" spans="3:5" ht="15" customHeight="1">
      <c r="C992" s="19"/>
      <c r="D992" s="19"/>
      <c r="E992" s="7"/>
    </row>
    <row r="993" spans="3:5" ht="15" customHeight="1">
      <c r="C993" s="19"/>
      <c r="D993" s="19"/>
      <c r="E993" s="7"/>
    </row>
    <row r="994" spans="3:5" ht="15" customHeight="1">
      <c r="C994" s="19"/>
      <c r="D994" s="19"/>
      <c r="E994" s="7"/>
    </row>
    <row r="995" spans="3:5" ht="15" customHeight="1">
      <c r="C995" s="19"/>
      <c r="D995" s="19"/>
      <c r="E995" s="7"/>
    </row>
    <row r="996" spans="3:5" ht="15" customHeight="1">
      <c r="C996" s="19"/>
      <c r="D996" s="19"/>
      <c r="E996" s="7"/>
    </row>
    <row r="997" spans="3:5" ht="15" customHeight="1">
      <c r="C997" s="19"/>
      <c r="D997" s="19"/>
      <c r="E997" s="7"/>
    </row>
    <row r="998" spans="3:5" ht="15" customHeight="1">
      <c r="C998" s="19"/>
      <c r="D998" s="19"/>
      <c r="E998" s="7"/>
    </row>
    <row r="999" spans="3:5" ht="15" customHeight="1">
      <c r="C999" s="19"/>
      <c r="D999" s="19"/>
      <c r="E999" s="7"/>
    </row>
    <row r="1000" spans="3:5" ht="15" customHeight="1">
      <c r="C1000" s="19"/>
      <c r="D1000" s="19"/>
      <c r="E1000" s="7"/>
    </row>
    <row r="1001" spans="3:5" ht="15" customHeight="1">
      <c r="C1001" s="19"/>
      <c r="D1001" s="19"/>
      <c r="E1001" s="7"/>
    </row>
    <row r="1002" spans="3:5" ht="15" customHeight="1">
      <c r="C1002" s="19"/>
      <c r="D1002" s="19"/>
      <c r="E1002" s="7"/>
    </row>
    <row r="1003" spans="3:5" ht="15" customHeight="1">
      <c r="C1003" s="19"/>
      <c r="D1003" s="19"/>
      <c r="E1003" s="7"/>
    </row>
    <row r="1004" spans="3:5" ht="15" customHeight="1">
      <c r="C1004" s="19"/>
      <c r="D1004" s="19"/>
      <c r="E1004" s="7"/>
    </row>
    <row r="1005" spans="3:5" ht="15" customHeight="1">
      <c r="C1005" s="19"/>
      <c r="D1005" s="19"/>
      <c r="E1005" s="7"/>
    </row>
    <row r="1006" spans="3:5" ht="15" customHeight="1">
      <c r="C1006" s="19"/>
      <c r="D1006" s="19"/>
      <c r="E1006" s="7"/>
    </row>
    <row r="1007" spans="3:5" ht="15" customHeight="1">
      <c r="C1007" s="19"/>
      <c r="D1007" s="19"/>
      <c r="E1007" s="7"/>
    </row>
    <row r="1008" spans="3:5" ht="15" customHeight="1">
      <c r="C1008" s="19"/>
      <c r="D1008" s="19"/>
      <c r="E1008" s="7"/>
    </row>
    <row r="1009" spans="3:5" ht="15" customHeight="1">
      <c r="C1009" s="19"/>
      <c r="D1009" s="19"/>
      <c r="E1009" s="7"/>
    </row>
    <row r="1010" spans="3:5" ht="15" customHeight="1">
      <c r="C1010" s="19"/>
      <c r="D1010" s="19"/>
      <c r="E1010" s="7"/>
    </row>
    <row r="1011" spans="3:5" ht="15" customHeight="1">
      <c r="C1011" s="19"/>
      <c r="D1011" s="19"/>
      <c r="E1011" s="7"/>
    </row>
    <row r="1012" spans="3:5" ht="15" customHeight="1">
      <c r="C1012" s="19"/>
      <c r="D1012" s="19"/>
      <c r="E1012" s="7"/>
    </row>
    <row r="1013" spans="3:5" ht="15" customHeight="1">
      <c r="C1013" s="19"/>
      <c r="D1013" s="19"/>
      <c r="E1013" s="7"/>
    </row>
    <row r="1014" spans="3:5" ht="15" customHeight="1">
      <c r="C1014" s="19"/>
      <c r="D1014" s="19"/>
      <c r="E1014" s="7"/>
    </row>
    <row r="1015" spans="3:5" ht="15" customHeight="1">
      <c r="C1015" s="19"/>
      <c r="D1015" s="19"/>
      <c r="E1015" s="7"/>
    </row>
    <row r="1016" spans="3:5" ht="15" customHeight="1">
      <c r="C1016" s="19"/>
      <c r="D1016" s="19"/>
      <c r="E1016" s="7"/>
    </row>
    <row r="1017" spans="3:5" ht="15" customHeight="1">
      <c r="C1017" s="19"/>
      <c r="D1017" s="19"/>
      <c r="E1017" s="7"/>
    </row>
    <row r="1018" spans="3:5" ht="15" customHeight="1">
      <c r="C1018" s="19"/>
      <c r="D1018" s="19"/>
      <c r="E1018" s="7"/>
    </row>
    <row r="1019" spans="3:5" ht="15" customHeight="1">
      <c r="C1019" s="19"/>
      <c r="D1019" s="19"/>
      <c r="E1019" s="7"/>
    </row>
    <row r="1020" spans="3:5" ht="15" customHeight="1">
      <c r="C1020" s="19"/>
      <c r="D1020" s="19"/>
      <c r="E1020" s="7"/>
    </row>
    <row r="1021" spans="3:5" ht="15" customHeight="1">
      <c r="C1021" s="19"/>
      <c r="D1021" s="19"/>
      <c r="E1021" s="7"/>
    </row>
    <row r="1022" spans="3:5" ht="15" customHeight="1">
      <c r="C1022" s="19"/>
      <c r="D1022" s="19"/>
      <c r="E1022" s="7"/>
    </row>
    <row r="1023" spans="3:5" ht="15" customHeight="1">
      <c r="C1023" s="19"/>
      <c r="D1023" s="19"/>
      <c r="E1023" s="7"/>
    </row>
    <row r="1024" spans="3:5" ht="15" customHeight="1">
      <c r="C1024" s="19"/>
      <c r="D1024" s="19"/>
      <c r="E1024" s="7"/>
    </row>
    <row r="1025" spans="3:5" ht="15" customHeight="1">
      <c r="C1025" s="19"/>
      <c r="D1025" s="19"/>
      <c r="E1025" s="7"/>
    </row>
    <row r="1026" spans="3:5" ht="15" customHeight="1">
      <c r="C1026" s="19"/>
      <c r="D1026" s="19"/>
      <c r="E1026" s="7"/>
    </row>
    <row r="1027" spans="3:5" ht="15" customHeight="1">
      <c r="C1027" s="19"/>
      <c r="D1027" s="19"/>
      <c r="E1027" s="7"/>
    </row>
    <row r="1028" spans="3:5" ht="15" customHeight="1">
      <c r="C1028" s="19"/>
      <c r="D1028" s="19"/>
      <c r="E1028" s="7"/>
    </row>
    <row r="1029" spans="3:5" ht="15" customHeight="1">
      <c r="C1029" s="19"/>
      <c r="D1029" s="19"/>
      <c r="E1029" s="7"/>
    </row>
    <row r="1030" spans="3:5" ht="15" customHeight="1">
      <c r="C1030" s="19"/>
      <c r="D1030" s="19"/>
      <c r="E1030" s="7"/>
    </row>
    <row r="1031" spans="3:5" ht="15" customHeight="1">
      <c r="C1031" s="19"/>
      <c r="D1031" s="19"/>
      <c r="E1031" s="7"/>
    </row>
    <row r="1032" spans="3:5" ht="15" customHeight="1">
      <c r="C1032" s="19"/>
      <c r="D1032" s="19"/>
      <c r="E1032" s="7"/>
    </row>
    <row r="1033" spans="3:5" ht="15" customHeight="1">
      <c r="C1033" s="19"/>
      <c r="D1033" s="19"/>
      <c r="E1033" s="7"/>
    </row>
  </sheetData>
  <mergeCells count="104">
    <mergeCell ref="AP104:AQ104"/>
    <mergeCell ref="C33:D33"/>
    <mergeCell ref="C86:D86"/>
    <mergeCell ref="C80:D80"/>
    <mergeCell ref="BD69:BE69"/>
    <mergeCell ref="C85:D85"/>
    <mergeCell ref="C87:D87"/>
    <mergeCell ref="C103:D103"/>
    <mergeCell ref="C82:D82"/>
    <mergeCell ref="C83:D83"/>
    <mergeCell ref="AP66:AQ66"/>
    <mergeCell ref="C76:D76"/>
    <mergeCell ref="C78:D78"/>
    <mergeCell ref="C79:D79"/>
    <mergeCell ref="C77:D77"/>
    <mergeCell ref="G78:G79"/>
    <mergeCell ref="C74:D74"/>
    <mergeCell ref="A72:F72"/>
    <mergeCell ref="A64:F64"/>
    <mergeCell ref="B44:B45"/>
    <mergeCell ref="C73:D73"/>
    <mergeCell ref="C69:D69"/>
    <mergeCell ref="C70:D70"/>
    <mergeCell ref="C71:D71"/>
    <mergeCell ref="C26:D26"/>
    <mergeCell ref="A1:B1"/>
    <mergeCell ref="C43:D43"/>
    <mergeCell ref="C38:D38"/>
    <mergeCell ref="C39:D39"/>
    <mergeCell ref="C28:D28"/>
    <mergeCell ref="C24:D24"/>
    <mergeCell ref="C23:D23"/>
    <mergeCell ref="C22:D22"/>
    <mergeCell ref="C21:D21"/>
    <mergeCell ref="C29:D29"/>
    <mergeCell ref="C30:D30"/>
    <mergeCell ref="C31:D31"/>
    <mergeCell ref="C32:D32"/>
    <mergeCell ref="C27:D27"/>
    <mergeCell ref="C34:D34"/>
    <mergeCell ref="C35:D35"/>
    <mergeCell ref="C37:D37"/>
    <mergeCell ref="C1:D1"/>
    <mergeCell ref="C20:D20"/>
    <mergeCell ref="C36:D36"/>
    <mergeCell ref="C40:D40"/>
    <mergeCell ref="C25:D25"/>
    <mergeCell ref="C14:D14"/>
    <mergeCell ref="C113:D113"/>
    <mergeCell ref="C114:D114"/>
    <mergeCell ref="C104:D104"/>
    <mergeCell ref="C66:D66"/>
    <mergeCell ref="C67:D67"/>
    <mergeCell ref="C68:D68"/>
    <mergeCell ref="C41:D41"/>
    <mergeCell ref="C95:D95"/>
    <mergeCell ref="C91:D91"/>
    <mergeCell ref="C97:D97"/>
    <mergeCell ref="C88:D88"/>
    <mergeCell ref="C89:D89"/>
    <mergeCell ref="C90:D90"/>
    <mergeCell ref="C92:D92"/>
    <mergeCell ref="A105:F105"/>
    <mergeCell ref="C42:D42"/>
    <mergeCell ref="C108:D108"/>
    <mergeCell ref="C109:D109"/>
    <mergeCell ref="C110:D110"/>
    <mergeCell ref="C111:D111"/>
    <mergeCell ref="C81:D81"/>
    <mergeCell ref="C13:D13"/>
    <mergeCell ref="A12:F12"/>
    <mergeCell ref="A2:E2"/>
    <mergeCell ref="C3:D3"/>
    <mergeCell ref="A4:A11"/>
    <mergeCell ref="F4:F11"/>
    <mergeCell ref="C19:D19"/>
    <mergeCell ref="C18:D18"/>
    <mergeCell ref="C17:D17"/>
    <mergeCell ref="C16:D16"/>
    <mergeCell ref="C15:D15"/>
    <mergeCell ref="B122:E122"/>
    <mergeCell ref="B123:E123"/>
    <mergeCell ref="B124:E124"/>
    <mergeCell ref="A44:A45"/>
    <mergeCell ref="C75:D75"/>
    <mergeCell ref="C107:D107"/>
    <mergeCell ref="A117:Q117"/>
    <mergeCell ref="C118:Q118"/>
    <mergeCell ref="B119:Q119"/>
    <mergeCell ref="B120:E120"/>
    <mergeCell ref="B121:E121"/>
    <mergeCell ref="C115:D115"/>
    <mergeCell ref="C112:D112"/>
    <mergeCell ref="C65:D65"/>
    <mergeCell ref="C106:D106"/>
    <mergeCell ref="C84:D84"/>
    <mergeCell ref="C102:D102"/>
    <mergeCell ref="C93:D93"/>
    <mergeCell ref="C94:D94"/>
    <mergeCell ref="A96:F96"/>
    <mergeCell ref="C98:D98"/>
    <mergeCell ref="C99:D99"/>
    <mergeCell ref="C100:D100"/>
    <mergeCell ref="C101:D101"/>
  </mergeCells>
  <conditionalFormatting sqref="G116:I116 I111:I113 H55:H63 H114:I115 H106:H113 H73:H95 H13:H52 G125:I208">
    <cfRule type="containsText" dxfId="1983" priority="2261" operator="containsText" text="UTILIZATION">
      <formula>NOT(ISERROR(SEARCH(("UTILIZATION"),(G13))))</formula>
    </cfRule>
  </conditionalFormatting>
  <conditionalFormatting sqref="G116:I116 I111:I113 H55:H63 H114:I115 H106:H113 H73:H95 H13:H52 G125:I908">
    <cfRule type="containsText" dxfId="1982" priority="2262" operator="containsText" text="service delivery">
      <formula>NOT(ISERROR(SEARCH(("service delivery"),(G13))))</formula>
    </cfRule>
  </conditionalFormatting>
  <conditionalFormatting sqref="G116:I116 I111:I113 H55:H63 H114:I115 H106:H113 H73:H95 H13:H52 G125:I908">
    <cfRule type="containsText" dxfId="1981" priority="2263" operator="containsText" text="workforce">
      <formula>NOT(ISERROR(SEARCH(("workforce"),(G13))))</formula>
    </cfRule>
  </conditionalFormatting>
  <conditionalFormatting sqref="G116:I116 I111:I113 H55:H63 H114:I115 H106:H113 H73:H95 H13:H52 G125:I908">
    <cfRule type="containsText" dxfId="1980" priority="2264" operator="containsText" text="leadership &amp; governance">
      <formula>NOT(ISERROR(SEARCH(("leadership &amp; governance"),(G13))))</formula>
    </cfRule>
  </conditionalFormatting>
  <conditionalFormatting sqref="G116:I116 I111:I113 H55:H63 H114:I115 H106:H113 H73:H95 H13:H52 G125:I908">
    <cfRule type="containsText" dxfId="1979" priority="2265" operator="containsText" text="service delivery mechansims">
      <formula>NOT(ISERROR(SEARCH(("service delivery mechansims"),(G13))))</formula>
    </cfRule>
  </conditionalFormatting>
  <conditionalFormatting sqref="G116:I116 I111:I113 H55:H63 H114:I115 H106:H113 H73:H95 H13:H52 G125:I908">
    <cfRule type="containsText" dxfId="1978" priority="2266" operator="containsText" text="financing">
      <formula>NOT(ISERROR(SEARCH(("financing"),(G13))))</formula>
    </cfRule>
  </conditionalFormatting>
  <conditionalFormatting sqref="G116:I116 I111:I113 H55:H63 H114:I115 H106:H113 H73:H95 H13:H52 G125:I908">
    <cfRule type="containsText" dxfId="1977" priority="2267" operator="containsText" text="information systems">
      <formula>NOT(ISERROR(SEARCH(("information systems"),(G13))))</formula>
    </cfRule>
  </conditionalFormatting>
  <conditionalFormatting sqref="G116:I116 I111:I113 H55:H63 H114:I115 H106:H113 H73:H95 H13:H52 G125:I908">
    <cfRule type="containsText" dxfId="1976" priority="2268" operator="containsText" text="knowledge">
      <formula>NOT(ISERROR(SEARCH(("knowledge"),(G13))))</formula>
    </cfRule>
  </conditionalFormatting>
  <conditionalFormatting sqref="G116:I116 I111:I113 H55:H63 H114:I115 H106:H113 H73:H95 H13:H52 G125:I908">
    <cfRule type="containsText" dxfId="1975" priority="2269" operator="containsText" text="coordination">
      <formula>NOT(ISERROR(SEARCH(("coordination"),(G13))))</formula>
    </cfRule>
  </conditionalFormatting>
  <conditionalFormatting sqref="G116:I116 I111:I113 H55:H63 H114:I115 H73:H95 H13:H52 G125:I1048576">
    <cfRule type="containsText" dxfId="1974" priority="2260" operator="containsText" text="social norms">
      <formula>NOT(ISERROR(SEARCH("social norms",G13)))</formula>
    </cfRule>
  </conditionalFormatting>
  <conditionalFormatting sqref="H55:H63 E85:E91 C116:D116 E97:F104 C125:F1048576 H106:H113 H73:H95 H13:H52">
    <cfRule type="containsText" dxfId="1973" priority="2086" operator="containsText" text="no">
      <formula>NOT(ISERROR(SEARCH("no",C13)))</formula>
    </cfRule>
    <cfRule type="containsText" dxfId="1972" priority="2087" operator="containsText" text="yes">
      <formula>NOT(ISERROR(SEARCH("yes",C13)))</formula>
    </cfRule>
    <cfRule type="containsText" dxfId="1971" priority="2088" operator="containsText" text="not at all">
      <formula>NOT(ISERROR(SEARCH("not at all",C13)))</formula>
    </cfRule>
    <cfRule type="containsText" dxfId="1970" priority="2089" operator="containsText" text="partly">
      <formula>NOT(ISERROR(SEARCH("partly",C13)))</formula>
    </cfRule>
    <cfRule type="containsText" dxfId="1969" priority="2090" operator="containsText" text="completely">
      <formula>NOT(ISERROR(SEARCH("completely",C13)))</formula>
    </cfRule>
  </conditionalFormatting>
  <conditionalFormatting sqref="E73">
    <cfRule type="containsText" dxfId="1968" priority="1800" operator="containsText" text="no">
      <formula>NOT(ISERROR(SEARCH("no",E73)))</formula>
    </cfRule>
    <cfRule type="containsText" dxfId="1967" priority="1801" operator="containsText" text="yes">
      <formula>NOT(ISERROR(SEARCH("yes",E73)))</formula>
    </cfRule>
    <cfRule type="containsText" dxfId="1966" priority="1802" operator="containsText" text="not at all">
      <formula>NOT(ISERROR(SEARCH("not at all",E73)))</formula>
    </cfRule>
    <cfRule type="containsText" dxfId="1965" priority="1803" operator="containsText" text="partly">
      <formula>NOT(ISERROR(SEARCH("partly",E73)))</formula>
    </cfRule>
    <cfRule type="containsText" dxfId="1964" priority="1804" operator="containsText" text="completely">
      <formula>NOT(ISERROR(SEARCH("completely",E73)))</formula>
    </cfRule>
  </conditionalFormatting>
  <conditionalFormatting sqref="E73">
    <cfRule type="containsText" dxfId="1963" priority="1795" operator="containsText" text="no">
      <formula>NOT(ISERROR(SEARCH("no",E73)))</formula>
    </cfRule>
    <cfRule type="containsText" dxfId="1962" priority="1796" operator="containsText" text="yes">
      <formula>NOT(ISERROR(SEARCH("yes",E73)))</formula>
    </cfRule>
    <cfRule type="containsText" dxfId="1961" priority="1797" operator="containsText" text="not at all">
      <formula>NOT(ISERROR(SEARCH("not at all",E73)))</formula>
    </cfRule>
    <cfRule type="containsText" dxfId="1960" priority="1798" operator="containsText" text="partly">
      <formula>NOT(ISERROR(SEARCH("partly",E73)))</formula>
    </cfRule>
    <cfRule type="containsText" dxfId="1959" priority="1799" operator="containsText" text="completely">
      <formula>NOT(ISERROR(SEARCH("completely",E73)))</formula>
    </cfRule>
  </conditionalFormatting>
  <conditionalFormatting sqref="E90:E91">
    <cfRule type="containsText" dxfId="1958" priority="1540" operator="containsText" text="no">
      <formula>NOT(ISERROR(SEARCH("no",E90)))</formula>
    </cfRule>
    <cfRule type="containsText" dxfId="1957" priority="1541" operator="containsText" text="yes">
      <formula>NOT(ISERROR(SEARCH("yes",E90)))</formula>
    </cfRule>
    <cfRule type="containsText" dxfId="1956" priority="1542" operator="containsText" text="not at all">
      <formula>NOT(ISERROR(SEARCH("not at all",E90)))</formula>
    </cfRule>
    <cfRule type="containsText" dxfId="1955" priority="1543" operator="containsText" text="partly">
      <formula>NOT(ISERROR(SEARCH("partly",E90)))</formula>
    </cfRule>
    <cfRule type="containsText" dxfId="1954" priority="1544" operator="containsText" text="completely">
      <formula>NOT(ISERROR(SEARCH("completely",E90)))</formula>
    </cfRule>
  </conditionalFormatting>
  <conditionalFormatting sqref="E90:E91">
    <cfRule type="containsText" dxfId="1953" priority="1535" operator="containsText" text="no">
      <formula>NOT(ISERROR(SEARCH("no",E90)))</formula>
    </cfRule>
    <cfRule type="containsText" dxfId="1952" priority="1536" operator="containsText" text="yes">
      <formula>NOT(ISERROR(SEARCH("yes",E90)))</formula>
    </cfRule>
    <cfRule type="containsText" dxfId="1951" priority="1537" operator="containsText" text="not at all">
      <formula>NOT(ISERROR(SEARCH("not at all",E90)))</formula>
    </cfRule>
    <cfRule type="containsText" dxfId="1950" priority="1538" operator="containsText" text="partly">
      <formula>NOT(ISERROR(SEARCH("partly",E90)))</formula>
    </cfRule>
    <cfRule type="containsText" dxfId="1949" priority="1539" operator="containsText" text="completely">
      <formula>NOT(ISERROR(SEARCH("completely",E90)))</formula>
    </cfRule>
  </conditionalFormatting>
  <conditionalFormatting sqref="E92:E95">
    <cfRule type="containsText" dxfId="1948" priority="1520" operator="containsText" text="no">
      <formula>NOT(ISERROR(SEARCH("no",E92)))</formula>
    </cfRule>
    <cfRule type="containsText" dxfId="1947" priority="1521" operator="containsText" text="yes">
      <formula>NOT(ISERROR(SEARCH("yes",E92)))</formula>
    </cfRule>
    <cfRule type="containsText" dxfId="1946" priority="1522" operator="containsText" text="not at all">
      <formula>NOT(ISERROR(SEARCH("not at all",E92)))</formula>
    </cfRule>
    <cfRule type="containsText" dxfId="1945" priority="1523" operator="containsText" text="partly">
      <formula>NOT(ISERROR(SEARCH("partly",E92)))</formula>
    </cfRule>
    <cfRule type="containsText" dxfId="1944" priority="1524" operator="containsText" text="completely">
      <formula>NOT(ISERROR(SEARCH("completely",E92)))</formula>
    </cfRule>
  </conditionalFormatting>
  <conditionalFormatting sqref="E92:E95">
    <cfRule type="containsText" dxfId="1943" priority="1515" operator="containsText" text="no">
      <formula>NOT(ISERROR(SEARCH("no",E92)))</formula>
    </cfRule>
    <cfRule type="containsText" dxfId="1942" priority="1516" operator="containsText" text="yes">
      <formula>NOT(ISERROR(SEARCH("yes",E92)))</formula>
    </cfRule>
    <cfRule type="containsText" dxfId="1941" priority="1517" operator="containsText" text="not at all">
      <formula>NOT(ISERROR(SEARCH("not at all",E92)))</formula>
    </cfRule>
    <cfRule type="containsText" dxfId="1940" priority="1518" operator="containsText" text="partly">
      <formula>NOT(ISERROR(SEARCH("partly",E92)))</formula>
    </cfRule>
    <cfRule type="containsText" dxfId="1939" priority="1519" operator="containsText" text="completely">
      <formula>NOT(ISERROR(SEARCH("completely",E92)))</formula>
    </cfRule>
  </conditionalFormatting>
  <conditionalFormatting sqref="I52 I55:I63">
    <cfRule type="containsText" dxfId="1938" priority="1303" operator="containsText" text="service delivery mechansims">
      <formula>NOT(ISERROR(SEARCH(("service delivery mechansims"),(I52))))</formula>
    </cfRule>
  </conditionalFormatting>
  <conditionalFormatting sqref="I52 I55:I63">
    <cfRule type="containsText" dxfId="1937" priority="1295" operator="containsText" text="UTILIZATION">
      <formula>NOT(ISERROR(SEARCH(("UTILIZATION"),(I52))))</formula>
    </cfRule>
  </conditionalFormatting>
  <conditionalFormatting sqref="I52 I55:I63">
    <cfRule type="containsText" dxfId="1936" priority="1296" operator="containsText" text="service delivery">
      <formula>NOT(ISERROR(SEARCH(("service delivery"),(I52))))</formula>
    </cfRule>
  </conditionalFormatting>
  <conditionalFormatting sqref="I52 I55:I63">
    <cfRule type="containsText" dxfId="1935" priority="1297" operator="containsText" text="workforce">
      <formula>NOT(ISERROR(SEARCH(("workforce"),(I52))))</formula>
    </cfRule>
  </conditionalFormatting>
  <conditionalFormatting sqref="I52 I55:I63">
    <cfRule type="containsText" dxfId="1934" priority="1298" operator="containsText" text="leadership &amp; governance">
      <formula>NOT(ISERROR(SEARCH(("leadership &amp; governance"),(I52))))</formula>
    </cfRule>
  </conditionalFormatting>
  <conditionalFormatting sqref="I52 I55:I63">
    <cfRule type="containsText" dxfId="1933" priority="1299" operator="containsText" text="financing">
      <formula>NOT(ISERROR(SEARCH(("financing"),(I52))))</formula>
    </cfRule>
  </conditionalFormatting>
  <conditionalFormatting sqref="I52 I55:I63">
    <cfRule type="containsText" dxfId="1932" priority="1300" operator="containsText" text="information systems">
      <formula>NOT(ISERROR(SEARCH(("information systems"),(I52))))</formula>
    </cfRule>
  </conditionalFormatting>
  <conditionalFormatting sqref="I52 I55:I63">
    <cfRule type="containsText" dxfId="1931" priority="1301" operator="containsText" text="knowledge">
      <formula>NOT(ISERROR(SEARCH(("knowledge"),(I52))))</formula>
    </cfRule>
  </conditionalFormatting>
  <conditionalFormatting sqref="I52 I55:I63">
    <cfRule type="containsText" dxfId="1930" priority="1302" operator="containsText" text="coordination">
      <formula>NOT(ISERROR(SEARCH(("coordination"),(I52))))</formula>
    </cfRule>
  </conditionalFormatting>
  <conditionalFormatting sqref="I52 I55:I63">
    <cfRule type="containsText" dxfId="1929" priority="1294" operator="containsText" text="social norms">
      <formula>NOT(ISERROR(SEARCH("social norms",I52)))</formula>
    </cfRule>
  </conditionalFormatting>
  <conditionalFormatting sqref="H65:H71">
    <cfRule type="containsText" dxfId="1928" priority="1293" operator="containsText" text="service delivery mechansims">
      <formula>NOT(ISERROR(SEARCH(("service delivery mechansims"),(H65))))</formula>
    </cfRule>
  </conditionalFormatting>
  <conditionalFormatting sqref="H65:H71">
    <cfRule type="containsText" dxfId="1927" priority="1285" operator="containsText" text="UTILIZATION">
      <formula>NOT(ISERROR(SEARCH(("UTILIZATION"),(H65))))</formula>
    </cfRule>
  </conditionalFormatting>
  <conditionalFormatting sqref="H65:H71">
    <cfRule type="containsText" dxfId="1926" priority="1286" operator="containsText" text="service delivery">
      <formula>NOT(ISERROR(SEARCH(("service delivery"),(H65))))</formula>
    </cfRule>
  </conditionalFormatting>
  <conditionalFormatting sqref="H65:H71">
    <cfRule type="containsText" dxfId="1925" priority="1287" operator="containsText" text="workforce">
      <formula>NOT(ISERROR(SEARCH(("workforce"),(H65))))</formula>
    </cfRule>
  </conditionalFormatting>
  <conditionalFormatting sqref="H65:H71">
    <cfRule type="containsText" dxfId="1924" priority="1288" operator="containsText" text="leadership &amp; governance">
      <formula>NOT(ISERROR(SEARCH(("leadership &amp; governance"),(H65))))</formula>
    </cfRule>
  </conditionalFormatting>
  <conditionalFormatting sqref="H65:H71">
    <cfRule type="containsText" dxfId="1923" priority="1289" operator="containsText" text="financing">
      <formula>NOT(ISERROR(SEARCH(("financing"),(H65))))</formula>
    </cfRule>
  </conditionalFormatting>
  <conditionalFormatting sqref="H65:H71">
    <cfRule type="containsText" dxfId="1922" priority="1290" operator="containsText" text="information systems">
      <formula>NOT(ISERROR(SEARCH(("information systems"),(H65))))</formula>
    </cfRule>
  </conditionalFormatting>
  <conditionalFormatting sqref="H65:H71">
    <cfRule type="containsText" dxfId="1921" priority="1291" operator="containsText" text="knowledge">
      <formula>NOT(ISERROR(SEARCH(("knowledge"),(H65))))</formula>
    </cfRule>
  </conditionalFormatting>
  <conditionalFormatting sqref="H65:H71">
    <cfRule type="containsText" dxfId="1920" priority="1292" operator="containsText" text="coordination">
      <formula>NOT(ISERROR(SEARCH(("coordination"),(H65))))</formula>
    </cfRule>
  </conditionalFormatting>
  <conditionalFormatting sqref="H65:H71">
    <cfRule type="containsText" dxfId="1919" priority="1284" operator="containsText" text="social norms">
      <formula>NOT(ISERROR(SEARCH("social norms",H65)))</formula>
    </cfRule>
  </conditionalFormatting>
  <conditionalFormatting sqref="H97:H104">
    <cfRule type="containsText" dxfId="1918" priority="1258" operator="containsText" text="social norms">
      <formula>NOT(ISERROR(SEARCH("social norms",H97)))</formula>
    </cfRule>
  </conditionalFormatting>
  <conditionalFormatting sqref="H97:H104">
    <cfRule type="containsText" dxfId="1917" priority="1249" operator="containsText" text="UTILIZATION">
      <formula>NOT(ISERROR(SEARCH(("UTILIZATION"),(H97))))</formula>
    </cfRule>
  </conditionalFormatting>
  <conditionalFormatting sqref="H97:H104">
    <cfRule type="containsText" dxfId="1916" priority="1250" operator="containsText" text="service delivery">
      <formula>NOT(ISERROR(SEARCH(("service delivery"),(H97))))</formula>
    </cfRule>
  </conditionalFormatting>
  <conditionalFormatting sqref="H97:H104">
    <cfRule type="containsText" dxfId="1915" priority="1251" operator="containsText" text="workforce">
      <formula>NOT(ISERROR(SEARCH(("workforce"),(H97))))</formula>
    </cfRule>
  </conditionalFormatting>
  <conditionalFormatting sqref="H97:H104">
    <cfRule type="containsText" dxfId="1914" priority="1252" operator="containsText" text="leadership &amp; governance">
      <formula>NOT(ISERROR(SEARCH(("leadership &amp; governance"),(H97))))</formula>
    </cfRule>
  </conditionalFormatting>
  <conditionalFormatting sqref="H97:H104">
    <cfRule type="containsText" dxfId="1913" priority="1253" operator="containsText" text="service delivery mechansims">
      <formula>NOT(ISERROR(SEARCH(("service delivery mechansims"),(H97))))</formula>
    </cfRule>
  </conditionalFormatting>
  <conditionalFormatting sqref="H97:H104">
    <cfRule type="containsText" dxfId="1912" priority="1254" operator="containsText" text="financing">
      <formula>NOT(ISERROR(SEARCH(("financing"),(H97))))</formula>
    </cfRule>
  </conditionalFormatting>
  <conditionalFormatting sqref="H97:H104">
    <cfRule type="containsText" dxfId="1911" priority="1255" operator="containsText" text="information systems">
      <formula>NOT(ISERROR(SEARCH(("information systems"),(H97))))</formula>
    </cfRule>
  </conditionalFormatting>
  <conditionalFormatting sqref="H97:H104">
    <cfRule type="containsText" dxfId="1910" priority="1256" operator="containsText" text="knowledge">
      <formula>NOT(ISERROR(SEARCH(("knowledge"),(H97))))</formula>
    </cfRule>
  </conditionalFormatting>
  <conditionalFormatting sqref="H97:H104">
    <cfRule type="containsText" dxfId="1909" priority="1257" operator="containsText" text="coordination">
      <formula>NOT(ISERROR(SEARCH(("coordination"),(H97))))</formula>
    </cfRule>
  </conditionalFormatting>
  <conditionalFormatting sqref="H106:H113">
    <cfRule type="containsText" dxfId="1908" priority="1238" operator="containsText" text="social norms">
      <formula>NOT(ISERROR(SEARCH("social norms",H106)))</formula>
    </cfRule>
    <cfRule type="expression" dxfId="1907" priority="1239">
      <formula>"social norms &amp; practices"</formula>
    </cfRule>
  </conditionalFormatting>
  <conditionalFormatting sqref="E73 F65:F67 C45:D45 F45 F69:F71 C116:D116 E44:F44 E83:F84 E97:F104 C125:F1048576 E85:E95">
    <cfRule type="containsText" dxfId="1906" priority="1231" operator="containsText" text="Mostly">
      <formula>NOT(ISERROR(SEARCH("Mostly",C44)))</formula>
    </cfRule>
    <cfRule type="containsText" dxfId="1905" priority="1232" operator="containsText" text="Slightly">
      <formula>NOT(ISERROR(SEARCH("Slightly",C44)))</formula>
    </cfRule>
  </conditionalFormatting>
  <conditionalFormatting sqref="G52">
    <cfRule type="containsText" dxfId="1904" priority="1129" operator="containsText" text="Mostly">
      <formula>NOT(ISERROR(SEARCH("Mostly",G52)))</formula>
    </cfRule>
    <cfRule type="containsText" dxfId="1903" priority="1130" operator="containsText" text="Slightly">
      <formula>NOT(ISERROR(SEARCH("Slightly",G52)))</formula>
    </cfRule>
  </conditionalFormatting>
  <conditionalFormatting sqref="G53">
    <cfRule type="containsText" dxfId="1902" priority="1122" operator="containsText" text="Mostly">
      <formula>NOT(ISERROR(SEARCH("Mostly",G53)))</formula>
    </cfRule>
    <cfRule type="containsText" dxfId="1901" priority="1123" operator="containsText" text="Slightly">
      <formula>NOT(ISERROR(SEARCH("Slightly",G53)))</formula>
    </cfRule>
  </conditionalFormatting>
  <conditionalFormatting sqref="G54">
    <cfRule type="containsText" dxfId="1900" priority="1115" operator="containsText" text="Mostly">
      <formula>NOT(ISERROR(SEARCH("Mostly",G54)))</formula>
    </cfRule>
    <cfRule type="containsText" dxfId="1899" priority="1116" operator="containsText" text="Slightly">
      <formula>NOT(ISERROR(SEARCH("Slightly",G54)))</formula>
    </cfRule>
  </conditionalFormatting>
  <conditionalFormatting sqref="G55">
    <cfRule type="containsText" dxfId="1898" priority="1108" operator="containsText" text="Mostly">
      <formula>NOT(ISERROR(SEARCH("Mostly",G55)))</formula>
    </cfRule>
    <cfRule type="containsText" dxfId="1897" priority="1109" operator="containsText" text="Slightly">
      <formula>NOT(ISERROR(SEARCH("Slightly",G55)))</formula>
    </cfRule>
  </conditionalFormatting>
  <conditionalFormatting sqref="G56:G57">
    <cfRule type="containsText" dxfId="1896" priority="1101" operator="containsText" text="Mostly">
      <formula>NOT(ISERROR(SEARCH("Mostly",G56)))</formula>
    </cfRule>
    <cfRule type="containsText" dxfId="1895" priority="1102" operator="containsText" text="Slightly">
      <formula>NOT(ISERROR(SEARCH("Slightly",G56)))</formula>
    </cfRule>
  </conditionalFormatting>
  <conditionalFormatting sqref="G58">
    <cfRule type="containsText" dxfId="1894" priority="1094" operator="containsText" text="Mostly">
      <formula>NOT(ISERROR(SEARCH("Mostly",G58)))</formula>
    </cfRule>
    <cfRule type="containsText" dxfId="1893" priority="1095" operator="containsText" text="Slightly">
      <formula>NOT(ISERROR(SEARCH("Slightly",G58)))</formula>
    </cfRule>
  </conditionalFormatting>
  <conditionalFormatting sqref="G59">
    <cfRule type="containsText" dxfId="1892" priority="1087" operator="containsText" text="Mostly">
      <formula>NOT(ISERROR(SEARCH("Mostly",G59)))</formula>
    </cfRule>
    <cfRule type="containsText" dxfId="1891" priority="1088" operator="containsText" text="Slightly">
      <formula>NOT(ISERROR(SEARCH("Slightly",G59)))</formula>
    </cfRule>
  </conditionalFormatting>
  <conditionalFormatting sqref="G60:G63">
    <cfRule type="containsText" dxfId="1890" priority="1080" operator="containsText" text="Mostly">
      <formula>NOT(ISERROR(SEARCH("Mostly",G60)))</formula>
    </cfRule>
    <cfRule type="containsText" dxfId="1889" priority="1081" operator="containsText" text="Slightly">
      <formula>NOT(ISERROR(SEARCH("Slightly",G60)))</formula>
    </cfRule>
  </conditionalFormatting>
  <conditionalFormatting sqref="E85">
    <cfRule type="containsText" dxfId="1888" priority="1005" operator="containsText" text="no">
      <formula>NOT(ISERROR(SEARCH("no",E85)))</formula>
    </cfRule>
    <cfRule type="containsText" dxfId="1887" priority="1006" operator="containsText" text="yes">
      <formula>NOT(ISERROR(SEARCH("yes",E85)))</formula>
    </cfRule>
    <cfRule type="containsText" dxfId="1886" priority="1007" operator="containsText" text="not at all">
      <formula>NOT(ISERROR(SEARCH("not at all",E85)))</formula>
    </cfRule>
    <cfRule type="containsText" dxfId="1885" priority="1008" operator="containsText" text="partly">
      <formula>NOT(ISERROR(SEARCH("partly",E85)))</formula>
    </cfRule>
    <cfRule type="containsText" dxfId="1884" priority="1009" operator="containsText" text="completely">
      <formula>NOT(ISERROR(SEARCH("completely",E85)))</formula>
    </cfRule>
  </conditionalFormatting>
  <conditionalFormatting sqref="E85">
    <cfRule type="containsText" dxfId="1883" priority="1000" operator="containsText" text="no">
      <formula>NOT(ISERROR(SEARCH("no",E85)))</formula>
    </cfRule>
    <cfRule type="containsText" dxfId="1882" priority="1001" operator="containsText" text="yes">
      <formula>NOT(ISERROR(SEARCH("yes",E85)))</formula>
    </cfRule>
    <cfRule type="containsText" dxfId="1881" priority="1002" operator="containsText" text="not at all">
      <formula>NOT(ISERROR(SEARCH("not at all",E85)))</formula>
    </cfRule>
    <cfRule type="containsText" dxfId="1880" priority="1003" operator="containsText" text="partly">
      <formula>NOT(ISERROR(SEARCH("partly",E85)))</formula>
    </cfRule>
    <cfRule type="containsText" dxfId="1879" priority="1004" operator="containsText" text="completely">
      <formula>NOT(ISERROR(SEARCH("completely",E85)))</formula>
    </cfRule>
  </conditionalFormatting>
  <conditionalFormatting sqref="E86">
    <cfRule type="containsText" dxfId="1878" priority="985" operator="containsText" text="no">
      <formula>NOT(ISERROR(SEARCH("no",E86)))</formula>
    </cfRule>
    <cfRule type="containsText" dxfId="1877" priority="986" operator="containsText" text="yes">
      <formula>NOT(ISERROR(SEARCH("yes",E86)))</formula>
    </cfRule>
    <cfRule type="containsText" dxfId="1876" priority="987" operator="containsText" text="not at all">
      <formula>NOT(ISERROR(SEARCH("not at all",E86)))</formula>
    </cfRule>
    <cfRule type="containsText" dxfId="1875" priority="988" operator="containsText" text="partly">
      <formula>NOT(ISERROR(SEARCH("partly",E86)))</formula>
    </cfRule>
    <cfRule type="containsText" dxfId="1874" priority="989" operator="containsText" text="completely">
      <formula>NOT(ISERROR(SEARCH("completely",E86)))</formula>
    </cfRule>
  </conditionalFormatting>
  <conditionalFormatting sqref="E86">
    <cfRule type="containsText" dxfId="1873" priority="980" operator="containsText" text="no">
      <formula>NOT(ISERROR(SEARCH("no",E86)))</formula>
    </cfRule>
    <cfRule type="containsText" dxfId="1872" priority="981" operator="containsText" text="yes">
      <formula>NOT(ISERROR(SEARCH("yes",E86)))</formula>
    </cfRule>
    <cfRule type="containsText" dxfId="1871" priority="982" operator="containsText" text="not at all">
      <formula>NOT(ISERROR(SEARCH("not at all",E86)))</formula>
    </cfRule>
    <cfRule type="containsText" dxfId="1870" priority="983" operator="containsText" text="partly">
      <formula>NOT(ISERROR(SEARCH("partly",E86)))</formula>
    </cfRule>
    <cfRule type="containsText" dxfId="1869" priority="984" operator="containsText" text="completely">
      <formula>NOT(ISERROR(SEARCH("completely",E86)))</formula>
    </cfRule>
  </conditionalFormatting>
  <conditionalFormatting sqref="E87">
    <cfRule type="containsText" dxfId="1868" priority="965" operator="containsText" text="no">
      <formula>NOT(ISERROR(SEARCH("no",E87)))</formula>
    </cfRule>
    <cfRule type="containsText" dxfId="1867" priority="966" operator="containsText" text="yes">
      <formula>NOT(ISERROR(SEARCH("yes",E87)))</formula>
    </cfRule>
    <cfRule type="containsText" dxfId="1866" priority="967" operator="containsText" text="not at all">
      <formula>NOT(ISERROR(SEARCH("not at all",E87)))</formula>
    </cfRule>
    <cfRule type="containsText" dxfId="1865" priority="968" operator="containsText" text="partly">
      <formula>NOT(ISERROR(SEARCH("partly",E87)))</formula>
    </cfRule>
    <cfRule type="containsText" dxfId="1864" priority="969" operator="containsText" text="completely">
      <formula>NOT(ISERROR(SEARCH("completely",E87)))</formula>
    </cfRule>
  </conditionalFormatting>
  <conditionalFormatting sqref="E87">
    <cfRule type="containsText" dxfId="1863" priority="960" operator="containsText" text="no">
      <formula>NOT(ISERROR(SEARCH("no",E87)))</formula>
    </cfRule>
    <cfRule type="containsText" dxfId="1862" priority="961" operator="containsText" text="yes">
      <formula>NOT(ISERROR(SEARCH("yes",E87)))</formula>
    </cfRule>
    <cfRule type="containsText" dxfId="1861" priority="962" operator="containsText" text="not at all">
      <formula>NOT(ISERROR(SEARCH("not at all",E87)))</formula>
    </cfRule>
    <cfRule type="containsText" dxfId="1860" priority="963" operator="containsText" text="partly">
      <formula>NOT(ISERROR(SEARCH("partly",E87)))</formula>
    </cfRule>
    <cfRule type="containsText" dxfId="1859" priority="964" operator="containsText" text="completely">
      <formula>NOT(ISERROR(SEARCH("completely",E87)))</formula>
    </cfRule>
  </conditionalFormatting>
  <conditionalFormatting sqref="E88">
    <cfRule type="containsText" dxfId="1858" priority="945" operator="containsText" text="no">
      <formula>NOT(ISERROR(SEARCH("no",E88)))</formula>
    </cfRule>
    <cfRule type="containsText" dxfId="1857" priority="946" operator="containsText" text="yes">
      <formula>NOT(ISERROR(SEARCH("yes",E88)))</formula>
    </cfRule>
    <cfRule type="containsText" dxfId="1856" priority="947" operator="containsText" text="not at all">
      <formula>NOT(ISERROR(SEARCH("not at all",E88)))</formula>
    </cfRule>
    <cfRule type="containsText" dxfId="1855" priority="948" operator="containsText" text="partly">
      <formula>NOT(ISERROR(SEARCH("partly",E88)))</formula>
    </cfRule>
    <cfRule type="containsText" dxfId="1854" priority="949" operator="containsText" text="completely">
      <formula>NOT(ISERROR(SEARCH("completely",E88)))</formula>
    </cfRule>
  </conditionalFormatting>
  <conditionalFormatting sqref="E88">
    <cfRule type="containsText" dxfId="1853" priority="940" operator="containsText" text="no">
      <formula>NOT(ISERROR(SEARCH("no",E88)))</formula>
    </cfRule>
    <cfRule type="containsText" dxfId="1852" priority="941" operator="containsText" text="yes">
      <formula>NOT(ISERROR(SEARCH("yes",E88)))</formula>
    </cfRule>
    <cfRule type="containsText" dxfId="1851" priority="942" operator="containsText" text="not at all">
      <formula>NOT(ISERROR(SEARCH("not at all",E88)))</formula>
    </cfRule>
    <cfRule type="containsText" dxfId="1850" priority="943" operator="containsText" text="partly">
      <formula>NOT(ISERROR(SEARCH("partly",E88)))</formula>
    </cfRule>
    <cfRule type="containsText" dxfId="1849" priority="944" operator="containsText" text="completely">
      <formula>NOT(ISERROR(SEARCH("completely",E88)))</formula>
    </cfRule>
  </conditionalFormatting>
  <conditionalFormatting sqref="E89">
    <cfRule type="containsText" dxfId="1848" priority="925" operator="containsText" text="no">
      <formula>NOT(ISERROR(SEARCH("no",E89)))</formula>
    </cfRule>
    <cfRule type="containsText" dxfId="1847" priority="926" operator="containsText" text="yes">
      <formula>NOT(ISERROR(SEARCH("yes",E89)))</formula>
    </cfRule>
    <cfRule type="containsText" dxfId="1846" priority="927" operator="containsText" text="not at all">
      <formula>NOT(ISERROR(SEARCH("not at all",E89)))</formula>
    </cfRule>
    <cfRule type="containsText" dxfId="1845" priority="928" operator="containsText" text="partly">
      <formula>NOT(ISERROR(SEARCH("partly",E89)))</formula>
    </cfRule>
    <cfRule type="containsText" dxfId="1844" priority="929" operator="containsText" text="completely">
      <formula>NOT(ISERROR(SEARCH("completely",E89)))</formula>
    </cfRule>
  </conditionalFormatting>
  <conditionalFormatting sqref="E89">
    <cfRule type="containsText" dxfId="1843" priority="920" operator="containsText" text="no">
      <formula>NOT(ISERROR(SEARCH("no",E89)))</formula>
    </cfRule>
    <cfRule type="containsText" dxfId="1842" priority="921" operator="containsText" text="yes">
      <formula>NOT(ISERROR(SEARCH("yes",E89)))</formula>
    </cfRule>
    <cfRule type="containsText" dxfId="1841" priority="922" operator="containsText" text="not at all">
      <formula>NOT(ISERROR(SEARCH("not at all",E89)))</formula>
    </cfRule>
    <cfRule type="containsText" dxfId="1840" priority="923" operator="containsText" text="partly">
      <formula>NOT(ISERROR(SEARCH("partly",E89)))</formula>
    </cfRule>
    <cfRule type="containsText" dxfId="1839" priority="924" operator="containsText" text="completely">
      <formula>NOT(ISERROR(SEARCH("completely",E89)))</formula>
    </cfRule>
  </conditionalFormatting>
  <conditionalFormatting sqref="E90:E91">
    <cfRule type="containsText" dxfId="1838" priority="905" operator="containsText" text="no">
      <formula>NOT(ISERROR(SEARCH("no",E90)))</formula>
    </cfRule>
    <cfRule type="containsText" dxfId="1837" priority="906" operator="containsText" text="yes">
      <formula>NOT(ISERROR(SEARCH("yes",E90)))</formula>
    </cfRule>
    <cfRule type="containsText" dxfId="1836" priority="907" operator="containsText" text="not at all">
      <formula>NOT(ISERROR(SEARCH("not at all",E90)))</formula>
    </cfRule>
    <cfRule type="containsText" dxfId="1835" priority="908" operator="containsText" text="partly">
      <formula>NOT(ISERROR(SEARCH("partly",E90)))</formula>
    </cfRule>
    <cfRule type="containsText" dxfId="1834" priority="909" operator="containsText" text="completely">
      <formula>NOT(ISERROR(SEARCH("completely",E90)))</formula>
    </cfRule>
  </conditionalFormatting>
  <conditionalFormatting sqref="E90:E91">
    <cfRule type="containsText" dxfId="1833" priority="900" operator="containsText" text="no">
      <formula>NOT(ISERROR(SEARCH("no",E90)))</formula>
    </cfRule>
    <cfRule type="containsText" dxfId="1832" priority="901" operator="containsText" text="yes">
      <formula>NOT(ISERROR(SEARCH("yes",E90)))</formula>
    </cfRule>
    <cfRule type="containsText" dxfId="1831" priority="902" operator="containsText" text="not at all">
      <formula>NOT(ISERROR(SEARCH("not at all",E90)))</formula>
    </cfRule>
    <cfRule type="containsText" dxfId="1830" priority="903" operator="containsText" text="partly">
      <formula>NOT(ISERROR(SEARCH("partly",E90)))</formula>
    </cfRule>
    <cfRule type="containsText" dxfId="1829" priority="904" operator="containsText" text="completely">
      <formula>NOT(ISERROR(SEARCH("completely",E90)))</formula>
    </cfRule>
  </conditionalFormatting>
  <conditionalFormatting sqref="H53">
    <cfRule type="containsText" dxfId="1828" priority="851" operator="containsText" text="UTILIZATION">
      <formula>NOT(ISERROR(SEARCH(("UTILIZATION"),(H53))))</formula>
    </cfRule>
  </conditionalFormatting>
  <conditionalFormatting sqref="H53">
    <cfRule type="containsText" dxfId="1827" priority="852" operator="containsText" text="service delivery">
      <formula>NOT(ISERROR(SEARCH(("service delivery"),(H53))))</formula>
    </cfRule>
  </conditionalFormatting>
  <conditionalFormatting sqref="H53">
    <cfRule type="containsText" dxfId="1826" priority="853" operator="containsText" text="workforce">
      <formula>NOT(ISERROR(SEARCH(("workforce"),(H53))))</formula>
    </cfRule>
  </conditionalFormatting>
  <conditionalFormatting sqref="H53">
    <cfRule type="containsText" dxfId="1825" priority="854" operator="containsText" text="leadership &amp; governance">
      <formula>NOT(ISERROR(SEARCH(("leadership &amp; governance"),(H53))))</formula>
    </cfRule>
  </conditionalFormatting>
  <conditionalFormatting sqref="H53">
    <cfRule type="containsText" dxfId="1824" priority="855" operator="containsText" text="service delivery mechansims">
      <formula>NOT(ISERROR(SEARCH(("service delivery mechansims"),(H53))))</formula>
    </cfRule>
  </conditionalFormatting>
  <conditionalFormatting sqref="H53">
    <cfRule type="containsText" dxfId="1823" priority="856" operator="containsText" text="financing">
      <formula>NOT(ISERROR(SEARCH(("financing"),(H53))))</formula>
    </cfRule>
  </conditionalFormatting>
  <conditionalFormatting sqref="H53">
    <cfRule type="containsText" dxfId="1822" priority="857" operator="containsText" text="information systems">
      <formula>NOT(ISERROR(SEARCH(("information systems"),(H53))))</formula>
    </cfRule>
  </conditionalFormatting>
  <conditionalFormatting sqref="H53">
    <cfRule type="containsText" dxfId="1821" priority="858" operator="containsText" text="knowledge">
      <formula>NOT(ISERROR(SEARCH(("knowledge"),(H53))))</formula>
    </cfRule>
  </conditionalFormatting>
  <conditionalFormatting sqref="H53">
    <cfRule type="containsText" dxfId="1820" priority="859" operator="containsText" text="coordination">
      <formula>NOT(ISERROR(SEARCH(("coordination"),(H53))))</formula>
    </cfRule>
  </conditionalFormatting>
  <conditionalFormatting sqref="H53">
    <cfRule type="containsText" dxfId="1819" priority="850" operator="containsText" text="social norms">
      <formula>NOT(ISERROR(SEARCH("social norms",H53)))</formula>
    </cfRule>
  </conditionalFormatting>
  <conditionalFormatting sqref="H53">
    <cfRule type="containsText" dxfId="1818" priority="845" operator="containsText" text="no">
      <formula>NOT(ISERROR(SEARCH("no",H53)))</formula>
    </cfRule>
    <cfRule type="containsText" dxfId="1817" priority="846" operator="containsText" text="yes">
      <formula>NOT(ISERROR(SEARCH("yes",H53)))</formula>
    </cfRule>
    <cfRule type="containsText" dxfId="1816" priority="847" operator="containsText" text="not at all">
      <formula>NOT(ISERROR(SEARCH("not at all",H53)))</formula>
    </cfRule>
    <cfRule type="containsText" dxfId="1815" priority="848" operator="containsText" text="partly">
      <formula>NOT(ISERROR(SEARCH("partly",H53)))</formula>
    </cfRule>
    <cfRule type="containsText" dxfId="1814" priority="849" operator="containsText" text="completely">
      <formula>NOT(ISERROR(SEARCH("completely",H53)))</formula>
    </cfRule>
  </conditionalFormatting>
  <conditionalFormatting sqref="I53">
    <cfRule type="containsText" dxfId="1813" priority="844" operator="containsText" text="service delivery mechansims">
      <formula>NOT(ISERROR(SEARCH(("service delivery mechansims"),(I53))))</formula>
    </cfRule>
  </conditionalFormatting>
  <conditionalFormatting sqref="I53">
    <cfRule type="containsText" dxfId="1812" priority="836" operator="containsText" text="UTILIZATION">
      <formula>NOT(ISERROR(SEARCH(("UTILIZATION"),(I53))))</formula>
    </cfRule>
  </conditionalFormatting>
  <conditionalFormatting sqref="I53">
    <cfRule type="containsText" dxfId="1811" priority="837" operator="containsText" text="service delivery">
      <formula>NOT(ISERROR(SEARCH(("service delivery"),(I53))))</formula>
    </cfRule>
  </conditionalFormatting>
  <conditionalFormatting sqref="I53">
    <cfRule type="containsText" dxfId="1810" priority="838" operator="containsText" text="workforce">
      <formula>NOT(ISERROR(SEARCH(("workforce"),(I53))))</formula>
    </cfRule>
  </conditionalFormatting>
  <conditionalFormatting sqref="I53">
    <cfRule type="containsText" dxfId="1809" priority="839" operator="containsText" text="leadership &amp; governance">
      <formula>NOT(ISERROR(SEARCH(("leadership &amp; governance"),(I53))))</formula>
    </cfRule>
  </conditionalFormatting>
  <conditionalFormatting sqref="I53">
    <cfRule type="containsText" dxfId="1808" priority="840" operator="containsText" text="financing">
      <formula>NOT(ISERROR(SEARCH(("financing"),(I53))))</formula>
    </cfRule>
  </conditionalFormatting>
  <conditionalFormatting sqref="I53">
    <cfRule type="containsText" dxfId="1807" priority="841" operator="containsText" text="information systems">
      <formula>NOT(ISERROR(SEARCH(("information systems"),(I53))))</formula>
    </cfRule>
  </conditionalFormatting>
  <conditionalFormatting sqref="I53">
    <cfRule type="containsText" dxfId="1806" priority="842" operator="containsText" text="knowledge">
      <formula>NOT(ISERROR(SEARCH(("knowledge"),(I53))))</formula>
    </cfRule>
  </conditionalFormatting>
  <conditionalFormatting sqref="I53">
    <cfRule type="containsText" dxfId="1805" priority="843" operator="containsText" text="coordination">
      <formula>NOT(ISERROR(SEARCH(("coordination"),(I53))))</formula>
    </cfRule>
  </conditionalFormatting>
  <conditionalFormatting sqref="I53">
    <cfRule type="containsText" dxfId="1804" priority="835" operator="containsText" text="social norms">
      <formula>NOT(ISERROR(SEARCH("social norms",I53)))</formula>
    </cfRule>
  </conditionalFormatting>
  <conditionalFormatting sqref="H54">
    <cfRule type="containsText" dxfId="1803" priority="826" operator="containsText" text="UTILIZATION">
      <formula>NOT(ISERROR(SEARCH(("UTILIZATION"),(H54))))</formula>
    </cfRule>
  </conditionalFormatting>
  <conditionalFormatting sqref="H54">
    <cfRule type="containsText" dxfId="1802" priority="827" operator="containsText" text="service delivery">
      <formula>NOT(ISERROR(SEARCH(("service delivery"),(H54))))</formula>
    </cfRule>
  </conditionalFormatting>
  <conditionalFormatting sqref="H54">
    <cfRule type="containsText" dxfId="1801" priority="828" operator="containsText" text="workforce">
      <formula>NOT(ISERROR(SEARCH(("workforce"),(H54))))</formula>
    </cfRule>
  </conditionalFormatting>
  <conditionalFormatting sqref="H54">
    <cfRule type="containsText" dxfId="1800" priority="829" operator="containsText" text="leadership &amp; governance">
      <formula>NOT(ISERROR(SEARCH(("leadership &amp; governance"),(H54))))</formula>
    </cfRule>
  </conditionalFormatting>
  <conditionalFormatting sqref="H54">
    <cfRule type="containsText" dxfId="1799" priority="830" operator="containsText" text="service delivery mechansims">
      <formula>NOT(ISERROR(SEARCH(("service delivery mechansims"),(H54))))</formula>
    </cfRule>
  </conditionalFormatting>
  <conditionalFormatting sqref="H54">
    <cfRule type="containsText" dxfId="1798" priority="831" operator="containsText" text="financing">
      <formula>NOT(ISERROR(SEARCH(("financing"),(H54))))</formula>
    </cfRule>
  </conditionalFormatting>
  <conditionalFormatting sqref="H54">
    <cfRule type="containsText" dxfId="1797" priority="832" operator="containsText" text="information systems">
      <formula>NOT(ISERROR(SEARCH(("information systems"),(H54))))</formula>
    </cfRule>
  </conditionalFormatting>
  <conditionalFormatting sqref="H54">
    <cfRule type="containsText" dxfId="1796" priority="833" operator="containsText" text="knowledge">
      <formula>NOT(ISERROR(SEARCH(("knowledge"),(H54))))</formula>
    </cfRule>
  </conditionalFormatting>
  <conditionalFormatting sqref="H54">
    <cfRule type="containsText" dxfId="1795" priority="834" operator="containsText" text="coordination">
      <formula>NOT(ISERROR(SEARCH(("coordination"),(H54))))</formula>
    </cfRule>
  </conditionalFormatting>
  <conditionalFormatting sqref="H54">
    <cfRule type="containsText" dxfId="1794" priority="825" operator="containsText" text="social norms">
      <formula>NOT(ISERROR(SEARCH("social norms",H54)))</formula>
    </cfRule>
  </conditionalFormatting>
  <conditionalFormatting sqref="H54">
    <cfRule type="containsText" dxfId="1793" priority="820" operator="containsText" text="no">
      <formula>NOT(ISERROR(SEARCH("no",H54)))</formula>
    </cfRule>
    <cfRule type="containsText" dxfId="1792" priority="821" operator="containsText" text="yes">
      <formula>NOT(ISERROR(SEARCH("yes",H54)))</formula>
    </cfRule>
    <cfRule type="containsText" dxfId="1791" priority="822" operator="containsText" text="not at all">
      <formula>NOT(ISERROR(SEARCH("not at all",H54)))</formula>
    </cfRule>
    <cfRule type="containsText" dxfId="1790" priority="823" operator="containsText" text="partly">
      <formula>NOT(ISERROR(SEARCH("partly",H54)))</formula>
    </cfRule>
    <cfRule type="containsText" dxfId="1789" priority="824" operator="containsText" text="completely">
      <formula>NOT(ISERROR(SEARCH("completely",H54)))</formula>
    </cfRule>
  </conditionalFormatting>
  <conditionalFormatting sqref="I54">
    <cfRule type="containsText" dxfId="1788" priority="819" operator="containsText" text="service delivery mechansims">
      <formula>NOT(ISERROR(SEARCH(("service delivery mechansims"),(I54))))</formula>
    </cfRule>
  </conditionalFormatting>
  <conditionalFormatting sqref="I54">
    <cfRule type="containsText" dxfId="1787" priority="811" operator="containsText" text="UTILIZATION">
      <formula>NOT(ISERROR(SEARCH(("UTILIZATION"),(I54))))</formula>
    </cfRule>
  </conditionalFormatting>
  <conditionalFormatting sqref="I54">
    <cfRule type="containsText" dxfId="1786" priority="812" operator="containsText" text="service delivery">
      <formula>NOT(ISERROR(SEARCH(("service delivery"),(I54))))</formula>
    </cfRule>
  </conditionalFormatting>
  <conditionalFormatting sqref="I54">
    <cfRule type="containsText" dxfId="1785" priority="813" operator="containsText" text="workforce">
      <formula>NOT(ISERROR(SEARCH(("workforce"),(I54))))</formula>
    </cfRule>
  </conditionalFormatting>
  <conditionalFormatting sqref="I54">
    <cfRule type="containsText" dxfId="1784" priority="814" operator="containsText" text="leadership &amp; governance">
      <formula>NOT(ISERROR(SEARCH(("leadership &amp; governance"),(I54))))</formula>
    </cfRule>
  </conditionalFormatting>
  <conditionalFormatting sqref="I54">
    <cfRule type="containsText" dxfId="1783" priority="815" operator="containsText" text="financing">
      <formula>NOT(ISERROR(SEARCH(("financing"),(I54))))</formula>
    </cfRule>
  </conditionalFormatting>
  <conditionalFormatting sqref="I54">
    <cfRule type="containsText" dxfId="1782" priority="816" operator="containsText" text="information systems">
      <formula>NOT(ISERROR(SEARCH(("information systems"),(I54))))</formula>
    </cfRule>
  </conditionalFormatting>
  <conditionalFormatting sqref="I54">
    <cfRule type="containsText" dxfId="1781" priority="817" operator="containsText" text="knowledge">
      <formula>NOT(ISERROR(SEARCH(("knowledge"),(I54))))</formula>
    </cfRule>
  </conditionalFormatting>
  <conditionalFormatting sqref="I54">
    <cfRule type="containsText" dxfId="1780" priority="818" operator="containsText" text="coordination">
      <formula>NOT(ISERROR(SEARCH(("coordination"),(I54))))</formula>
    </cfRule>
  </conditionalFormatting>
  <conditionalFormatting sqref="I54">
    <cfRule type="containsText" dxfId="1779" priority="810" operator="containsText" text="social norms">
      <formula>NOT(ISERROR(SEARCH("social norms",I54)))</formula>
    </cfRule>
  </conditionalFormatting>
  <conditionalFormatting sqref="C44:D44">
    <cfRule type="containsText" dxfId="1778" priority="681" operator="containsText" text="No">
      <formula>NOT(ISERROR(SEARCH("No",C44)))</formula>
    </cfRule>
    <cfRule type="containsText" dxfId="1777" priority="682" operator="containsText" text="Not at all">
      <formula>NOT(ISERROR(SEARCH("Not at all",C44)))</formula>
    </cfRule>
    <cfRule type="containsText" dxfId="1776" priority="683" operator="containsText" text="Slightly">
      <formula>NOT(ISERROR(SEARCH("Slightly",C44)))</formula>
    </cfRule>
    <cfRule type="containsText" dxfId="1775" priority="684" operator="containsText" text="Mostly">
      <formula>NOT(ISERROR(SEARCH("Mostly",C44)))</formula>
    </cfRule>
    <cfRule type="containsText" dxfId="1774" priority="685" operator="containsText" text="Yes">
      <formula>NOT(ISERROR(SEARCH("Yes",C44)))</formula>
    </cfRule>
    <cfRule type="containsText" dxfId="1773" priority="686" operator="containsText" text="Completely">
      <formula>NOT(ISERROR(SEARCH("Completely",C44)))</formula>
    </cfRule>
  </conditionalFormatting>
  <conditionalFormatting sqref="C95 BD69 C66 Y68 AP104 C46:C56">
    <cfRule type="containsText" dxfId="1772" priority="652" operator="containsText" text="Don't Know">
      <formula>NOT(ISERROR(SEARCH("Don't Know",C46)))</formula>
    </cfRule>
    <cfRule type="containsText" dxfId="1771" priority="653" operator="containsText" text="Not at All">
      <formula>NOT(ISERROR(SEARCH("Not at All",C46)))</formula>
    </cfRule>
    <cfRule type="endsWith" dxfId="1770" priority="654" operator="endsWith" text="No">
      <formula>RIGHT(C46,LEN("No"))="No"</formula>
    </cfRule>
    <cfRule type="beginsWith" dxfId="1769" priority="655" operator="beginsWith" text="Yes">
      <formula>LEFT(C46,LEN("Yes"))="Yes"</formula>
    </cfRule>
    <cfRule type="containsText" dxfId="1768" priority="656" operator="containsText" text="Partially">
      <formula>NOT(ISERROR(SEARCH("Partially",C46)))</formula>
    </cfRule>
    <cfRule type="containsText" dxfId="1767" priority="657" operator="containsText" text="Mostly">
      <formula>NOT(ISERROR(SEARCH("Mostly",C46)))</formula>
    </cfRule>
    <cfRule type="containsText" dxfId="1766" priority="658" operator="containsText" text="Completely">
      <formula>NOT(ISERROR(SEARCH("Completely",C46)))</formula>
    </cfRule>
  </conditionalFormatting>
  <conditionalFormatting sqref="C59 C61:C63">
    <cfRule type="containsText" dxfId="1765" priority="645" operator="containsText" text="Don't Know">
      <formula>NOT(ISERROR(SEARCH("Don't Know",C59)))</formula>
    </cfRule>
    <cfRule type="containsText" dxfId="1764" priority="646" operator="containsText" text="Not at All">
      <formula>NOT(ISERROR(SEARCH("Not at All",C59)))</formula>
    </cfRule>
    <cfRule type="endsWith" dxfId="1763" priority="647" operator="endsWith" text="No">
      <formula>RIGHT(C59,LEN("No"))="No"</formula>
    </cfRule>
    <cfRule type="beginsWith" dxfId="1762" priority="648" operator="beginsWith" text="Yes">
      <formula>LEFT(C59,LEN("Yes"))="Yes"</formula>
    </cfRule>
    <cfRule type="containsText" dxfId="1761" priority="649" operator="containsText" text="Partially">
      <formula>NOT(ISERROR(SEARCH("Partially",C59)))</formula>
    </cfRule>
    <cfRule type="containsText" dxfId="1760" priority="650" operator="containsText" text="Mostly">
      <formula>NOT(ISERROR(SEARCH("Mostly",C59)))</formula>
    </cfRule>
    <cfRule type="containsText" dxfId="1759" priority="651" operator="containsText" text="Completely">
      <formula>NOT(ISERROR(SEARCH("Completely",C59)))</formula>
    </cfRule>
  </conditionalFormatting>
  <conditionalFormatting sqref="D46 D59:D63">
    <cfRule type="containsText" dxfId="1758" priority="638" operator="containsText" text="Don't Know">
      <formula>NOT(ISERROR(SEARCH("Don't Know",D46)))</formula>
    </cfRule>
    <cfRule type="containsText" dxfId="1757" priority="639" operator="containsText" text="Not at All">
      <formula>NOT(ISERROR(SEARCH("Not at All",D46)))</formula>
    </cfRule>
    <cfRule type="endsWith" dxfId="1756" priority="640" operator="endsWith" text="No">
      <formula>RIGHT(D46,LEN("No"))="No"</formula>
    </cfRule>
    <cfRule type="beginsWith" dxfId="1755" priority="641" operator="beginsWith" text="Yes">
      <formula>LEFT(D46,LEN("Yes"))="Yes"</formula>
    </cfRule>
    <cfRule type="containsText" dxfId="1754" priority="642" operator="containsText" text="Partially">
      <formula>NOT(ISERROR(SEARCH("Partially",D46)))</formula>
    </cfRule>
    <cfRule type="containsText" dxfId="1753" priority="643" operator="containsText" text="Mostly">
      <formula>NOT(ISERROR(SEARCH("Mostly",D46)))</formula>
    </cfRule>
    <cfRule type="containsText" dxfId="1752" priority="644" operator="containsText" text="Completely">
      <formula>NOT(ISERROR(SEARCH("Completely",D46)))</formula>
    </cfRule>
  </conditionalFormatting>
  <conditionalFormatting sqref="AP66">
    <cfRule type="containsText" dxfId="1751" priority="610" operator="containsText" text="Don't Know">
      <formula>NOT(ISERROR(SEARCH("Don't Know",AP66)))</formula>
    </cfRule>
    <cfRule type="containsText" dxfId="1750" priority="611" operator="containsText" text="Not at All">
      <formula>NOT(ISERROR(SEARCH("Not at All",AP66)))</formula>
    </cfRule>
    <cfRule type="endsWith" dxfId="1749" priority="612" operator="endsWith" text="No">
      <formula>RIGHT(AP66,LEN("No"))="No"</formula>
    </cfRule>
    <cfRule type="beginsWith" dxfId="1748" priority="613" operator="beginsWith" text="Yes">
      <formula>LEFT(AP66,LEN("Yes"))="Yes"</formula>
    </cfRule>
    <cfRule type="containsText" dxfId="1747" priority="614" operator="containsText" text="Partially">
      <formula>NOT(ISERROR(SEARCH("Partially",AP66)))</formula>
    </cfRule>
    <cfRule type="containsText" dxfId="1746" priority="615" operator="containsText" text="Mostly">
      <formula>NOT(ISERROR(SEARCH("Mostly",AP66)))</formula>
    </cfRule>
    <cfRule type="containsText" dxfId="1745" priority="616" operator="containsText" text="Completely">
      <formula>NOT(ISERROR(SEARCH("Completely",AP66)))</formula>
    </cfRule>
  </conditionalFormatting>
  <conditionalFormatting sqref="C65 C29 C26 C19:C20 C16 C13 C22:C23 C31:C37">
    <cfRule type="containsText" dxfId="1744" priority="603" operator="containsText" text="Don't Know">
      <formula>NOT(ISERROR(SEARCH("Don't Know",C13)))</formula>
    </cfRule>
    <cfRule type="containsText" dxfId="1743" priority="604" operator="containsText" text="Not at All">
      <formula>NOT(ISERROR(SEARCH("Not at All",C13)))</formula>
    </cfRule>
    <cfRule type="endsWith" dxfId="1742" priority="605" operator="endsWith" text="No">
      <formula>RIGHT(C13,LEN("No"))="No"</formula>
    </cfRule>
    <cfRule type="beginsWith" dxfId="1741" priority="606" operator="beginsWith" text="Yes">
      <formula>LEFT(C13,LEN("Yes"))="Yes"</formula>
    </cfRule>
    <cfRule type="containsText" dxfId="1740" priority="607" operator="containsText" text="Partially">
      <formula>NOT(ISERROR(SEARCH("Partially",C13)))</formula>
    </cfRule>
    <cfRule type="containsText" dxfId="1739" priority="608" operator="containsText" text="Mostly">
      <formula>NOT(ISERROR(SEARCH("Mostly",C13)))</formula>
    </cfRule>
    <cfRule type="containsText" dxfId="1738" priority="609" operator="containsText" text="Completely">
      <formula>NOT(ISERROR(SEARCH("Completely",C13)))</formula>
    </cfRule>
  </conditionalFormatting>
  <conditionalFormatting sqref="C73">
    <cfRule type="containsText" dxfId="1737" priority="596" operator="containsText" text="Don't Know">
      <formula>NOT(ISERROR(SEARCH("Don't Know",C73)))</formula>
    </cfRule>
    <cfRule type="containsText" dxfId="1736" priority="597" operator="containsText" text="Not at All">
      <formula>NOT(ISERROR(SEARCH("Not at All",C73)))</formula>
    </cfRule>
    <cfRule type="endsWith" dxfId="1735" priority="598" operator="endsWith" text="No">
      <formula>RIGHT(C73,LEN("No"))="No"</formula>
    </cfRule>
    <cfRule type="beginsWith" dxfId="1734" priority="599" operator="beginsWith" text="Yes">
      <formula>LEFT(C73,LEN("Yes"))="Yes"</formula>
    </cfRule>
    <cfRule type="containsText" dxfId="1733" priority="600" operator="containsText" text="Partially">
      <formula>NOT(ISERROR(SEARCH("Partially",C73)))</formula>
    </cfRule>
    <cfRule type="containsText" dxfId="1732" priority="601" operator="containsText" text="Mostly">
      <formula>NOT(ISERROR(SEARCH("Mostly",C73)))</formula>
    </cfRule>
    <cfRule type="containsText" dxfId="1731" priority="602" operator="containsText" text="Completely">
      <formula>NOT(ISERROR(SEARCH("Completely",C73)))</formula>
    </cfRule>
  </conditionalFormatting>
  <conditionalFormatting sqref="C76 C74">
    <cfRule type="containsText" dxfId="1730" priority="589" operator="containsText" text="Don't Know">
      <formula>NOT(ISERROR(SEARCH("Don't Know",C74)))</formula>
    </cfRule>
    <cfRule type="containsText" dxfId="1729" priority="590" operator="containsText" text="Not at All">
      <formula>NOT(ISERROR(SEARCH("Not at All",C74)))</formula>
    </cfRule>
    <cfRule type="endsWith" dxfId="1728" priority="591" operator="endsWith" text="No">
      <formula>RIGHT(C74,LEN("No"))="No"</formula>
    </cfRule>
    <cfRule type="beginsWith" dxfId="1727" priority="592" operator="beginsWith" text="Yes">
      <formula>LEFT(C74,LEN("Yes"))="Yes"</formula>
    </cfRule>
    <cfRule type="containsText" dxfId="1726" priority="593" operator="containsText" text="Partially">
      <formula>NOT(ISERROR(SEARCH("Partially",C74)))</formula>
    </cfRule>
    <cfRule type="containsText" dxfId="1725" priority="594" operator="containsText" text="Mostly">
      <formula>NOT(ISERROR(SEARCH("Mostly",C74)))</formula>
    </cfRule>
    <cfRule type="containsText" dxfId="1724" priority="595" operator="containsText" text="Completely">
      <formula>NOT(ISERROR(SEARCH("Completely",C74)))</formula>
    </cfRule>
  </conditionalFormatting>
  <conditionalFormatting sqref="C95">
    <cfRule type="containsText" dxfId="1723" priority="582" operator="containsText" text="Don't Know">
      <formula>NOT(ISERROR(SEARCH("Don't Know",C95)))</formula>
    </cfRule>
    <cfRule type="containsText" dxfId="1722" priority="583" operator="containsText" text="Not at All">
      <formula>NOT(ISERROR(SEARCH("Not at All",C95)))</formula>
    </cfRule>
    <cfRule type="endsWith" dxfId="1721" priority="584" operator="endsWith" text="No">
      <formula>RIGHT(C95,LEN("No"))="No"</formula>
    </cfRule>
    <cfRule type="beginsWith" dxfId="1720" priority="585" operator="beginsWith" text="Yes">
      <formula>LEFT(C95,LEN("Yes"))="Yes"</formula>
    </cfRule>
    <cfRule type="containsText" dxfId="1719" priority="586" operator="containsText" text="Partially">
      <formula>NOT(ISERROR(SEARCH("Partially",C95)))</formula>
    </cfRule>
    <cfRule type="containsText" dxfId="1718" priority="587" operator="containsText" text="Mostly">
      <formula>NOT(ISERROR(SEARCH("Mostly",C95)))</formula>
    </cfRule>
    <cfRule type="containsText" dxfId="1717" priority="588" operator="containsText" text="Completely">
      <formula>NOT(ISERROR(SEARCH("Completely",C95)))</formula>
    </cfRule>
  </conditionalFormatting>
  <conditionalFormatting sqref="C14">
    <cfRule type="containsText" dxfId="1716" priority="554" operator="containsText" text="Don't Know">
      <formula>NOT(ISERROR(SEARCH("Don't Know",C14)))</formula>
    </cfRule>
    <cfRule type="containsText" dxfId="1715" priority="555" operator="containsText" text="Not at All">
      <formula>NOT(ISERROR(SEARCH("Not at All",C14)))</formula>
    </cfRule>
    <cfRule type="endsWith" dxfId="1714" priority="556" operator="endsWith" text="No">
      <formula>RIGHT(C14,LEN("No"))="No"</formula>
    </cfRule>
    <cfRule type="beginsWith" dxfId="1713" priority="557" operator="beginsWith" text="Yes">
      <formula>LEFT(C14,LEN("Yes"))="Yes"</formula>
    </cfRule>
    <cfRule type="containsText" dxfId="1712" priority="558" operator="containsText" text="Partially">
      <formula>NOT(ISERROR(SEARCH("Partially",C14)))</formula>
    </cfRule>
    <cfRule type="containsText" dxfId="1711" priority="559" operator="containsText" text="Mostly">
      <formula>NOT(ISERROR(SEARCH("Mostly",C14)))</formula>
    </cfRule>
    <cfRule type="containsText" dxfId="1710" priority="560" operator="containsText" text="Completely">
      <formula>NOT(ISERROR(SEARCH("Completely",C14)))</formula>
    </cfRule>
  </conditionalFormatting>
  <conditionalFormatting sqref="C57">
    <cfRule type="containsText" dxfId="1709" priority="517" operator="containsText" text="Don't Know">
      <formula>NOT(ISERROR(SEARCH("Don't Know",C57)))</formula>
    </cfRule>
    <cfRule type="containsText" dxfId="1708" priority="518" operator="containsText" text="Not at All">
      <formula>NOT(ISERROR(SEARCH("Not at All",C57)))</formula>
    </cfRule>
    <cfRule type="endsWith" dxfId="1707" priority="519" operator="endsWith" text="No">
      <formula>RIGHT(C57,LEN("No"))="No"</formula>
    </cfRule>
    <cfRule type="beginsWith" dxfId="1706" priority="520" operator="beginsWith" text="Yes">
      <formula>LEFT(C57,LEN("Yes"))="Yes"</formula>
    </cfRule>
    <cfRule type="containsText" dxfId="1705" priority="521" operator="containsText" text="Partially">
      <formula>NOT(ISERROR(SEARCH("Partially",C57)))</formula>
    </cfRule>
    <cfRule type="containsText" dxfId="1704" priority="522" operator="containsText" text="Mostly">
      <formula>NOT(ISERROR(SEARCH("Mostly",C57)))</formula>
    </cfRule>
    <cfRule type="containsText" dxfId="1703" priority="523" operator="containsText" text="Completely">
      <formula>NOT(ISERROR(SEARCH("Completely",C57)))</formula>
    </cfRule>
  </conditionalFormatting>
  <conditionalFormatting sqref="C77">
    <cfRule type="containsText" dxfId="1702" priority="503" operator="containsText" text="Don't Know">
      <formula>NOT(ISERROR(SEARCH("Don't Know",C77)))</formula>
    </cfRule>
    <cfRule type="containsText" dxfId="1701" priority="504" operator="containsText" text="Not at All">
      <formula>NOT(ISERROR(SEARCH("Not at All",C77)))</formula>
    </cfRule>
    <cfRule type="endsWith" dxfId="1700" priority="505" operator="endsWith" text="No">
      <formula>RIGHT(C77,LEN("No"))="No"</formula>
    </cfRule>
    <cfRule type="beginsWith" dxfId="1699" priority="506" operator="beginsWith" text="Yes">
      <formula>LEFT(C77,LEN("Yes"))="Yes"</formula>
    </cfRule>
    <cfRule type="containsText" dxfId="1698" priority="507" operator="containsText" text="Partially">
      <formula>NOT(ISERROR(SEARCH("Partially",C77)))</formula>
    </cfRule>
    <cfRule type="containsText" dxfId="1697" priority="508" operator="containsText" text="Mostly">
      <formula>NOT(ISERROR(SEARCH("Mostly",C77)))</formula>
    </cfRule>
    <cfRule type="containsText" dxfId="1696" priority="509" operator="containsText" text="Completely">
      <formula>NOT(ISERROR(SEARCH("Completely",C77)))</formula>
    </cfRule>
  </conditionalFormatting>
  <conditionalFormatting sqref="C4:C5">
    <cfRule type="containsText" dxfId="1695" priority="450" operator="containsText" text="Slightly">
      <formula>NOT(ISERROR(SEARCH("Slightly",C4)))</formula>
    </cfRule>
    <cfRule type="containsText" dxfId="1694" priority="451" operator="containsText" text="Mostly">
      <formula>NOT(ISERROR(SEARCH("Mostly",C4)))</formula>
    </cfRule>
  </conditionalFormatting>
  <conditionalFormatting sqref="C6">
    <cfRule type="containsText" dxfId="1693" priority="448" operator="containsText" text="Slightly">
      <formula>NOT(ISERROR(SEARCH("Slightly",C6)))</formula>
    </cfRule>
    <cfRule type="containsText" dxfId="1692" priority="449" operator="containsText" text="Mostly">
      <formula>NOT(ISERROR(SEARCH("Mostly",C6)))</formula>
    </cfRule>
  </conditionalFormatting>
  <conditionalFormatting sqref="C7">
    <cfRule type="containsText" dxfId="1691" priority="446" operator="containsText" text="Slightly">
      <formula>NOT(ISERROR(SEARCH("Slightly",C7)))</formula>
    </cfRule>
    <cfRule type="containsText" dxfId="1690" priority="447" operator="containsText" text="Mostly">
      <formula>NOT(ISERROR(SEARCH("Mostly",C7)))</formula>
    </cfRule>
  </conditionalFormatting>
  <conditionalFormatting sqref="C8">
    <cfRule type="containsText" dxfId="1689" priority="444" operator="containsText" text="Slightly">
      <formula>NOT(ISERROR(SEARCH("Slightly",C8)))</formula>
    </cfRule>
    <cfRule type="containsText" dxfId="1688" priority="445" operator="containsText" text="Mostly">
      <formula>NOT(ISERROR(SEARCH("Mostly",C8)))</formula>
    </cfRule>
  </conditionalFormatting>
  <conditionalFormatting sqref="C9">
    <cfRule type="containsText" dxfId="1687" priority="442" operator="containsText" text="Slightly">
      <formula>NOT(ISERROR(SEARCH("Slightly",C9)))</formula>
    </cfRule>
    <cfRule type="containsText" dxfId="1686" priority="443" operator="containsText" text="Mostly">
      <formula>NOT(ISERROR(SEARCH("Mostly",C9)))</formula>
    </cfRule>
  </conditionalFormatting>
  <conditionalFormatting sqref="C10">
    <cfRule type="containsText" dxfId="1685" priority="440" operator="containsText" text="Slightly">
      <formula>NOT(ISERROR(SEARCH("Slightly",C10)))</formula>
    </cfRule>
    <cfRule type="containsText" dxfId="1684" priority="441" operator="containsText" text="Mostly">
      <formula>NOT(ISERROR(SEARCH("Mostly",C10)))</formula>
    </cfRule>
  </conditionalFormatting>
  <conditionalFormatting sqref="C11">
    <cfRule type="containsText" dxfId="1683" priority="438" operator="containsText" text="Slightly">
      <formula>NOT(ISERROR(SEARCH("Slightly",C11)))</formula>
    </cfRule>
    <cfRule type="containsText" dxfId="1682" priority="439" operator="containsText" text="Mostly">
      <formula>NOT(ISERROR(SEARCH("Mostly",C11)))</formula>
    </cfRule>
  </conditionalFormatting>
  <conditionalFormatting sqref="C118">
    <cfRule type="containsText" dxfId="1681" priority="433" operator="containsText" text="no">
      <formula>NOT(ISERROR(SEARCH("no",C118)))</formula>
    </cfRule>
    <cfRule type="containsText" dxfId="1680" priority="434" operator="containsText" text="yes">
      <formula>NOT(ISERROR(SEARCH("yes",C118)))</formula>
    </cfRule>
    <cfRule type="containsText" dxfId="1679" priority="435" operator="containsText" text="not at all">
      <formula>NOT(ISERROR(SEARCH("not at all",C118)))</formula>
    </cfRule>
    <cfRule type="containsText" dxfId="1678" priority="436" operator="containsText" text="partly">
      <formula>NOT(ISERROR(SEARCH("partly",C118)))</formula>
    </cfRule>
    <cfRule type="containsText" dxfId="1677" priority="437" operator="containsText" text="completely">
      <formula>NOT(ISERROR(SEARCH("completely",C118)))</formula>
    </cfRule>
  </conditionalFormatting>
  <conditionalFormatting sqref="C118">
    <cfRule type="containsText" dxfId="1676" priority="431" operator="containsText" text="slightly">
      <formula>NOT(ISERROR(SEARCH("slightly",C118)))</formula>
    </cfRule>
    <cfRule type="containsText" dxfId="1675" priority="432" operator="containsText" text="Mostly">
      <formula>NOT(ISERROR(SEARCH("Mostly",C118)))</formula>
    </cfRule>
  </conditionalFormatting>
  <conditionalFormatting sqref="C118">
    <cfRule type="containsText" dxfId="1674" priority="424" operator="containsText" text="Don't Know">
      <formula>NOT(ISERROR(SEARCH("Don't Know",C118)))</formula>
    </cfRule>
    <cfRule type="containsText" dxfId="1673" priority="425" operator="containsText" text="Not at All">
      <formula>NOT(ISERROR(SEARCH("Not at All",C118)))</formula>
    </cfRule>
    <cfRule type="endsWith" dxfId="1672" priority="426" operator="endsWith" text="No">
      <formula>RIGHT(C118,LEN("No"))="No"</formula>
    </cfRule>
    <cfRule type="beginsWith" dxfId="1671" priority="427" operator="beginsWith" text="Yes">
      <formula>LEFT(C118,LEN("Yes"))="Yes"</formula>
    </cfRule>
    <cfRule type="containsText" dxfId="1670" priority="428" operator="containsText" text="Partially">
      <formula>NOT(ISERROR(SEARCH("Partially",C118)))</formula>
    </cfRule>
    <cfRule type="containsText" dxfId="1669" priority="429" operator="containsText" text="Mostly">
      <formula>NOT(ISERROR(SEARCH("Mostly",C118)))</formula>
    </cfRule>
    <cfRule type="containsText" dxfId="1668" priority="430" operator="containsText" text="Completely">
      <formula>NOT(ISERROR(SEARCH("Completely",C118)))</formula>
    </cfRule>
  </conditionalFormatting>
  <conditionalFormatting sqref="C18">
    <cfRule type="containsText" dxfId="1667" priority="410" operator="containsText" text="Don't Know">
      <formula>NOT(ISERROR(SEARCH("Don't Know",C18)))</formula>
    </cfRule>
    <cfRule type="containsText" dxfId="1666" priority="411" operator="containsText" text="Not at All">
      <formula>NOT(ISERROR(SEARCH("Not at All",C18)))</formula>
    </cfRule>
    <cfRule type="endsWith" dxfId="1665" priority="412" operator="endsWith" text="No">
      <formula>RIGHT(C18,LEN("No"))="No"</formula>
    </cfRule>
    <cfRule type="beginsWith" dxfId="1664" priority="413" operator="beginsWith" text="Yes">
      <formula>LEFT(C18,LEN("Yes"))="Yes"</formula>
    </cfRule>
    <cfRule type="containsText" dxfId="1663" priority="414" operator="containsText" text="Partially">
      <formula>NOT(ISERROR(SEARCH("Partially",C18)))</formula>
    </cfRule>
    <cfRule type="containsText" dxfId="1662" priority="415" operator="containsText" text="Mostly">
      <formula>NOT(ISERROR(SEARCH("Mostly",C18)))</formula>
    </cfRule>
    <cfRule type="containsText" dxfId="1661" priority="416" operator="containsText" text="Completely">
      <formula>NOT(ISERROR(SEARCH("Completely",C18)))</formula>
    </cfRule>
  </conditionalFormatting>
  <conditionalFormatting sqref="C27">
    <cfRule type="containsText" dxfId="1660" priority="389" operator="containsText" text="Don't Know">
      <formula>NOT(ISERROR(SEARCH("Don't Know",C27)))</formula>
    </cfRule>
    <cfRule type="containsText" dxfId="1659" priority="390" operator="containsText" text="Not at All">
      <formula>NOT(ISERROR(SEARCH("Not at All",C27)))</formula>
    </cfRule>
    <cfRule type="endsWith" dxfId="1658" priority="391" operator="endsWith" text="No">
      <formula>RIGHT(C27,LEN("No"))="No"</formula>
    </cfRule>
    <cfRule type="beginsWith" dxfId="1657" priority="392" operator="beginsWith" text="Yes">
      <formula>LEFT(C27,LEN("Yes"))="Yes"</formula>
    </cfRule>
    <cfRule type="containsText" dxfId="1656" priority="393" operator="containsText" text="Partially">
      <formula>NOT(ISERROR(SEARCH("Partially",C27)))</formula>
    </cfRule>
    <cfRule type="containsText" dxfId="1655" priority="394" operator="containsText" text="Mostly">
      <formula>NOT(ISERROR(SEARCH("Mostly",C27)))</formula>
    </cfRule>
    <cfRule type="containsText" dxfId="1654" priority="395" operator="containsText" text="Completely">
      <formula>NOT(ISERROR(SEARCH("Completely",C27)))</formula>
    </cfRule>
  </conditionalFormatting>
  <conditionalFormatting sqref="C30">
    <cfRule type="containsText" dxfId="1653" priority="382" operator="containsText" text="Don't Know">
      <formula>NOT(ISERROR(SEARCH("Don't Know",C30)))</formula>
    </cfRule>
    <cfRule type="containsText" dxfId="1652" priority="383" operator="containsText" text="Not at All">
      <formula>NOT(ISERROR(SEARCH("Not at All",C30)))</formula>
    </cfRule>
    <cfRule type="endsWith" dxfId="1651" priority="384" operator="endsWith" text="No">
      <formula>RIGHT(C30,LEN("No"))="No"</formula>
    </cfRule>
    <cfRule type="beginsWith" dxfId="1650" priority="385" operator="beginsWith" text="Yes">
      <formula>LEFT(C30,LEN("Yes"))="Yes"</formula>
    </cfRule>
    <cfRule type="containsText" dxfId="1649" priority="386" operator="containsText" text="Partially">
      <formula>NOT(ISERROR(SEARCH("Partially",C30)))</formula>
    </cfRule>
    <cfRule type="containsText" dxfId="1648" priority="387" operator="containsText" text="Mostly">
      <formula>NOT(ISERROR(SEARCH("Mostly",C30)))</formula>
    </cfRule>
    <cfRule type="containsText" dxfId="1647" priority="388" operator="containsText" text="Completely">
      <formula>NOT(ISERROR(SEARCH("Completely",C30)))</formula>
    </cfRule>
  </conditionalFormatting>
  <conditionalFormatting sqref="C39 C41 C43">
    <cfRule type="containsText" dxfId="1646" priority="375" operator="containsText" text="Don't Know">
      <formula>NOT(ISERROR(SEARCH("Don't Know",C39)))</formula>
    </cfRule>
    <cfRule type="containsText" dxfId="1645" priority="376" operator="containsText" text="Not at All">
      <formula>NOT(ISERROR(SEARCH("Not at All",C39)))</formula>
    </cfRule>
    <cfRule type="endsWith" dxfId="1644" priority="377" operator="endsWith" text="No">
      <formula>RIGHT(C39,LEN("No"))="No"</formula>
    </cfRule>
    <cfRule type="beginsWith" dxfId="1643" priority="378" operator="beginsWith" text="Yes">
      <formula>LEFT(C39,LEN("Yes"))="Yes"</formula>
    </cfRule>
    <cfRule type="containsText" dxfId="1642" priority="379" operator="containsText" text="Partially">
      <formula>NOT(ISERROR(SEARCH("Partially",C39)))</formula>
    </cfRule>
    <cfRule type="containsText" dxfId="1641" priority="380" operator="containsText" text="Mostly">
      <formula>NOT(ISERROR(SEARCH("Mostly",C39)))</formula>
    </cfRule>
    <cfRule type="containsText" dxfId="1640" priority="381" operator="containsText" text="Completely">
      <formula>NOT(ISERROR(SEARCH("Completely",C39)))</formula>
    </cfRule>
  </conditionalFormatting>
  <conditionalFormatting sqref="D47 D53:D58">
    <cfRule type="containsText" dxfId="1639" priority="368" operator="containsText" text="Don't Know">
      <formula>NOT(ISERROR(SEARCH("Don't Know",D47)))</formula>
    </cfRule>
    <cfRule type="containsText" dxfId="1638" priority="369" operator="containsText" text="Not at All">
      <formula>NOT(ISERROR(SEARCH("Not at All",D47)))</formula>
    </cfRule>
    <cfRule type="endsWith" dxfId="1637" priority="370" operator="endsWith" text="No">
      <formula>RIGHT(D47,LEN("No"))="No"</formula>
    </cfRule>
    <cfRule type="beginsWith" dxfId="1636" priority="371" operator="beginsWith" text="Yes">
      <formula>LEFT(D47,LEN("Yes"))="Yes"</formula>
    </cfRule>
    <cfRule type="containsText" dxfId="1635" priority="372" operator="containsText" text="Partially">
      <formula>NOT(ISERROR(SEARCH("Partially",D47)))</formula>
    </cfRule>
    <cfRule type="containsText" dxfId="1634" priority="373" operator="containsText" text="Mostly">
      <formula>NOT(ISERROR(SEARCH("Mostly",D47)))</formula>
    </cfRule>
    <cfRule type="containsText" dxfId="1633" priority="374" operator="containsText" text="Completely">
      <formula>NOT(ISERROR(SEARCH("Completely",D47)))</formula>
    </cfRule>
  </conditionalFormatting>
  <conditionalFormatting sqref="C67">
    <cfRule type="containsText" dxfId="1632" priority="361" operator="containsText" text="Don't Know">
      <formula>NOT(ISERROR(SEARCH("Don't Know",C67)))</formula>
    </cfRule>
    <cfRule type="containsText" dxfId="1631" priority="362" operator="containsText" text="Not at All">
      <formula>NOT(ISERROR(SEARCH("Not at All",C67)))</formula>
    </cfRule>
    <cfRule type="endsWith" dxfId="1630" priority="363" operator="endsWith" text="No">
      <formula>RIGHT(C67,LEN("No"))="No"</formula>
    </cfRule>
    <cfRule type="beginsWith" dxfId="1629" priority="364" operator="beginsWith" text="Yes">
      <formula>LEFT(C67,LEN("Yes"))="Yes"</formula>
    </cfRule>
    <cfRule type="containsText" dxfId="1628" priority="365" operator="containsText" text="Partially">
      <formula>NOT(ISERROR(SEARCH("Partially",C67)))</formula>
    </cfRule>
    <cfRule type="containsText" dxfId="1627" priority="366" operator="containsText" text="Mostly">
      <formula>NOT(ISERROR(SEARCH("Mostly",C67)))</formula>
    </cfRule>
    <cfRule type="containsText" dxfId="1626" priority="367" operator="containsText" text="Completely">
      <formula>NOT(ISERROR(SEARCH("Completely",C67)))</formula>
    </cfRule>
  </conditionalFormatting>
  <conditionalFormatting sqref="C69:C71">
    <cfRule type="containsText" dxfId="1625" priority="354" operator="containsText" text="Don't Know">
      <formula>NOT(ISERROR(SEARCH("Don't Know",C69)))</formula>
    </cfRule>
    <cfRule type="containsText" dxfId="1624" priority="355" operator="containsText" text="Not at All">
      <formula>NOT(ISERROR(SEARCH("Not at All",C69)))</formula>
    </cfRule>
    <cfRule type="endsWith" dxfId="1623" priority="356" operator="endsWith" text="No">
      <formula>RIGHT(C69,LEN("No"))="No"</formula>
    </cfRule>
    <cfRule type="beginsWith" dxfId="1622" priority="357" operator="beginsWith" text="Yes">
      <formula>LEFT(C69,LEN("Yes"))="Yes"</formula>
    </cfRule>
    <cfRule type="containsText" dxfId="1621" priority="358" operator="containsText" text="Partially">
      <formula>NOT(ISERROR(SEARCH("Partially",C69)))</formula>
    </cfRule>
    <cfRule type="containsText" dxfId="1620" priority="359" operator="containsText" text="Mostly">
      <formula>NOT(ISERROR(SEARCH("Mostly",C69)))</formula>
    </cfRule>
    <cfRule type="containsText" dxfId="1619" priority="360" operator="containsText" text="Completely">
      <formula>NOT(ISERROR(SEARCH("Completely",C69)))</formula>
    </cfRule>
  </conditionalFormatting>
  <conditionalFormatting sqref="C78">
    <cfRule type="containsText" dxfId="1618" priority="347" operator="containsText" text="Don't Know">
      <formula>NOT(ISERROR(SEARCH("Don't Know",C78)))</formula>
    </cfRule>
    <cfRule type="containsText" dxfId="1617" priority="348" operator="containsText" text="Not at All">
      <formula>NOT(ISERROR(SEARCH("Not at All",C78)))</formula>
    </cfRule>
    <cfRule type="endsWith" dxfId="1616" priority="349" operator="endsWith" text="No">
      <formula>RIGHT(C78,LEN("No"))="No"</formula>
    </cfRule>
    <cfRule type="beginsWith" dxfId="1615" priority="350" operator="beginsWith" text="Yes">
      <formula>LEFT(C78,LEN("Yes"))="Yes"</formula>
    </cfRule>
    <cfRule type="containsText" dxfId="1614" priority="351" operator="containsText" text="Partially">
      <formula>NOT(ISERROR(SEARCH("Partially",C78)))</formula>
    </cfRule>
    <cfRule type="containsText" dxfId="1613" priority="352" operator="containsText" text="Mostly">
      <formula>NOT(ISERROR(SEARCH("Mostly",C78)))</formula>
    </cfRule>
    <cfRule type="containsText" dxfId="1612" priority="353" operator="containsText" text="Completely">
      <formula>NOT(ISERROR(SEARCH("Completely",C78)))</formula>
    </cfRule>
  </conditionalFormatting>
  <conditionalFormatting sqref="C93:C94">
    <cfRule type="containsText" dxfId="1611" priority="340" operator="containsText" text="Don't Know">
      <formula>NOT(ISERROR(SEARCH("Don't Know",C93)))</formula>
    </cfRule>
    <cfRule type="containsText" dxfId="1610" priority="341" operator="containsText" text="Not at All">
      <formula>NOT(ISERROR(SEARCH("Not at All",C93)))</formula>
    </cfRule>
    <cfRule type="endsWith" dxfId="1609" priority="342" operator="endsWith" text="No">
      <formula>RIGHT(C93,LEN("No"))="No"</formula>
    </cfRule>
    <cfRule type="beginsWith" dxfId="1608" priority="343" operator="beginsWith" text="Yes">
      <formula>LEFT(C93,LEN("Yes"))="Yes"</formula>
    </cfRule>
    <cfRule type="containsText" dxfId="1607" priority="344" operator="containsText" text="Partially">
      <formula>NOT(ISERROR(SEARCH("Partially",C93)))</formula>
    </cfRule>
    <cfRule type="containsText" dxfId="1606" priority="345" operator="containsText" text="Mostly">
      <formula>NOT(ISERROR(SEARCH("Mostly",C93)))</formula>
    </cfRule>
    <cfRule type="containsText" dxfId="1605" priority="346" operator="containsText" text="Completely">
      <formula>NOT(ISERROR(SEARCH("Completely",C93)))</formula>
    </cfRule>
  </conditionalFormatting>
  <conditionalFormatting sqref="C97">
    <cfRule type="containsText" dxfId="1604" priority="333" operator="containsText" text="Don't Know">
      <formula>NOT(ISERROR(SEARCH("Don't Know",C97)))</formula>
    </cfRule>
    <cfRule type="containsText" dxfId="1603" priority="334" operator="containsText" text="Not at All">
      <formula>NOT(ISERROR(SEARCH("Not at All",C97)))</formula>
    </cfRule>
    <cfRule type="endsWith" dxfId="1602" priority="335" operator="endsWith" text="No">
      <formula>RIGHT(C97,LEN("No"))="No"</formula>
    </cfRule>
    <cfRule type="beginsWith" dxfId="1601" priority="336" operator="beginsWith" text="Yes">
      <formula>LEFT(C97,LEN("Yes"))="Yes"</formula>
    </cfRule>
    <cfRule type="containsText" dxfId="1600" priority="337" operator="containsText" text="Partially">
      <formula>NOT(ISERROR(SEARCH("Partially",C97)))</formula>
    </cfRule>
    <cfRule type="containsText" dxfId="1599" priority="338" operator="containsText" text="Mostly">
      <formula>NOT(ISERROR(SEARCH("Mostly",C97)))</formula>
    </cfRule>
    <cfRule type="containsText" dxfId="1598" priority="339" operator="containsText" text="Completely">
      <formula>NOT(ISERROR(SEARCH("Completely",C97)))</formula>
    </cfRule>
  </conditionalFormatting>
  <conditionalFormatting sqref="C106">
    <cfRule type="containsText" dxfId="1597" priority="326" operator="containsText" text="Don't Know">
      <formula>NOT(ISERROR(SEARCH("Don't Know",C106)))</formula>
    </cfRule>
    <cfRule type="containsText" dxfId="1596" priority="327" operator="containsText" text="Not at All">
      <formula>NOT(ISERROR(SEARCH("Not at All",C106)))</formula>
    </cfRule>
    <cfRule type="endsWith" dxfId="1595" priority="328" operator="endsWith" text="No">
      <formula>RIGHT(C106,LEN("No"))="No"</formula>
    </cfRule>
    <cfRule type="beginsWith" dxfId="1594" priority="329" operator="beginsWith" text="Yes">
      <formula>LEFT(C106,LEN("Yes"))="Yes"</formula>
    </cfRule>
    <cfRule type="containsText" dxfId="1593" priority="330" operator="containsText" text="Partially">
      <formula>NOT(ISERROR(SEARCH("Partially",C106)))</formula>
    </cfRule>
    <cfRule type="containsText" dxfId="1592" priority="331" operator="containsText" text="Mostly">
      <formula>NOT(ISERROR(SEARCH("Mostly",C106)))</formula>
    </cfRule>
    <cfRule type="containsText" dxfId="1591" priority="332" operator="containsText" text="Completely">
      <formula>NOT(ISERROR(SEARCH("Completely",C106)))</formula>
    </cfRule>
  </conditionalFormatting>
  <conditionalFormatting sqref="C108:C111 C114:C115">
    <cfRule type="containsText" dxfId="1590" priority="319" operator="containsText" text="Don't Know">
      <formula>NOT(ISERROR(SEARCH("Don't Know",C108)))</formula>
    </cfRule>
    <cfRule type="containsText" dxfId="1589" priority="320" operator="containsText" text="Not at All">
      <formula>NOT(ISERROR(SEARCH("Not at All",C108)))</formula>
    </cfRule>
    <cfRule type="endsWith" dxfId="1588" priority="321" operator="endsWith" text="No">
      <formula>RIGHT(C108,LEN("No"))="No"</formula>
    </cfRule>
    <cfRule type="beginsWith" dxfId="1587" priority="322" operator="beginsWith" text="Yes">
      <formula>LEFT(C108,LEN("Yes"))="Yes"</formula>
    </cfRule>
    <cfRule type="containsText" dxfId="1586" priority="323" operator="containsText" text="Partially">
      <formula>NOT(ISERROR(SEARCH("Partially",C108)))</formula>
    </cfRule>
    <cfRule type="containsText" dxfId="1585" priority="324" operator="containsText" text="Mostly">
      <formula>NOT(ISERROR(SEARCH("Mostly",C108)))</formula>
    </cfRule>
    <cfRule type="containsText" dxfId="1584" priority="325" operator="containsText" text="Completely">
      <formula>NOT(ISERROR(SEARCH("Completely",C108)))</formula>
    </cfRule>
  </conditionalFormatting>
  <conditionalFormatting sqref="C17">
    <cfRule type="containsText" dxfId="1583" priority="312" operator="containsText" text="Don't Know">
      <formula>NOT(ISERROR(SEARCH("Don't Know",C17)))</formula>
    </cfRule>
    <cfRule type="containsText" dxfId="1582" priority="313" operator="containsText" text="Not at All">
      <formula>NOT(ISERROR(SEARCH("Not at All",C17)))</formula>
    </cfRule>
    <cfRule type="endsWith" dxfId="1581" priority="314" operator="endsWith" text="No">
      <formula>RIGHT(C17,LEN("No"))="No"</formula>
    </cfRule>
    <cfRule type="beginsWith" dxfId="1580" priority="315" operator="beginsWith" text="Yes">
      <formula>LEFT(C17,LEN("Yes"))="Yes"</formula>
    </cfRule>
    <cfRule type="containsText" dxfId="1579" priority="316" operator="containsText" text="Partially">
      <formula>NOT(ISERROR(SEARCH("Partially",C17)))</formula>
    </cfRule>
    <cfRule type="containsText" dxfId="1578" priority="317" operator="containsText" text="Mostly">
      <formula>NOT(ISERROR(SEARCH("Mostly",C17)))</formula>
    </cfRule>
    <cfRule type="containsText" dxfId="1577" priority="318" operator="containsText" text="Completely">
      <formula>NOT(ISERROR(SEARCH("Completely",C17)))</formula>
    </cfRule>
  </conditionalFormatting>
  <conditionalFormatting sqref="C15">
    <cfRule type="containsText" dxfId="1576" priority="305" operator="containsText" text="Don't Know">
      <formula>NOT(ISERROR(SEARCH("Don't Know",C15)))</formula>
    </cfRule>
    <cfRule type="containsText" dxfId="1575" priority="306" operator="containsText" text="Not at All">
      <formula>NOT(ISERROR(SEARCH("Not at All",C15)))</formula>
    </cfRule>
    <cfRule type="endsWith" dxfId="1574" priority="307" operator="endsWith" text="No">
      <formula>RIGHT(C15,LEN("No"))="No"</formula>
    </cfRule>
    <cfRule type="beginsWith" dxfId="1573" priority="308" operator="beginsWith" text="Yes">
      <formula>LEFT(C15,LEN("Yes"))="Yes"</formula>
    </cfRule>
    <cfRule type="containsText" dxfId="1572" priority="309" operator="containsText" text="Partially">
      <formula>NOT(ISERROR(SEARCH("Partially",C15)))</formula>
    </cfRule>
    <cfRule type="containsText" dxfId="1571" priority="310" operator="containsText" text="Mostly">
      <formula>NOT(ISERROR(SEARCH("Mostly",C15)))</formula>
    </cfRule>
    <cfRule type="containsText" dxfId="1570" priority="311" operator="containsText" text="Completely">
      <formula>NOT(ISERROR(SEARCH("Completely",C15)))</formula>
    </cfRule>
  </conditionalFormatting>
  <conditionalFormatting sqref="C21">
    <cfRule type="containsText" dxfId="1569" priority="298" operator="containsText" text="Don't Know">
      <formula>NOT(ISERROR(SEARCH("Don't Know",C21)))</formula>
    </cfRule>
    <cfRule type="containsText" dxfId="1568" priority="299" operator="containsText" text="Not at All">
      <formula>NOT(ISERROR(SEARCH("Not at All",C21)))</formula>
    </cfRule>
    <cfRule type="endsWith" dxfId="1567" priority="300" operator="endsWith" text="No">
      <formula>RIGHT(C21,LEN("No"))="No"</formula>
    </cfRule>
    <cfRule type="beginsWith" dxfId="1566" priority="301" operator="beginsWith" text="Yes">
      <formula>LEFT(C21,LEN("Yes"))="Yes"</formula>
    </cfRule>
    <cfRule type="containsText" dxfId="1565" priority="302" operator="containsText" text="Partially">
      <formula>NOT(ISERROR(SEARCH("Partially",C21)))</formula>
    </cfRule>
    <cfRule type="containsText" dxfId="1564" priority="303" operator="containsText" text="Mostly">
      <formula>NOT(ISERROR(SEARCH("Mostly",C21)))</formula>
    </cfRule>
    <cfRule type="containsText" dxfId="1563" priority="304" operator="containsText" text="Completely">
      <formula>NOT(ISERROR(SEARCH("Completely",C21)))</formula>
    </cfRule>
  </conditionalFormatting>
  <conditionalFormatting sqref="C24">
    <cfRule type="containsText" dxfId="1562" priority="291" operator="containsText" text="Don't Know">
      <formula>NOT(ISERROR(SEARCH("Don't Know",C24)))</formula>
    </cfRule>
    <cfRule type="containsText" dxfId="1561" priority="292" operator="containsText" text="Not at All">
      <formula>NOT(ISERROR(SEARCH("Not at All",C24)))</formula>
    </cfRule>
    <cfRule type="endsWith" dxfId="1560" priority="293" operator="endsWith" text="No">
      <formula>RIGHT(C24,LEN("No"))="No"</formula>
    </cfRule>
    <cfRule type="beginsWith" dxfId="1559" priority="294" operator="beginsWith" text="Yes">
      <formula>LEFT(C24,LEN("Yes"))="Yes"</formula>
    </cfRule>
    <cfRule type="containsText" dxfId="1558" priority="295" operator="containsText" text="Partially">
      <formula>NOT(ISERROR(SEARCH("Partially",C24)))</formula>
    </cfRule>
    <cfRule type="containsText" dxfId="1557" priority="296" operator="containsText" text="Mostly">
      <formula>NOT(ISERROR(SEARCH("Mostly",C24)))</formula>
    </cfRule>
    <cfRule type="containsText" dxfId="1556" priority="297" operator="containsText" text="Completely">
      <formula>NOT(ISERROR(SEARCH("Completely",C24)))</formula>
    </cfRule>
  </conditionalFormatting>
  <conditionalFormatting sqref="C25">
    <cfRule type="containsText" dxfId="1555" priority="284" operator="containsText" text="Don't Know">
      <formula>NOT(ISERROR(SEARCH("Don't Know",C25)))</formula>
    </cfRule>
    <cfRule type="containsText" dxfId="1554" priority="285" operator="containsText" text="Not at All">
      <formula>NOT(ISERROR(SEARCH("Not at All",C25)))</formula>
    </cfRule>
    <cfRule type="endsWith" dxfId="1553" priority="286" operator="endsWith" text="No">
      <formula>RIGHT(C25,LEN("No"))="No"</formula>
    </cfRule>
    <cfRule type="beginsWith" dxfId="1552" priority="287" operator="beginsWith" text="Yes">
      <formula>LEFT(C25,LEN("Yes"))="Yes"</formula>
    </cfRule>
    <cfRule type="containsText" dxfId="1551" priority="288" operator="containsText" text="Partially">
      <formula>NOT(ISERROR(SEARCH("Partially",C25)))</formula>
    </cfRule>
    <cfRule type="containsText" dxfId="1550" priority="289" operator="containsText" text="Mostly">
      <formula>NOT(ISERROR(SEARCH("Mostly",C25)))</formula>
    </cfRule>
    <cfRule type="containsText" dxfId="1549" priority="290" operator="containsText" text="Completely">
      <formula>NOT(ISERROR(SEARCH("Completely",C25)))</formula>
    </cfRule>
  </conditionalFormatting>
  <conditionalFormatting sqref="C28">
    <cfRule type="containsText" dxfId="1548" priority="277" operator="containsText" text="Don't Know">
      <formula>NOT(ISERROR(SEARCH("Don't Know",C28)))</formula>
    </cfRule>
    <cfRule type="containsText" dxfId="1547" priority="278" operator="containsText" text="Not at All">
      <formula>NOT(ISERROR(SEARCH("Not at All",C28)))</formula>
    </cfRule>
    <cfRule type="endsWith" dxfId="1546" priority="279" operator="endsWith" text="No">
      <formula>RIGHT(C28,LEN("No"))="No"</formula>
    </cfRule>
    <cfRule type="beginsWith" dxfId="1545" priority="280" operator="beginsWith" text="Yes">
      <formula>LEFT(C28,LEN("Yes"))="Yes"</formula>
    </cfRule>
    <cfRule type="containsText" dxfId="1544" priority="281" operator="containsText" text="Partially">
      <formula>NOT(ISERROR(SEARCH("Partially",C28)))</formula>
    </cfRule>
    <cfRule type="containsText" dxfId="1543" priority="282" operator="containsText" text="Mostly">
      <formula>NOT(ISERROR(SEARCH("Mostly",C28)))</formula>
    </cfRule>
    <cfRule type="containsText" dxfId="1542" priority="283" operator="containsText" text="Completely">
      <formula>NOT(ISERROR(SEARCH("Completely",C28)))</formula>
    </cfRule>
  </conditionalFormatting>
  <conditionalFormatting sqref="C38">
    <cfRule type="containsText" dxfId="1541" priority="270" operator="containsText" text="Don't Know">
      <formula>NOT(ISERROR(SEARCH("Don't Know",C38)))</formula>
    </cfRule>
    <cfRule type="containsText" dxfId="1540" priority="271" operator="containsText" text="Not at All">
      <formula>NOT(ISERROR(SEARCH("Not at All",C38)))</formula>
    </cfRule>
    <cfRule type="endsWith" dxfId="1539" priority="272" operator="endsWith" text="No">
      <formula>RIGHT(C38,LEN("No"))="No"</formula>
    </cfRule>
    <cfRule type="beginsWith" dxfId="1538" priority="273" operator="beginsWith" text="Yes">
      <formula>LEFT(C38,LEN("Yes"))="Yes"</formula>
    </cfRule>
    <cfRule type="containsText" dxfId="1537" priority="274" operator="containsText" text="Partially">
      <formula>NOT(ISERROR(SEARCH("Partially",C38)))</formula>
    </cfRule>
    <cfRule type="containsText" dxfId="1536" priority="275" operator="containsText" text="Mostly">
      <formula>NOT(ISERROR(SEARCH("Mostly",C38)))</formula>
    </cfRule>
    <cfRule type="containsText" dxfId="1535" priority="276" operator="containsText" text="Completely">
      <formula>NOT(ISERROR(SEARCH("Completely",C38)))</formula>
    </cfRule>
  </conditionalFormatting>
  <conditionalFormatting sqref="C40">
    <cfRule type="containsText" dxfId="1534" priority="263" operator="containsText" text="Don't Know">
      <formula>NOT(ISERROR(SEARCH("Don't Know",C40)))</formula>
    </cfRule>
    <cfRule type="containsText" dxfId="1533" priority="264" operator="containsText" text="Not at All">
      <formula>NOT(ISERROR(SEARCH("Not at All",C40)))</formula>
    </cfRule>
    <cfRule type="endsWith" dxfId="1532" priority="265" operator="endsWith" text="No">
      <formula>RIGHT(C40,LEN("No"))="No"</formula>
    </cfRule>
    <cfRule type="beginsWith" dxfId="1531" priority="266" operator="beginsWith" text="Yes">
      <formula>LEFT(C40,LEN("Yes"))="Yes"</formula>
    </cfRule>
    <cfRule type="containsText" dxfId="1530" priority="267" operator="containsText" text="Partially">
      <formula>NOT(ISERROR(SEARCH("Partially",C40)))</formula>
    </cfRule>
    <cfRule type="containsText" dxfId="1529" priority="268" operator="containsText" text="Mostly">
      <formula>NOT(ISERROR(SEARCH("Mostly",C40)))</formula>
    </cfRule>
    <cfRule type="containsText" dxfId="1528" priority="269" operator="containsText" text="Completely">
      <formula>NOT(ISERROR(SEARCH("Completely",C40)))</formula>
    </cfRule>
  </conditionalFormatting>
  <conditionalFormatting sqref="C42">
    <cfRule type="containsText" dxfId="1527" priority="256" operator="containsText" text="Don't Know">
      <formula>NOT(ISERROR(SEARCH("Don't Know",C42)))</formula>
    </cfRule>
    <cfRule type="containsText" dxfId="1526" priority="257" operator="containsText" text="Not at All">
      <formula>NOT(ISERROR(SEARCH("Not at All",C42)))</formula>
    </cfRule>
    <cfRule type="endsWith" dxfId="1525" priority="258" operator="endsWith" text="No">
      <formula>RIGHT(C42,LEN("No"))="No"</formula>
    </cfRule>
    <cfRule type="beginsWith" dxfId="1524" priority="259" operator="beginsWith" text="Yes">
      <formula>LEFT(C42,LEN("Yes"))="Yes"</formula>
    </cfRule>
    <cfRule type="containsText" dxfId="1523" priority="260" operator="containsText" text="Partially">
      <formula>NOT(ISERROR(SEARCH("Partially",C42)))</formula>
    </cfRule>
    <cfRule type="containsText" dxfId="1522" priority="261" operator="containsText" text="Mostly">
      <formula>NOT(ISERROR(SEARCH("Mostly",C42)))</formula>
    </cfRule>
    <cfRule type="containsText" dxfId="1521" priority="262" operator="containsText" text="Completely">
      <formula>NOT(ISERROR(SEARCH("Completely",C42)))</formula>
    </cfRule>
  </conditionalFormatting>
  <conditionalFormatting sqref="D48:D52">
    <cfRule type="containsText" dxfId="1520" priority="249" operator="containsText" text="Don't Know">
      <formula>NOT(ISERROR(SEARCH("Don't Know",D48)))</formula>
    </cfRule>
    <cfRule type="containsText" dxfId="1519" priority="250" operator="containsText" text="Not at All">
      <formula>NOT(ISERROR(SEARCH("Not at All",D48)))</formula>
    </cfRule>
    <cfRule type="endsWith" dxfId="1518" priority="251" operator="endsWith" text="No">
      <formula>RIGHT(D48,LEN("No"))="No"</formula>
    </cfRule>
    <cfRule type="beginsWith" dxfId="1517" priority="252" operator="beginsWith" text="Yes">
      <formula>LEFT(D48,LEN("Yes"))="Yes"</formula>
    </cfRule>
    <cfRule type="containsText" dxfId="1516" priority="253" operator="containsText" text="Partially">
      <formula>NOT(ISERROR(SEARCH("Partially",D48)))</formula>
    </cfRule>
    <cfRule type="containsText" dxfId="1515" priority="254" operator="containsText" text="Mostly">
      <formula>NOT(ISERROR(SEARCH("Mostly",D48)))</formula>
    </cfRule>
    <cfRule type="containsText" dxfId="1514" priority="255" operator="containsText" text="Completely">
      <formula>NOT(ISERROR(SEARCH("Completely",D48)))</formula>
    </cfRule>
  </conditionalFormatting>
  <conditionalFormatting sqref="C58">
    <cfRule type="containsText" dxfId="1513" priority="242" operator="containsText" text="Don't Know">
      <formula>NOT(ISERROR(SEARCH("Don't Know",C58)))</formula>
    </cfRule>
    <cfRule type="containsText" dxfId="1512" priority="243" operator="containsText" text="Not at All">
      <formula>NOT(ISERROR(SEARCH("Not at All",C58)))</formula>
    </cfRule>
    <cfRule type="endsWith" dxfId="1511" priority="244" operator="endsWith" text="No">
      <formula>RIGHT(C58,LEN("No"))="No"</formula>
    </cfRule>
    <cfRule type="beginsWith" dxfId="1510" priority="245" operator="beginsWith" text="Yes">
      <formula>LEFT(C58,LEN("Yes"))="Yes"</formula>
    </cfRule>
    <cfRule type="containsText" dxfId="1509" priority="246" operator="containsText" text="Partially">
      <formula>NOT(ISERROR(SEARCH("Partially",C58)))</formula>
    </cfRule>
    <cfRule type="containsText" dxfId="1508" priority="247" operator="containsText" text="Mostly">
      <formula>NOT(ISERROR(SEARCH("Mostly",C58)))</formula>
    </cfRule>
    <cfRule type="containsText" dxfId="1507" priority="248" operator="containsText" text="Completely">
      <formula>NOT(ISERROR(SEARCH("Completely",C58)))</formula>
    </cfRule>
  </conditionalFormatting>
  <conditionalFormatting sqref="C60">
    <cfRule type="containsText" dxfId="1506" priority="235" operator="containsText" text="Don't Know">
      <formula>NOT(ISERROR(SEARCH("Don't Know",C60)))</formula>
    </cfRule>
    <cfRule type="containsText" dxfId="1505" priority="236" operator="containsText" text="Not at All">
      <formula>NOT(ISERROR(SEARCH("Not at All",C60)))</formula>
    </cfRule>
    <cfRule type="endsWith" dxfId="1504" priority="237" operator="endsWith" text="No">
      <formula>RIGHT(C60,LEN("No"))="No"</formula>
    </cfRule>
    <cfRule type="beginsWith" dxfId="1503" priority="238" operator="beginsWith" text="Yes">
      <formula>LEFT(C60,LEN("Yes"))="Yes"</formula>
    </cfRule>
    <cfRule type="containsText" dxfId="1502" priority="239" operator="containsText" text="Partially">
      <formula>NOT(ISERROR(SEARCH("Partially",C60)))</formula>
    </cfRule>
    <cfRule type="containsText" dxfId="1501" priority="240" operator="containsText" text="Mostly">
      <formula>NOT(ISERROR(SEARCH("Mostly",C60)))</formula>
    </cfRule>
    <cfRule type="containsText" dxfId="1500" priority="241" operator="containsText" text="Completely">
      <formula>NOT(ISERROR(SEARCH("Completely",C60)))</formula>
    </cfRule>
  </conditionalFormatting>
  <conditionalFormatting sqref="C79:C80">
    <cfRule type="containsText" dxfId="1499" priority="228" operator="containsText" text="Don't Know">
      <formula>NOT(ISERROR(SEARCH("Don't Know",C79)))</formula>
    </cfRule>
    <cfRule type="containsText" dxfId="1498" priority="229" operator="containsText" text="Not at All">
      <formula>NOT(ISERROR(SEARCH("Not at All",C79)))</formula>
    </cfRule>
    <cfRule type="endsWith" dxfId="1497" priority="230" operator="endsWith" text="No">
      <formula>RIGHT(C79,LEN("No"))="No"</formula>
    </cfRule>
    <cfRule type="beginsWith" dxfId="1496" priority="231" operator="beginsWith" text="Yes">
      <formula>LEFT(C79,LEN("Yes"))="Yes"</formula>
    </cfRule>
    <cfRule type="containsText" dxfId="1495" priority="232" operator="containsText" text="Partially">
      <formula>NOT(ISERROR(SEARCH("Partially",C79)))</formula>
    </cfRule>
    <cfRule type="containsText" dxfId="1494" priority="233" operator="containsText" text="Mostly">
      <formula>NOT(ISERROR(SEARCH("Mostly",C79)))</formula>
    </cfRule>
    <cfRule type="containsText" dxfId="1493" priority="234" operator="containsText" text="Completely">
      <formula>NOT(ISERROR(SEARCH("Completely",C79)))</formula>
    </cfRule>
  </conditionalFormatting>
  <conditionalFormatting sqref="C92">
    <cfRule type="containsText" dxfId="1492" priority="221" operator="containsText" text="Don't Know">
      <formula>NOT(ISERROR(SEARCH("Don't Know",C92)))</formula>
    </cfRule>
    <cfRule type="containsText" dxfId="1491" priority="222" operator="containsText" text="Not at All">
      <formula>NOT(ISERROR(SEARCH("Not at All",C92)))</formula>
    </cfRule>
    <cfRule type="endsWith" dxfId="1490" priority="223" operator="endsWith" text="No">
      <formula>RIGHT(C92,LEN("No"))="No"</formula>
    </cfRule>
    <cfRule type="beginsWith" dxfId="1489" priority="224" operator="beginsWith" text="Yes">
      <formula>LEFT(C92,LEN("Yes"))="Yes"</formula>
    </cfRule>
    <cfRule type="containsText" dxfId="1488" priority="225" operator="containsText" text="Partially">
      <formula>NOT(ISERROR(SEARCH("Partially",C92)))</formula>
    </cfRule>
    <cfRule type="containsText" dxfId="1487" priority="226" operator="containsText" text="Mostly">
      <formula>NOT(ISERROR(SEARCH("Mostly",C92)))</formula>
    </cfRule>
    <cfRule type="containsText" dxfId="1486" priority="227" operator="containsText" text="Completely">
      <formula>NOT(ISERROR(SEARCH("Completely",C92)))</formula>
    </cfRule>
  </conditionalFormatting>
  <conditionalFormatting sqref="C98:C104">
    <cfRule type="containsText" dxfId="1485" priority="214" operator="containsText" text="Don't Know">
      <formula>NOT(ISERROR(SEARCH("Don't Know",C98)))</formula>
    </cfRule>
    <cfRule type="containsText" dxfId="1484" priority="215" operator="containsText" text="Not at All">
      <formula>NOT(ISERROR(SEARCH("Not at All",C98)))</formula>
    </cfRule>
    <cfRule type="endsWith" dxfId="1483" priority="216" operator="endsWith" text="No">
      <formula>RIGHT(C98,LEN("No"))="No"</formula>
    </cfRule>
    <cfRule type="beginsWith" dxfId="1482" priority="217" operator="beginsWith" text="Yes">
      <formula>LEFT(C98,LEN("Yes"))="Yes"</formula>
    </cfRule>
    <cfRule type="containsText" dxfId="1481" priority="218" operator="containsText" text="Partially">
      <formula>NOT(ISERROR(SEARCH("Partially",C98)))</formula>
    </cfRule>
    <cfRule type="containsText" dxfId="1480" priority="219" operator="containsText" text="Mostly">
      <formula>NOT(ISERROR(SEARCH("Mostly",C98)))</formula>
    </cfRule>
    <cfRule type="containsText" dxfId="1479" priority="220" operator="containsText" text="Completely">
      <formula>NOT(ISERROR(SEARCH("Completely",C98)))</formula>
    </cfRule>
  </conditionalFormatting>
  <conditionalFormatting sqref="C112:C113">
    <cfRule type="containsText" dxfId="1478" priority="207" operator="containsText" text="Don't Know">
      <formula>NOT(ISERROR(SEARCH("Don't Know",C112)))</formula>
    </cfRule>
    <cfRule type="containsText" dxfId="1477" priority="208" operator="containsText" text="Not at All">
      <formula>NOT(ISERROR(SEARCH("Not at All",C112)))</formula>
    </cfRule>
    <cfRule type="endsWith" dxfId="1476" priority="209" operator="endsWith" text="No">
      <formula>RIGHT(C112,LEN("No"))="No"</formula>
    </cfRule>
    <cfRule type="beginsWith" dxfId="1475" priority="210" operator="beginsWith" text="Yes">
      <formula>LEFT(C112,LEN("Yes"))="Yes"</formula>
    </cfRule>
    <cfRule type="containsText" dxfId="1474" priority="211" operator="containsText" text="Partially">
      <formula>NOT(ISERROR(SEARCH("Partially",C112)))</formula>
    </cfRule>
    <cfRule type="containsText" dxfId="1473" priority="212" operator="containsText" text="Mostly">
      <formula>NOT(ISERROR(SEARCH("Mostly",C112)))</formula>
    </cfRule>
    <cfRule type="containsText" dxfId="1472" priority="213" operator="containsText" text="Completely">
      <formula>NOT(ISERROR(SEARCH("Completely",C112)))</formula>
    </cfRule>
  </conditionalFormatting>
  <conditionalFormatting sqref="C1:D2 BD69:BE69 C4:D80 C92:D1048576">
    <cfRule type="containsText" dxfId="1471" priority="205" operator="containsText" text="mostly">
      <formula>NOT(ISERROR(SEARCH("mostly",C1)))</formula>
    </cfRule>
    <cfRule type="containsText" dxfId="1470" priority="206" operator="containsText" text="slightly">
      <formula>NOT(ISERROR(SEARCH("slightly",C1)))</formula>
    </cfRule>
  </conditionalFormatting>
  <conditionalFormatting sqref="C3:D3">
    <cfRule type="containsText" dxfId="1469" priority="203" operator="containsText" text="mostly">
      <formula>NOT(ISERROR(SEARCH("mostly",C3)))</formula>
    </cfRule>
    <cfRule type="containsText" dxfId="1468" priority="204" operator="containsText" text="slightly">
      <formula>NOT(ISERROR(SEARCH("slightly",C3)))</formula>
    </cfRule>
  </conditionalFormatting>
  <conditionalFormatting sqref="BD69">
    <cfRule type="containsText" dxfId="1467" priority="196" operator="containsText" text="Don't Know">
      <formula>NOT(ISERROR(SEARCH("Don't Know",BD69)))</formula>
    </cfRule>
    <cfRule type="containsText" dxfId="1466" priority="197" operator="containsText" text="Not at All">
      <formula>NOT(ISERROR(SEARCH("Not at All",BD69)))</formula>
    </cfRule>
    <cfRule type="endsWith" dxfId="1465" priority="198" operator="endsWith" text="No">
      <formula>RIGHT(BD69,LEN("No"))="No"</formula>
    </cfRule>
    <cfRule type="beginsWith" dxfId="1464" priority="199" operator="beginsWith" text="Yes">
      <formula>LEFT(BD69,LEN("Yes"))="Yes"</formula>
    </cfRule>
    <cfRule type="containsText" dxfId="1463" priority="200" operator="containsText" text="Partially">
      <formula>NOT(ISERROR(SEARCH("Partially",BD69)))</formula>
    </cfRule>
    <cfRule type="containsText" dxfId="1462" priority="201" operator="containsText" text="Mostly">
      <formula>NOT(ISERROR(SEARCH("Mostly",BD69)))</formula>
    </cfRule>
    <cfRule type="containsText" dxfId="1461" priority="202" operator="containsText" text="Completely">
      <formula>NOT(ISERROR(SEARCH("Completely",BD69)))</formula>
    </cfRule>
  </conditionalFormatting>
  <conditionalFormatting sqref="C82:C91">
    <cfRule type="containsText" dxfId="1460" priority="195" operator="containsText" text="Completely">
      <formula>NOT(ISERROR(SEARCH("Completely",C82)))</formula>
    </cfRule>
  </conditionalFormatting>
  <conditionalFormatting sqref="C82:C91">
    <cfRule type="containsText" dxfId="1459" priority="194" operator="containsText" text="Mostly">
      <formula>NOT(ISERROR(SEARCH("Mostly",C82)))</formula>
    </cfRule>
  </conditionalFormatting>
  <conditionalFormatting sqref="C82:C91">
    <cfRule type="containsText" dxfId="1458" priority="193" operator="containsText" text="Partially">
      <formula>NOT(ISERROR(SEARCH("Partially",C82)))</formula>
    </cfRule>
  </conditionalFormatting>
  <conditionalFormatting sqref="C82:C91">
    <cfRule type="containsText" dxfId="1457" priority="192" operator="containsText" text="Not at All">
      <formula>NOT(ISERROR(SEARCH("Not at All",C82)))</formula>
    </cfRule>
  </conditionalFormatting>
  <conditionalFormatting sqref="C82:C91">
    <cfRule type="containsText" dxfId="1456" priority="191" operator="containsText" text="Don't Know">
      <formula>NOT(ISERROR(SEARCH("Don't Know",C82)))</formula>
    </cfRule>
  </conditionalFormatting>
  <conditionalFormatting sqref="C82:C91">
    <cfRule type="containsText" dxfId="1455" priority="190" operator="containsText" text="Yes">
      <formula>NOT(ISERROR(SEARCH("Yes",C82)))</formula>
    </cfRule>
  </conditionalFormatting>
  <conditionalFormatting sqref="C82:C91">
    <cfRule type="endsWith" dxfId="1454" priority="189" operator="endsWith" text="No">
      <formula>RIGHT(C82,LEN("No"))="No"</formula>
    </cfRule>
  </conditionalFormatting>
  <conditionalFormatting sqref="C82:D91">
    <cfRule type="containsText" dxfId="1453" priority="186" operator="containsText" text="mostly">
      <formula>NOT(ISERROR(SEARCH("mostly",C82)))</formula>
    </cfRule>
    <cfRule type="containsText" dxfId="1452" priority="187" operator="containsText" text="slightly">
      <formula>NOT(ISERROR(SEARCH("slightly",C82)))</formula>
    </cfRule>
    <cfRule type="containsText" dxfId="1451" priority="188" operator="containsText" text="slighttly">
      <formula>NOT(ISERROR(SEARCH("slighttly",C82)))</formula>
    </cfRule>
  </conditionalFormatting>
  <conditionalFormatting sqref="C65">
    <cfRule type="containsText" dxfId="1450" priority="179" operator="containsText" text="Don't Know">
      <formula>NOT(ISERROR(SEARCH("Don't Know",C65)))</formula>
    </cfRule>
    <cfRule type="containsText" dxfId="1449" priority="180" operator="containsText" text="Not at All">
      <formula>NOT(ISERROR(SEARCH("Not at All",C65)))</formula>
    </cfRule>
    <cfRule type="endsWith" dxfId="1448" priority="181" operator="endsWith" text="No">
      <formula>RIGHT(C65,LEN("No"))="No"</formula>
    </cfRule>
    <cfRule type="beginsWith" dxfId="1447" priority="182" operator="beginsWith" text="Yes">
      <formula>LEFT(C65,LEN("Yes"))="Yes"</formula>
    </cfRule>
    <cfRule type="containsText" dxfId="1446" priority="183" operator="containsText" text="Partially">
      <formula>NOT(ISERROR(SEARCH("Partially",C65)))</formula>
    </cfRule>
    <cfRule type="containsText" dxfId="1445" priority="184" operator="containsText" text="Mostly">
      <formula>NOT(ISERROR(SEARCH("Mostly",C65)))</formula>
    </cfRule>
    <cfRule type="containsText" dxfId="1444" priority="185" operator="containsText" text="Completely">
      <formula>NOT(ISERROR(SEARCH("Completely",C65)))</formula>
    </cfRule>
  </conditionalFormatting>
  <conditionalFormatting sqref="C76:C77">
    <cfRule type="containsText" dxfId="1443" priority="172" operator="containsText" text="Don't Know">
      <formula>NOT(ISERROR(SEARCH("Don't Know",C76)))</formula>
    </cfRule>
    <cfRule type="containsText" dxfId="1442" priority="173" operator="containsText" text="Not at All">
      <formula>NOT(ISERROR(SEARCH("Not at All",C76)))</formula>
    </cfRule>
    <cfRule type="endsWith" dxfId="1441" priority="174" operator="endsWith" text="No">
      <formula>RIGHT(C76,LEN("No"))="No"</formula>
    </cfRule>
    <cfRule type="beginsWith" dxfId="1440" priority="175" operator="beginsWith" text="Yes">
      <formula>LEFT(C76,LEN("Yes"))="Yes"</formula>
    </cfRule>
    <cfRule type="containsText" dxfId="1439" priority="176" operator="containsText" text="Partially">
      <formula>NOT(ISERROR(SEARCH("Partially",C76)))</formula>
    </cfRule>
    <cfRule type="containsText" dxfId="1438" priority="177" operator="containsText" text="Mostly">
      <formula>NOT(ISERROR(SEARCH("Mostly",C76)))</formula>
    </cfRule>
    <cfRule type="containsText" dxfId="1437" priority="178" operator="containsText" text="Completely">
      <formula>NOT(ISERROR(SEARCH("Completely",C76)))</formula>
    </cfRule>
  </conditionalFormatting>
  <conditionalFormatting sqref="C15">
    <cfRule type="containsText" dxfId="1436" priority="165" operator="containsText" text="Don't Know">
      <formula>NOT(ISERROR(SEARCH("Don't Know",C15)))</formula>
    </cfRule>
    <cfRule type="containsText" dxfId="1435" priority="166" operator="containsText" text="Not at All">
      <formula>NOT(ISERROR(SEARCH("Not at All",C15)))</formula>
    </cfRule>
    <cfRule type="endsWith" dxfId="1434" priority="167" operator="endsWith" text="No">
      <formula>RIGHT(C15,LEN("No"))="No"</formula>
    </cfRule>
    <cfRule type="beginsWith" dxfId="1433" priority="168" operator="beginsWith" text="Yes">
      <formula>LEFT(C15,LEN("Yes"))="Yes"</formula>
    </cfRule>
    <cfRule type="containsText" dxfId="1432" priority="169" operator="containsText" text="Partially">
      <formula>NOT(ISERROR(SEARCH("Partially",C15)))</formula>
    </cfRule>
    <cfRule type="containsText" dxfId="1431" priority="170" operator="containsText" text="Mostly">
      <formula>NOT(ISERROR(SEARCH("Mostly",C15)))</formula>
    </cfRule>
    <cfRule type="containsText" dxfId="1430" priority="171" operator="containsText" text="Completely">
      <formula>NOT(ISERROR(SEARCH("Completely",C15)))</formula>
    </cfRule>
  </conditionalFormatting>
  <conditionalFormatting sqref="C17:C18">
    <cfRule type="containsText" dxfId="1429" priority="158" operator="containsText" text="Don't Know">
      <formula>NOT(ISERROR(SEARCH("Don't Know",C17)))</formula>
    </cfRule>
    <cfRule type="containsText" dxfId="1428" priority="159" operator="containsText" text="Not at All">
      <formula>NOT(ISERROR(SEARCH("Not at All",C17)))</formula>
    </cfRule>
    <cfRule type="endsWith" dxfId="1427" priority="160" operator="endsWith" text="No">
      <formula>RIGHT(C17,LEN("No"))="No"</formula>
    </cfRule>
    <cfRule type="beginsWith" dxfId="1426" priority="161" operator="beginsWith" text="Yes">
      <formula>LEFT(C17,LEN("Yes"))="Yes"</formula>
    </cfRule>
    <cfRule type="containsText" dxfId="1425" priority="162" operator="containsText" text="Partially">
      <formula>NOT(ISERROR(SEARCH("Partially",C17)))</formula>
    </cfRule>
    <cfRule type="containsText" dxfId="1424" priority="163" operator="containsText" text="Mostly">
      <formula>NOT(ISERROR(SEARCH("Mostly",C17)))</formula>
    </cfRule>
    <cfRule type="containsText" dxfId="1423" priority="164" operator="containsText" text="Completely">
      <formula>NOT(ISERROR(SEARCH("Completely",C17)))</formula>
    </cfRule>
  </conditionalFormatting>
  <conditionalFormatting sqref="C21">
    <cfRule type="containsText" dxfId="1422" priority="151" operator="containsText" text="Don't Know">
      <formula>NOT(ISERROR(SEARCH("Don't Know",C21)))</formula>
    </cfRule>
    <cfRule type="containsText" dxfId="1421" priority="152" operator="containsText" text="Not at All">
      <formula>NOT(ISERROR(SEARCH("Not at All",C21)))</formula>
    </cfRule>
    <cfRule type="endsWith" dxfId="1420" priority="153" operator="endsWith" text="No">
      <formula>RIGHT(C21,LEN("No"))="No"</formula>
    </cfRule>
    <cfRule type="beginsWith" dxfId="1419" priority="154" operator="beginsWith" text="Yes">
      <formula>LEFT(C21,LEN("Yes"))="Yes"</formula>
    </cfRule>
    <cfRule type="containsText" dxfId="1418" priority="155" operator="containsText" text="Partially">
      <formula>NOT(ISERROR(SEARCH("Partially",C21)))</formula>
    </cfRule>
    <cfRule type="containsText" dxfId="1417" priority="156" operator="containsText" text="Mostly">
      <formula>NOT(ISERROR(SEARCH("Mostly",C21)))</formula>
    </cfRule>
    <cfRule type="containsText" dxfId="1416" priority="157" operator="containsText" text="Completely">
      <formula>NOT(ISERROR(SEARCH("Completely",C21)))</formula>
    </cfRule>
  </conditionalFormatting>
  <conditionalFormatting sqref="C24:C25">
    <cfRule type="containsText" dxfId="1415" priority="144" operator="containsText" text="Don't Know">
      <formula>NOT(ISERROR(SEARCH("Don't Know",C24)))</formula>
    </cfRule>
    <cfRule type="containsText" dxfId="1414" priority="145" operator="containsText" text="Not at All">
      <formula>NOT(ISERROR(SEARCH("Not at All",C24)))</formula>
    </cfRule>
    <cfRule type="endsWith" dxfId="1413" priority="146" operator="endsWith" text="No">
      <formula>RIGHT(C24,LEN("No"))="No"</formula>
    </cfRule>
    <cfRule type="beginsWith" dxfId="1412" priority="147" operator="beginsWith" text="Yes">
      <formula>LEFT(C24,LEN("Yes"))="Yes"</formula>
    </cfRule>
    <cfRule type="containsText" dxfId="1411" priority="148" operator="containsText" text="Partially">
      <formula>NOT(ISERROR(SEARCH("Partially",C24)))</formula>
    </cfRule>
    <cfRule type="containsText" dxfId="1410" priority="149" operator="containsText" text="Mostly">
      <formula>NOT(ISERROR(SEARCH("Mostly",C24)))</formula>
    </cfRule>
    <cfRule type="containsText" dxfId="1409" priority="150" operator="containsText" text="Completely">
      <formula>NOT(ISERROR(SEARCH("Completely",C24)))</formula>
    </cfRule>
  </conditionalFormatting>
  <conditionalFormatting sqref="C28">
    <cfRule type="containsText" dxfId="1408" priority="137" operator="containsText" text="Don't Know">
      <formula>NOT(ISERROR(SEARCH("Don't Know",C28)))</formula>
    </cfRule>
    <cfRule type="containsText" dxfId="1407" priority="138" operator="containsText" text="Not at All">
      <formula>NOT(ISERROR(SEARCH("Not at All",C28)))</formula>
    </cfRule>
    <cfRule type="endsWith" dxfId="1406" priority="139" operator="endsWith" text="No">
      <formula>RIGHT(C28,LEN("No"))="No"</formula>
    </cfRule>
    <cfRule type="beginsWith" dxfId="1405" priority="140" operator="beginsWith" text="Yes">
      <formula>LEFT(C28,LEN("Yes"))="Yes"</formula>
    </cfRule>
    <cfRule type="containsText" dxfId="1404" priority="141" operator="containsText" text="Partially">
      <formula>NOT(ISERROR(SEARCH("Partially",C28)))</formula>
    </cfRule>
    <cfRule type="containsText" dxfId="1403" priority="142" operator="containsText" text="Mostly">
      <formula>NOT(ISERROR(SEARCH("Mostly",C28)))</formula>
    </cfRule>
    <cfRule type="containsText" dxfId="1402" priority="143" operator="containsText" text="Completely">
      <formula>NOT(ISERROR(SEARCH("Completely",C28)))</formula>
    </cfRule>
  </conditionalFormatting>
  <conditionalFormatting sqref="C38">
    <cfRule type="containsText" dxfId="1401" priority="130" operator="containsText" text="Don't Know">
      <formula>NOT(ISERROR(SEARCH("Don't Know",C38)))</formula>
    </cfRule>
    <cfRule type="containsText" dxfId="1400" priority="131" operator="containsText" text="Not at All">
      <formula>NOT(ISERROR(SEARCH("Not at All",C38)))</formula>
    </cfRule>
    <cfRule type="endsWith" dxfId="1399" priority="132" operator="endsWith" text="No">
      <formula>RIGHT(C38,LEN("No"))="No"</formula>
    </cfRule>
    <cfRule type="beginsWith" dxfId="1398" priority="133" operator="beginsWith" text="Yes">
      <formula>LEFT(C38,LEN("Yes"))="Yes"</formula>
    </cfRule>
    <cfRule type="containsText" dxfId="1397" priority="134" operator="containsText" text="Partially">
      <formula>NOT(ISERROR(SEARCH("Partially",C38)))</formula>
    </cfRule>
    <cfRule type="containsText" dxfId="1396" priority="135" operator="containsText" text="Mostly">
      <formula>NOT(ISERROR(SEARCH("Mostly",C38)))</formula>
    </cfRule>
    <cfRule type="containsText" dxfId="1395" priority="136" operator="containsText" text="Completely">
      <formula>NOT(ISERROR(SEARCH("Completely",C38)))</formula>
    </cfRule>
  </conditionalFormatting>
  <conditionalFormatting sqref="C40">
    <cfRule type="containsText" dxfId="1394" priority="123" operator="containsText" text="Don't Know">
      <formula>NOT(ISERROR(SEARCH("Don't Know",C40)))</formula>
    </cfRule>
    <cfRule type="containsText" dxfId="1393" priority="124" operator="containsText" text="Not at All">
      <formula>NOT(ISERROR(SEARCH("Not at All",C40)))</formula>
    </cfRule>
    <cfRule type="endsWith" dxfId="1392" priority="125" operator="endsWith" text="No">
      <formula>RIGHT(C40,LEN("No"))="No"</formula>
    </cfRule>
    <cfRule type="beginsWith" dxfId="1391" priority="126" operator="beginsWith" text="Yes">
      <formula>LEFT(C40,LEN("Yes"))="Yes"</formula>
    </cfRule>
    <cfRule type="containsText" dxfId="1390" priority="127" operator="containsText" text="Partially">
      <formula>NOT(ISERROR(SEARCH("Partially",C40)))</formula>
    </cfRule>
    <cfRule type="containsText" dxfId="1389" priority="128" operator="containsText" text="Mostly">
      <formula>NOT(ISERROR(SEARCH("Mostly",C40)))</formula>
    </cfRule>
    <cfRule type="containsText" dxfId="1388" priority="129" operator="containsText" text="Completely">
      <formula>NOT(ISERROR(SEARCH("Completely",C40)))</formula>
    </cfRule>
  </conditionalFormatting>
  <conditionalFormatting sqref="C42">
    <cfRule type="containsText" dxfId="1387" priority="116" operator="containsText" text="Don't Know">
      <formula>NOT(ISERROR(SEARCH("Don't Know",C42)))</formula>
    </cfRule>
    <cfRule type="containsText" dxfId="1386" priority="117" operator="containsText" text="Not at All">
      <formula>NOT(ISERROR(SEARCH("Not at All",C42)))</formula>
    </cfRule>
    <cfRule type="endsWith" dxfId="1385" priority="118" operator="endsWith" text="No">
      <formula>RIGHT(C42,LEN("No"))="No"</formula>
    </cfRule>
    <cfRule type="beginsWith" dxfId="1384" priority="119" operator="beginsWith" text="Yes">
      <formula>LEFT(C42,LEN("Yes"))="Yes"</formula>
    </cfRule>
    <cfRule type="containsText" dxfId="1383" priority="120" operator="containsText" text="Partially">
      <formula>NOT(ISERROR(SEARCH("Partially",C42)))</formula>
    </cfRule>
    <cfRule type="containsText" dxfId="1382" priority="121" operator="containsText" text="Mostly">
      <formula>NOT(ISERROR(SEARCH("Mostly",C42)))</formula>
    </cfRule>
    <cfRule type="containsText" dxfId="1381" priority="122" operator="containsText" text="Completely">
      <formula>NOT(ISERROR(SEARCH("Completely",C42)))</formula>
    </cfRule>
  </conditionalFormatting>
  <conditionalFormatting sqref="D46">
    <cfRule type="containsText" dxfId="1380" priority="109" operator="containsText" text="Don't Know">
      <formula>NOT(ISERROR(SEARCH("Don't Know",D46)))</formula>
    </cfRule>
    <cfRule type="containsText" dxfId="1379" priority="110" operator="containsText" text="Not at All">
      <formula>NOT(ISERROR(SEARCH("Not at All",D46)))</formula>
    </cfRule>
    <cfRule type="endsWith" dxfId="1378" priority="111" operator="endsWith" text="No">
      <formula>RIGHT(D46,LEN("No"))="No"</formula>
    </cfRule>
    <cfRule type="beginsWith" dxfId="1377" priority="112" operator="beginsWith" text="Yes">
      <formula>LEFT(D46,LEN("Yes"))="Yes"</formula>
    </cfRule>
    <cfRule type="containsText" dxfId="1376" priority="113" operator="containsText" text="Partially">
      <formula>NOT(ISERROR(SEARCH("Partially",D46)))</formula>
    </cfRule>
    <cfRule type="containsText" dxfId="1375" priority="114" operator="containsText" text="Mostly">
      <formula>NOT(ISERROR(SEARCH("Mostly",D46)))</formula>
    </cfRule>
    <cfRule type="containsText" dxfId="1374" priority="115" operator="containsText" text="Completely">
      <formula>NOT(ISERROR(SEARCH("Completely",D46)))</formula>
    </cfRule>
  </conditionalFormatting>
  <conditionalFormatting sqref="D48:D52">
    <cfRule type="containsText" dxfId="1373" priority="102" operator="containsText" text="Don't Know">
      <formula>NOT(ISERROR(SEARCH("Don't Know",D48)))</formula>
    </cfRule>
    <cfRule type="containsText" dxfId="1372" priority="103" operator="containsText" text="Not at All">
      <formula>NOT(ISERROR(SEARCH("Not at All",D48)))</formula>
    </cfRule>
    <cfRule type="endsWith" dxfId="1371" priority="104" operator="endsWith" text="No">
      <formula>RIGHT(D48,LEN("No"))="No"</formula>
    </cfRule>
    <cfRule type="beginsWith" dxfId="1370" priority="105" operator="beginsWith" text="Yes">
      <formula>LEFT(D48,LEN("Yes"))="Yes"</formula>
    </cfRule>
    <cfRule type="containsText" dxfId="1369" priority="106" operator="containsText" text="Partially">
      <formula>NOT(ISERROR(SEARCH("Partially",D48)))</formula>
    </cfRule>
    <cfRule type="containsText" dxfId="1368" priority="107" operator="containsText" text="Mostly">
      <formula>NOT(ISERROR(SEARCH("Mostly",D48)))</formula>
    </cfRule>
    <cfRule type="containsText" dxfId="1367" priority="108" operator="containsText" text="Completely">
      <formula>NOT(ISERROR(SEARCH("Completely",D48)))</formula>
    </cfRule>
  </conditionalFormatting>
  <conditionalFormatting sqref="C58">
    <cfRule type="containsText" dxfId="1366" priority="95" operator="containsText" text="Don't Know">
      <formula>NOT(ISERROR(SEARCH("Don't Know",C58)))</formula>
    </cfRule>
    <cfRule type="containsText" dxfId="1365" priority="96" operator="containsText" text="Not at All">
      <formula>NOT(ISERROR(SEARCH("Not at All",C58)))</formula>
    </cfRule>
    <cfRule type="endsWith" dxfId="1364" priority="97" operator="endsWith" text="No">
      <formula>RIGHT(C58,LEN("No"))="No"</formula>
    </cfRule>
    <cfRule type="beginsWith" dxfId="1363" priority="98" operator="beginsWith" text="Yes">
      <formula>LEFT(C58,LEN("Yes"))="Yes"</formula>
    </cfRule>
    <cfRule type="containsText" dxfId="1362" priority="99" operator="containsText" text="Partially">
      <formula>NOT(ISERROR(SEARCH("Partially",C58)))</formula>
    </cfRule>
    <cfRule type="containsText" dxfId="1361" priority="100" operator="containsText" text="Mostly">
      <formula>NOT(ISERROR(SEARCH("Mostly",C58)))</formula>
    </cfRule>
    <cfRule type="containsText" dxfId="1360" priority="101" operator="containsText" text="Completely">
      <formula>NOT(ISERROR(SEARCH("Completely",C58)))</formula>
    </cfRule>
  </conditionalFormatting>
  <conditionalFormatting sqref="C60">
    <cfRule type="containsText" dxfId="1359" priority="88" operator="containsText" text="Don't Know">
      <formula>NOT(ISERROR(SEARCH("Don't Know",C60)))</formula>
    </cfRule>
    <cfRule type="containsText" dxfId="1358" priority="89" operator="containsText" text="Not at All">
      <formula>NOT(ISERROR(SEARCH("Not at All",C60)))</formula>
    </cfRule>
    <cfRule type="endsWith" dxfId="1357" priority="90" operator="endsWith" text="No">
      <formula>RIGHT(C60,LEN("No"))="No"</formula>
    </cfRule>
    <cfRule type="beginsWith" dxfId="1356" priority="91" operator="beginsWith" text="Yes">
      <formula>LEFT(C60,LEN("Yes"))="Yes"</formula>
    </cfRule>
    <cfRule type="containsText" dxfId="1355" priority="92" operator="containsText" text="Partially">
      <formula>NOT(ISERROR(SEARCH("Partially",C60)))</formula>
    </cfRule>
    <cfRule type="containsText" dxfId="1354" priority="93" operator="containsText" text="Mostly">
      <formula>NOT(ISERROR(SEARCH("Mostly",C60)))</formula>
    </cfRule>
    <cfRule type="containsText" dxfId="1353" priority="94" operator="containsText" text="Completely">
      <formula>NOT(ISERROR(SEARCH("Completely",C60)))</formula>
    </cfRule>
  </conditionalFormatting>
  <conditionalFormatting sqref="C66">
    <cfRule type="containsText" dxfId="1352" priority="81" operator="containsText" text="Don't Know">
      <formula>NOT(ISERROR(SEARCH("Don't Know",C66)))</formula>
    </cfRule>
    <cfRule type="containsText" dxfId="1351" priority="82" operator="containsText" text="Not at All">
      <formula>NOT(ISERROR(SEARCH("Not at All",C66)))</formula>
    </cfRule>
    <cfRule type="endsWith" dxfId="1350" priority="83" operator="endsWith" text="No">
      <formula>RIGHT(C66,LEN("No"))="No"</formula>
    </cfRule>
    <cfRule type="beginsWith" dxfId="1349" priority="84" operator="beginsWith" text="Yes">
      <formula>LEFT(C66,LEN("Yes"))="Yes"</formula>
    </cfRule>
    <cfRule type="containsText" dxfId="1348" priority="85" operator="containsText" text="Partially">
      <formula>NOT(ISERROR(SEARCH("Partially",C66)))</formula>
    </cfRule>
    <cfRule type="containsText" dxfId="1347" priority="86" operator="containsText" text="Mostly">
      <formula>NOT(ISERROR(SEARCH("Mostly",C66)))</formula>
    </cfRule>
    <cfRule type="containsText" dxfId="1346" priority="87" operator="containsText" text="Completely">
      <formula>NOT(ISERROR(SEARCH("Completely",C66)))</formula>
    </cfRule>
  </conditionalFormatting>
  <conditionalFormatting sqref="C66">
    <cfRule type="containsText" dxfId="1345" priority="74" operator="containsText" text="Don't Know">
      <formula>NOT(ISERROR(SEARCH("Don't Know",C66)))</formula>
    </cfRule>
    <cfRule type="containsText" dxfId="1344" priority="75" operator="containsText" text="Not at All">
      <formula>NOT(ISERROR(SEARCH("Not at All",C66)))</formula>
    </cfRule>
    <cfRule type="endsWith" dxfId="1343" priority="76" operator="endsWith" text="No">
      <formula>RIGHT(C66,LEN("No"))="No"</formula>
    </cfRule>
    <cfRule type="beginsWith" dxfId="1342" priority="77" operator="beginsWith" text="Yes">
      <formula>LEFT(C66,LEN("Yes"))="Yes"</formula>
    </cfRule>
    <cfRule type="containsText" dxfId="1341" priority="78" operator="containsText" text="Partially">
      <formula>NOT(ISERROR(SEARCH("Partially",C66)))</formula>
    </cfRule>
    <cfRule type="containsText" dxfId="1340" priority="79" operator="containsText" text="Mostly">
      <formula>NOT(ISERROR(SEARCH("Mostly",C66)))</formula>
    </cfRule>
    <cfRule type="containsText" dxfId="1339" priority="80" operator="containsText" text="Completely">
      <formula>NOT(ISERROR(SEARCH("Completely",C66)))</formula>
    </cfRule>
  </conditionalFormatting>
  <conditionalFormatting sqref="C76">
    <cfRule type="containsText" dxfId="1338" priority="67" operator="containsText" text="Don't Know">
      <formula>NOT(ISERROR(SEARCH("Don't Know",C76)))</formula>
    </cfRule>
    <cfRule type="containsText" dxfId="1337" priority="68" operator="containsText" text="Not at All">
      <formula>NOT(ISERROR(SEARCH("Not at All",C76)))</formula>
    </cfRule>
    <cfRule type="endsWith" dxfId="1336" priority="69" operator="endsWith" text="No">
      <formula>RIGHT(C76,LEN("No"))="No"</formula>
    </cfRule>
    <cfRule type="beginsWith" dxfId="1335" priority="70" operator="beginsWith" text="Yes">
      <formula>LEFT(C76,LEN("Yes"))="Yes"</formula>
    </cfRule>
    <cfRule type="containsText" dxfId="1334" priority="71" operator="containsText" text="Partially">
      <formula>NOT(ISERROR(SEARCH("Partially",C76)))</formula>
    </cfRule>
    <cfRule type="containsText" dxfId="1333" priority="72" operator="containsText" text="Mostly">
      <formula>NOT(ISERROR(SEARCH("Mostly",C76)))</formula>
    </cfRule>
    <cfRule type="containsText" dxfId="1332" priority="73" operator="containsText" text="Completely">
      <formula>NOT(ISERROR(SEARCH("Completely",C76)))</formula>
    </cfRule>
  </conditionalFormatting>
  <conditionalFormatting sqref="C76">
    <cfRule type="containsText" dxfId="1331" priority="60" operator="containsText" text="Don't Know">
      <formula>NOT(ISERROR(SEARCH("Don't Know",C76)))</formula>
    </cfRule>
    <cfRule type="containsText" dxfId="1330" priority="61" operator="containsText" text="Not at All">
      <formula>NOT(ISERROR(SEARCH("Not at All",C76)))</formula>
    </cfRule>
    <cfRule type="endsWith" dxfId="1329" priority="62" operator="endsWith" text="No">
      <formula>RIGHT(C76,LEN("No"))="No"</formula>
    </cfRule>
    <cfRule type="beginsWith" dxfId="1328" priority="63" operator="beginsWith" text="Yes">
      <formula>LEFT(C76,LEN("Yes"))="Yes"</formula>
    </cfRule>
    <cfRule type="containsText" dxfId="1327" priority="64" operator="containsText" text="Partially">
      <formula>NOT(ISERROR(SEARCH("Partially",C76)))</formula>
    </cfRule>
    <cfRule type="containsText" dxfId="1326" priority="65" operator="containsText" text="Mostly">
      <formula>NOT(ISERROR(SEARCH("Mostly",C76)))</formula>
    </cfRule>
    <cfRule type="containsText" dxfId="1325" priority="66" operator="containsText" text="Completely">
      <formula>NOT(ISERROR(SEARCH("Completely",C76)))</formula>
    </cfRule>
  </conditionalFormatting>
  <conditionalFormatting sqref="C77:C80">
    <cfRule type="containsText" dxfId="1324" priority="53" operator="containsText" text="Don't Know">
      <formula>NOT(ISERROR(SEARCH("Don't Know",C77)))</formula>
    </cfRule>
    <cfRule type="containsText" dxfId="1323" priority="54" operator="containsText" text="Not at All">
      <formula>NOT(ISERROR(SEARCH("Not at All",C77)))</formula>
    </cfRule>
    <cfRule type="endsWith" dxfId="1322" priority="55" operator="endsWith" text="No">
      <formula>RIGHT(C77,LEN("No"))="No"</formula>
    </cfRule>
    <cfRule type="beginsWith" dxfId="1321" priority="56" operator="beginsWith" text="Yes">
      <formula>LEFT(C77,LEN("Yes"))="Yes"</formula>
    </cfRule>
    <cfRule type="containsText" dxfId="1320" priority="57" operator="containsText" text="Partially">
      <formula>NOT(ISERROR(SEARCH("Partially",C77)))</formula>
    </cfRule>
    <cfRule type="containsText" dxfId="1319" priority="58" operator="containsText" text="Mostly">
      <formula>NOT(ISERROR(SEARCH("Mostly",C77)))</formula>
    </cfRule>
    <cfRule type="containsText" dxfId="1318" priority="59" operator="containsText" text="Completely">
      <formula>NOT(ISERROR(SEARCH("Completely",C77)))</formula>
    </cfRule>
  </conditionalFormatting>
  <conditionalFormatting sqref="C77:C80">
    <cfRule type="containsText" dxfId="1317" priority="46" operator="containsText" text="Don't Know">
      <formula>NOT(ISERROR(SEARCH("Don't Know",C77)))</formula>
    </cfRule>
    <cfRule type="containsText" dxfId="1316" priority="47" operator="containsText" text="Not at All">
      <formula>NOT(ISERROR(SEARCH("Not at All",C77)))</formula>
    </cfRule>
    <cfRule type="endsWith" dxfId="1315" priority="48" operator="endsWith" text="No">
      <formula>RIGHT(C77,LEN("No"))="No"</formula>
    </cfRule>
    <cfRule type="beginsWith" dxfId="1314" priority="49" operator="beginsWith" text="Yes">
      <formula>LEFT(C77,LEN("Yes"))="Yes"</formula>
    </cfRule>
    <cfRule type="containsText" dxfId="1313" priority="50" operator="containsText" text="Partially">
      <formula>NOT(ISERROR(SEARCH("Partially",C77)))</formula>
    </cfRule>
    <cfRule type="containsText" dxfId="1312" priority="51" operator="containsText" text="Mostly">
      <formula>NOT(ISERROR(SEARCH("Mostly",C77)))</formula>
    </cfRule>
    <cfRule type="containsText" dxfId="1311" priority="52" operator="containsText" text="Completely">
      <formula>NOT(ISERROR(SEARCH("Completely",C77)))</formula>
    </cfRule>
  </conditionalFormatting>
  <conditionalFormatting sqref="C92">
    <cfRule type="containsText" dxfId="1310" priority="39" operator="containsText" text="Don't Know">
      <formula>NOT(ISERROR(SEARCH("Don't Know",C92)))</formula>
    </cfRule>
    <cfRule type="containsText" dxfId="1309" priority="40" operator="containsText" text="Not at All">
      <formula>NOT(ISERROR(SEARCH("Not at All",C92)))</formula>
    </cfRule>
    <cfRule type="endsWith" dxfId="1308" priority="41" operator="endsWith" text="No">
      <formula>RIGHT(C92,LEN("No"))="No"</formula>
    </cfRule>
    <cfRule type="beginsWith" dxfId="1307" priority="42" operator="beginsWith" text="Yes">
      <formula>LEFT(C92,LEN("Yes"))="Yes"</formula>
    </cfRule>
    <cfRule type="containsText" dxfId="1306" priority="43" operator="containsText" text="Partially">
      <formula>NOT(ISERROR(SEARCH("Partially",C92)))</formula>
    </cfRule>
    <cfRule type="containsText" dxfId="1305" priority="44" operator="containsText" text="Mostly">
      <formula>NOT(ISERROR(SEARCH("Mostly",C92)))</formula>
    </cfRule>
    <cfRule type="containsText" dxfId="1304" priority="45" operator="containsText" text="Completely">
      <formula>NOT(ISERROR(SEARCH("Completely",C92)))</formula>
    </cfRule>
  </conditionalFormatting>
  <conditionalFormatting sqref="C92">
    <cfRule type="containsText" dxfId="1303" priority="32" operator="containsText" text="Don't Know">
      <formula>NOT(ISERROR(SEARCH("Don't Know",C92)))</formula>
    </cfRule>
    <cfRule type="containsText" dxfId="1302" priority="33" operator="containsText" text="Not at All">
      <formula>NOT(ISERROR(SEARCH("Not at All",C92)))</formula>
    </cfRule>
    <cfRule type="endsWith" dxfId="1301" priority="34" operator="endsWith" text="No">
      <formula>RIGHT(C92,LEN("No"))="No"</formula>
    </cfRule>
    <cfRule type="beginsWith" dxfId="1300" priority="35" operator="beginsWith" text="Yes">
      <formula>LEFT(C92,LEN("Yes"))="Yes"</formula>
    </cfRule>
    <cfRule type="containsText" dxfId="1299" priority="36" operator="containsText" text="Partially">
      <formula>NOT(ISERROR(SEARCH("Partially",C92)))</formula>
    </cfRule>
    <cfRule type="containsText" dxfId="1298" priority="37" operator="containsText" text="Mostly">
      <formula>NOT(ISERROR(SEARCH("Mostly",C92)))</formula>
    </cfRule>
    <cfRule type="containsText" dxfId="1297" priority="38" operator="containsText" text="Completely">
      <formula>NOT(ISERROR(SEARCH("Completely",C92)))</formula>
    </cfRule>
  </conditionalFormatting>
  <conditionalFormatting sqref="C97:C104">
    <cfRule type="containsText" dxfId="1296" priority="25" operator="containsText" text="Don't Know">
      <formula>NOT(ISERROR(SEARCH("Don't Know",C97)))</formula>
    </cfRule>
    <cfRule type="containsText" dxfId="1295" priority="26" operator="containsText" text="Not at All">
      <formula>NOT(ISERROR(SEARCH("Not at All",C97)))</formula>
    </cfRule>
    <cfRule type="endsWith" dxfId="1294" priority="27" operator="endsWith" text="No">
      <formula>RIGHT(C97,LEN("No"))="No"</formula>
    </cfRule>
    <cfRule type="beginsWith" dxfId="1293" priority="28" operator="beginsWith" text="Yes">
      <formula>LEFT(C97,LEN("Yes"))="Yes"</formula>
    </cfRule>
    <cfRule type="containsText" dxfId="1292" priority="29" operator="containsText" text="Partially">
      <formula>NOT(ISERROR(SEARCH("Partially",C97)))</formula>
    </cfRule>
    <cfRule type="containsText" dxfId="1291" priority="30" operator="containsText" text="Mostly">
      <formula>NOT(ISERROR(SEARCH("Mostly",C97)))</formula>
    </cfRule>
    <cfRule type="containsText" dxfId="1290" priority="31" operator="containsText" text="Completely">
      <formula>NOT(ISERROR(SEARCH("Completely",C97)))</formula>
    </cfRule>
  </conditionalFormatting>
  <conditionalFormatting sqref="C97:C104">
    <cfRule type="containsText" dxfId="1289" priority="18" operator="containsText" text="Don't Know">
      <formula>NOT(ISERROR(SEARCH("Don't Know",C97)))</formula>
    </cfRule>
    <cfRule type="containsText" dxfId="1288" priority="19" operator="containsText" text="Not at All">
      <formula>NOT(ISERROR(SEARCH("Not at All",C97)))</formula>
    </cfRule>
    <cfRule type="endsWith" dxfId="1287" priority="20" operator="endsWith" text="No">
      <formula>RIGHT(C97,LEN("No"))="No"</formula>
    </cfRule>
    <cfRule type="beginsWith" dxfId="1286" priority="21" operator="beginsWith" text="Yes">
      <formula>LEFT(C97,LEN("Yes"))="Yes"</formula>
    </cfRule>
    <cfRule type="containsText" dxfId="1285" priority="22" operator="containsText" text="Partially">
      <formula>NOT(ISERROR(SEARCH("Partially",C97)))</formula>
    </cfRule>
    <cfRule type="containsText" dxfId="1284" priority="23" operator="containsText" text="Mostly">
      <formula>NOT(ISERROR(SEARCH("Mostly",C97)))</formula>
    </cfRule>
    <cfRule type="containsText" dxfId="1283" priority="24" operator="containsText" text="Completely">
      <formula>NOT(ISERROR(SEARCH("Completely",C97)))</formula>
    </cfRule>
  </conditionalFormatting>
  <conditionalFormatting sqref="C110:C113">
    <cfRule type="containsText" dxfId="1282" priority="11" operator="containsText" text="Don't Know">
      <formula>NOT(ISERROR(SEARCH("Don't Know",C110)))</formula>
    </cfRule>
    <cfRule type="containsText" dxfId="1281" priority="12" operator="containsText" text="Not at All">
      <formula>NOT(ISERROR(SEARCH("Not at All",C110)))</formula>
    </cfRule>
    <cfRule type="endsWith" dxfId="1280" priority="13" operator="endsWith" text="No">
      <formula>RIGHT(C110,LEN("No"))="No"</formula>
    </cfRule>
    <cfRule type="beginsWith" dxfId="1279" priority="14" operator="beginsWith" text="Yes">
      <formula>LEFT(C110,LEN("Yes"))="Yes"</formula>
    </cfRule>
    <cfRule type="containsText" dxfId="1278" priority="15" operator="containsText" text="Partially">
      <formula>NOT(ISERROR(SEARCH("Partially",C110)))</formula>
    </cfRule>
    <cfRule type="containsText" dxfId="1277" priority="16" operator="containsText" text="Mostly">
      <formula>NOT(ISERROR(SEARCH("Mostly",C110)))</formula>
    </cfRule>
    <cfRule type="containsText" dxfId="1276" priority="17" operator="containsText" text="Completely">
      <formula>NOT(ISERROR(SEARCH("Completely",C110)))</formula>
    </cfRule>
  </conditionalFormatting>
  <conditionalFormatting sqref="C110:C113">
    <cfRule type="containsText" dxfId="1275" priority="4" operator="containsText" text="Don't Know">
      <formula>NOT(ISERROR(SEARCH("Don't Know",C110)))</formula>
    </cfRule>
    <cfRule type="containsText" dxfId="1274" priority="5" operator="containsText" text="Not at All">
      <formula>NOT(ISERROR(SEARCH("Not at All",C110)))</formula>
    </cfRule>
    <cfRule type="endsWith" dxfId="1273" priority="6" operator="endsWith" text="No">
      <formula>RIGHT(C110,LEN("No"))="No"</formula>
    </cfRule>
    <cfRule type="beginsWith" dxfId="1272" priority="7" operator="beginsWith" text="Yes">
      <formula>LEFT(C110,LEN("Yes"))="Yes"</formula>
    </cfRule>
    <cfRule type="containsText" dxfId="1271" priority="8" operator="containsText" text="Partially">
      <formula>NOT(ISERROR(SEARCH("Partially",C110)))</formula>
    </cfRule>
    <cfRule type="containsText" dxfId="1270" priority="9" operator="containsText" text="Mostly">
      <formula>NOT(ISERROR(SEARCH("Mostly",C110)))</formula>
    </cfRule>
    <cfRule type="containsText" dxfId="1269" priority="10" operator="containsText" text="Completely">
      <formula>NOT(ISERROR(SEARCH("Completely",C110)))</formula>
    </cfRule>
  </conditionalFormatting>
  <conditionalFormatting sqref="D46:D63">
    <cfRule type="containsText" dxfId="1268" priority="3" operator="containsText" text="mostly">
      <formula>NOT(ISERROR(SEARCH("mostly",D46)))</formula>
    </cfRule>
  </conditionalFormatting>
  <conditionalFormatting sqref="C65:D71">
    <cfRule type="containsText" dxfId="1267" priority="2" operator="containsText" text="mostly">
      <formula>NOT(ISERROR(SEARCH("mostly",C65)))</formula>
    </cfRule>
  </conditionalFormatting>
  <conditionalFormatting sqref="C1:D1048576">
    <cfRule type="containsText" dxfId="1266" priority="1" operator="containsText" text="mostly">
      <formula>NOT(ISERROR(SEARCH("mostly",C1)))</formula>
    </cfRule>
  </conditionalFormatting>
  <dataValidations count="12">
    <dataValidation type="list" allowBlank="1" showErrorMessage="1" sqref="H97:H104 H65:H71 H13:H63 I52:I63 H73:H95 G116 H114:H116 I111:I116 G125:I252" xr:uid="{00000000-0002-0000-0F00-000000000000}">
      <formula1>#REF!</formula1>
    </dataValidation>
    <dataValidation type="list" allowBlank="1" showInputMessage="1" showErrorMessage="1" sqref="F69:F70 E102:F102 F65" xr:uid="{00000000-0002-0000-0F00-000001000000}">
      <formula1>$L$14:$L$15</formula1>
    </dataValidation>
    <dataValidation type="list" allowBlank="1" showInputMessage="1" showErrorMessage="1" sqref="E97:F101 E73 E85:E95 E103:F104" xr:uid="{00000000-0002-0000-0F00-000002000000}">
      <formula1>$K$14:$K$17</formula1>
    </dataValidation>
    <dataValidation type="list" allowBlank="1" showInputMessage="1" showErrorMessage="1" sqref="E97:F101 E73 E85:E95 E103:F104" xr:uid="{00000000-0002-0000-0F00-000003000000}">
      <formula1>$N$14:$N$16</formula1>
    </dataValidation>
    <dataValidation type="list" allowBlank="1" showErrorMessage="1" sqref="G253:I463" xr:uid="{00000000-0002-0000-0F00-000005000000}">
      <formula1>KEYALT</formula1>
    </dataValidation>
    <dataValidation type="list" allowBlank="1" showInputMessage="1" showErrorMessage="1" sqref="C95 Y68 AP66 AP104" xr:uid="{00000000-0002-0000-0F00-000007000000}">
      <formula1>"Completely, Mostly, Partially, Not at All, Don't Know"</formula1>
    </dataValidation>
    <dataValidation type="list" allowBlank="1" showInputMessage="1" showErrorMessage="1" sqref="C95 C13 C16 C26 C29 C31:C37 C22:C23 BD69 C73:C74 C19:C20 C46:C63" xr:uid="{00000000-0002-0000-0F00-000008000000}">
      <formula1>"Yes, No"</formula1>
    </dataValidation>
    <dataValidation type="list" allowBlank="1" sqref="H106:H113 F121:H124" xr:uid="{00000000-0002-0000-0F00-000004000000}">
      <formula1>#REF!</formula1>
    </dataValidation>
    <dataValidation type="list" allowBlank="1" showInputMessage="1" showErrorMessage="1" sqref="H73:H95" xr:uid="{00000000-0002-0000-0F00-000006000000}">
      <formula1>$K$15:$K$19</formula1>
    </dataValidation>
    <dataValidation type="list" allowBlank="1" showInputMessage="1" showErrorMessage="1" sqref="C5:C11" xr:uid="{16001BAB-4D76-D849-A997-A9865D08FE2B}">
      <formula1>"no coverage, poor coverage, reasonable coverage, good coverage, comprehensive coverage"</formula1>
    </dataValidation>
    <dataValidation type="list" allowBlank="1" showInputMessage="1" showErrorMessage="1" sqref="D5:D11" xr:uid="{F689B426-CA70-2943-BB51-87B69B629679}">
      <formula1>"Concerning practice, Pilot and learning programme, Promising and emerging programme, Established high-quality programme"</formula1>
    </dataValidation>
    <dataValidation type="list" allowBlank="1" showInputMessage="1" showErrorMessage="1" sqref="C14:D15 C82:D94 C65:D67 C17:D18 C21:D21 C30:D30 C24:D25 C27:D28 D46:D63 C69:D71 C38:D43 C106:D106 C97:D104 C76:D80 C108:D115" xr:uid="{EA401933-DACE-644F-9BA0-4D5CAB2210D4}">
      <formula1>"Completely, Mostly, Slightly, Not at All, Don't Know"</formula1>
    </dataValidation>
  </dataValidations>
  <pageMargins left="0.7" right="0.7" top="0.75" bottom="0.75" header="0.3" footer="0.3"/>
  <pageSetup scale="91"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3:G87"/>
  <sheetViews>
    <sheetView workbookViewId="0">
      <selection activeCell="G12" sqref="G12:G17"/>
    </sheetView>
  </sheetViews>
  <sheetFormatPr defaultColWidth="8.81640625" defaultRowHeight="12.5"/>
  <cols>
    <col min="1" max="1" width="25.54296875" bestFit="1" customWidth="1"/>
    <col min="2" max="2" width="10.1796875" customWidth="1"/>
    <col min="3" max="3" width="11.453125" bestFit="1" customWidth="1"/>
    <col min="5" max="6" width="10.453125" bestFit="1" customWidth="1"/>
    <col min="7" max="7" width="41" customWidth="1"/>
  </cols>
  <sheetData>
    <row r="3" spans="1:7" ht="13">
      <c r="A3" s="1"/>
      <c r="B3" s="204" t="s">
        <v>208</v>
      </c>
    </row>
    <row r="4" spans="1:7">
      <c r="A4" s="202" t="s">
        <v>63</v>
      </c>
      <c r="B4" s="203">
        <v>3</v>
      </c>
    </row>
    <row r="5" spans="1:7">
      <c r="A5" s="202" t="s">
        <v>54</v>
      </c>
      <c r="B5" s="203">
        <v>2</v>
      </c>
    </row>
    <row r="6" spans="1:7">
      <c r="A6" s="202" t="s">
        <v>55</v>
      </c>
      <c r="B6" s="203">
        <v>1</v>
      </c>
    </row>
    <row r="7" spans="1:7">
      <c r="A7" s="202" t="s">
        <v>209</v>
      </c>
      <c r="B7" s="203">
        <v>0</v>
      </c>
    </row>
    <row r="8" spans="1:7">
      <c r="A8" s="202" t="s">
        <v>210</v>
      </c>
      <c r="B8" s="203">
        <v>0</v>
      </c>
    </row>
    <row r="9" spans="1:7">
      <c r="A9" s="202" t="s">
        <v>64</v>
      </c>
      <c r="B9" s="203">
        <v>3</v>
      </c>
    </row>
    <row r="10" spans="1:7">
      <c r="A10" s="202" t="s">
        <v>70</v>
      </c>
      <c r="B10" s="203">
        <v>0</v>
      </c>
    </row>
    <row r="12" spans="1:7" ht="13">
      <c r="A12" s="205" t="s">
        <v>25</v>
      </c>
      <c r="B12" s="205"/>
      <c r="E12" s="205" t="s">
        <v>211</v>
      </c>
      <c r="F12">
        <v>147</v>
      </c>
      <c r="G12" s="514" t="s">
        <v>212</v>
      </c>
    </row>
    <row r="13" spans="1:7">
      <c r="G13" s="514"/>
    </row>
    <row r="14" spans="1:7" ht="13">
      <c r="A14" s="1"/>
      <c r="B14" s="204" t="s">
        <v>213</v>
      </c>
      <c r="C14" s="204" t="s">
        <v>208</v>
      </c>
      <c r="D14" s="204" t="s">
        <v>214</v>
      </c>
      <c r="G14" s="514"/>
    </row>
    <row r="15" spans="1:7">
      <c r="A15" s="202" t="s">
        <v>63</v>
      </c>
      <c r="B15" s="203">
        <f>COUNTIF('8. Adoption'!$C$13:$D$43,'8. Data adoption'!A15)+COUNTIF('8. Adoption'!$C$46:$C$63,A15)</f>
        <v>0</v>
      </c>
      <c r="C15" s="203">
        <v>3</v>
      </c>
      <c r="D15" s="1">
        <f>B15*C15</f>
        <v>0</v>
      </c>
      <c r="G15" s="514"/>
    </row>
    <row r="16" spans="1:7">
      <c r="A16" s="202" t="s">
        <v>54</v>
      </c>
      <c r="B16" s="203">
        <f>COUNTIF('8. Adoption'!$C$13:$D$43,'8. Data adoption'!A16)+COUNTIF('8. Adoption'!$C$46:$C$63,A16)</f>
        <v>0</v>
      </c>
      <c r="C16" s="203">
        <v>2</v>
      </c>
      <c r="D16" s="1">
        <f t="shared" ref="D16:D21" si="0">B16*C16</f>
        <v>0</v>
      </c>
      <c r="G16" s="514"/>
    </row>
    <row r="17" spans="1:7">
      <c r="A17" s="202" t="s">
        <v>55</v>
      </c>
      <c r="B17" s="203">
        <f>COUNTIF('8. Adoption'!$C$13:$D$43,'8. Data adoption'!A17)+COUNTIF('8. Adoption'!$C$46:$C$63,A17)</f>
        <v>0</v>
      </c>
      <c r="C17" s="203">
        <v>1</v>
      </c>
      <c r="D17" s="1">
        <f t="shared" si="0"/>
        <v>0</v>
      </c>
      <c r="G17" s="514"/>
    </row>
    <row r="18" spans="1:7">
      <c r="A18" s="202" t="s">
        <v>209</v>
      </c>
      <c r="B18" s="203">
        <f>COUNTIF('8. Adoption'!$C$13:$D$43,'8. Data adoption'!A18)+COUNTIF('8. Adoption'!$C$46:$C$63,A18)</f>
        <v>0</v>
      </c>
      <c r="C18" s="203">
        <v>0</v>
      </c>
      <c r="D18" s="1">
        <f t="shared" si="0"/>
        <v>0</v>
      </c>
    </row>
    <row r="19" spans="1:7">
      <c r="A19" s="202" t="s">
        <v>210</v>
      </c>
      <c r="B19" s="203">
        <f>COUNTIF('8. Adoption'!$C$13:$D$43,'8. Data adoption'!A19)+COUNTIF('8. Adoption'!$C$46:$C$63,A19)</f>
        <v>0</v>
      </c>
      <c r="C19" s="203">
        <v>0</v>
      </c>
      <c r="D19" s="1">
        <f t="shared" si="0"/>
        <v>0</v>
      </c>
    </row>
    <row r="20" spans="1:7">
      <c r="A20" s="202" t="s">
        <v>64</v>
      </c>
      <c r="B20" s="203">
        <f>COUNTIF('8. Adoption'!$C$13:$D$43,'8. Data adoption'!A20)+COUNTIF('8. Adoption'!$C$46:$C$63,A20)</f>
        <v>0</v>
      </c>
      <c r="C20" s="203">
        <v>3</v>
      </c>
      <c r="D20" s="1">
        <f t="shared" si="0"/>
        <v>0</v>
      </c>
    </row>
    <row r="21" spans="1:7">
      <c r="A21" s="202" t="s">
        <v>70</v>
      </c>
      <c r="B21" s="203">
        <f>COUNTIF('8. Adoption'!$C$13:$D$43,'8. Data adoption'!A21)+COUNTIF('8. Adoption'!$C$46:$C$63,A21)</f>
        <v>0</v>
      </c>
      <c r="C21" s="203">
        <v>0</v>
      </c>
      <c r="D21" s="1">
        <f t="shared" si="0"/>
        <v>0</v>
      </c>
    </row>
    <row r="22" spans="1:7" ht="13" thickBot="1"/>
    <row r="23" spans="1:7" ht="13.5" thickBot="1">
      <c r="C23" s="205" t="s">
        <v>215</v>
      </c>
      <c r="D23" s="206">
        <f>SUM(D15:D21)</f>
        <v>0</v>
      </c>
    </row>
    <row r="25" spans="1:7" ht="13">
      <c r="A25" s="205" t="s">
        <v>109</v>
      </c>
      <c r="E25" s="205" t="s">
        <v>211</v>
      </c>
      <c r="F25">
        <v>69</v>
      </c>
    </row>
    <row r="27" spans="1:7" ht="13">
      <c r="A27" s="1"/>
      <c r="B27" s="204" t="s">
        <v>213</v>
      </c>
      <c r="C27" s="204" t="s">
        <v>208</v>
      </c>
      <c r="D27" s="204" t="s">
        <v>214</v>
      </c>
    </row>
    <row r="28" spans="1:7">
      <c r="A28" s="202" t="s">
        <v>63</v>
      </c>
      <c r="B28" s="203">
        <f>COUNTIF('8. Adoption'!$D$46:$D$62,A28)+COUNTIF('8. Adoption'!$C$65:$D$71,A28)</f>
        <v>0</v>
      </c>
      <c r="C28" s="203">
        <v>3</v>
      </c>
      <c r="D28" s="1">
        <f>B28*C28</f>
        <v>0</v>
      </c>
    </row>
    <row r="29" spans="1:7">
      <c r="A29" s="202" t="s">
        <v>54</v>
      </c>
      <c r="B29" s="203">
        <f>COUNTIF('8. Adoption'!$D$46:$D$62,A29)+COUNTIF('8. Adoption'!$C$65:$D$71,A29)</f>
        <v>0</v>
      </c>
      <c r="C29" s="203">
        <v>2</v>
      </c>
      <c r="D29" s="1">
        <f t="shared" ref="D29:D34" si="1">B29*C29</f>
        <v>0</v>
      </c>
    </row>
    <row r="30" spans="1:7">
      <c r="A30" s="202" t="s">
        <v>55</v>
      </c>
      <c r="B30" s="203">
        <f>COUNTIF('8. Adoption'!$D$46:$D$62,A30)+COUNTIF('8. Adoption'!$C$65:$D$71,A30)</f>
        <v>0</v>
      </c>
      <c r="C30" s="203">
        <v>1</v>
      </c>
      <c r="D30" s="1">
        <f t="shared" si="1"/>
        <v>0</v>
      </c>
    </row>
    <row r="31" spans="1:7">
      <c r="A31" s="202" t="s">
        <v>209</v>
      </c>
      <c r="B31" s="203">
        <f>COUNTIF('8. Adoption'!$D$46:$D$62,A31)+COUNTIF('8. Adoption'!$C$65:$D$71,A31)</f>
        <v>0</v>
      </c>
      <c r="C31" s="203">
        <v>0</v>
      </c>
      <c r="D31" s="1">
        <f t="shared" si="1"/>
        <v>0</v>
      </c>
    </row>
    <row r="32" spans="1:7">
      <c r="A32" s="202" t="s">
        <v>210</v>
      </c>
      <c r="B32" s="203">
        <f>COUNTIF('8. Adoption'!$D$46:$D$62,A32)+COUNTIF('8. Adoption'!$C$65:$D$71,A32)</f>
        <v>0</v>
      </c>
      <c r="C32" s="203">
        <v>0</v>
      </c>
      <c r="D32" s="1">
        <f t="shared" si="1"/>
        <v>0</v>
      </c>
    </row>
    <row r="33" spans="1:6">
      <c r="A33" s="202" t="s">
        <v>64</v>
      </c>
      <c r="B33" s="203">
        <f>COUNTIF('8. Adoption'!$D$46:$D$62,A33)+COUNTIF('8. Adoption'!$C$65:$D$71,A33)</f>
        <v>0</v>
      </c>
      <c r="C33" s="203">
        <v>3</v>
      </c>
      <c r="D33" s="1">
        <f t="shared" si="1"/>
        <v>0</v>
      </c>
    </row>
    <row r="34" spans="1:6">
      <c r="A34" s="202" t="s">
        <v>70</v>
      </c>
      <c r="B34" s="203">
        <f>COUNTIF('8. Adoption'!$D$46:$D$62,A34)+COUNTIF('8. Adoption'!$C$65:$D$71,A34)</f>
        <v>0</v>
      </c>
      <c r="C34" s="203">
        <v>0</v>
      </c>
      <c r="D34" s="1">
        <f t="shared" si="1"/>
        <v>0</v>
      </c>
    </row>
    <row r="35" spans="1:6" ht="13" thickBot="1"/>
    <row r="36" spans="1:6" ht="13.5" thickBot="1">
      <c r="C36" s="205" t="s">
        <v>215</v>
      </c>
      <c r="D36" s="206">
        <f>SUM(D28:D34)</f>
        <v>0</v>
      </c>
    </row>
    <row r="38" spans="1:6" ht="13">
      <c r="A38" s="205" t="s">
        <v>129</v>
      </c>
      <c r="E38" s="205" t="s">
        <v>211</v>
      </c>
      <c r="F38">
        <v>63</v>
      </c>
    </row>
    <row r="40" spans="1:6" ht="13">
      <c r="A40" s="1"/>
      <c r="B40" s="204" t="s">
        <v>213</v>
      </c>
      <c r="C40" s="204" t="s">
        <v>208</v>
      </c>
      <c r="D40" s="204" t="s">
        <v>214</v>
      </c>
    </row>
    <row r="41" spans="1:6">
      <c r="A41" s="202" t="s">
        <v>63</v>
      </c>
      <c r="B41" s="203">
        <f>COUNTIF('8. Adoption'!$C$73:$D$95,A41)</f>
        <v>0</v>
      </c>
      <c r="C41" s="203">
        <v>3</v>
      </c>
      <c r="D41" s="1">
        <f>B41*C41</f>
        <v>0</v>
      </c>
    </row>
    <row r="42" spans="1:6">
      <c r="A42" s="202" t="s">
        <v>54</v>
      </c>
      <c r="B42" s="203">
        <f>COUNTIF('8. Adoption'!$C$73:$D$95,A42)</f>
        <v>0</v>
      </c>
      <c r="C42" s="203">
        <v>2</v>
      </c>
      <c r="D42" s="1">
        <f t="shared" ref="D42:D47" si="2">B42*C42</f>
        <v>0</v>
      </c>
    </row>
    <row r="43" spans="1:6">
      <c r="A43" s="202" t="s">
        <v>55</v>
      </c>
      <c r="B43" s="203">
        <f>COUNTIF('8. Adoption'!$C$73:$D$95,A43)</f>
        <v>0</v>
      </c>
      <c r="C43" s="203">
        <v>1</v>
      </c>
      <c r="D43" s="1">
        <f t="shared" si="2"/>
        <v>0</v>
      </c>
    </row>
    <row r="44" spans="1:6">
      <c r="A44" s="202" t="s">
        <v>209</v>
      </c>
      <c r="B44" s="203">
        <f>COUNTIF('8. Adoption'!$C$73:$D$95,A44)</f>
        <v>0</v>
      </c>
      <c r="C44" s="203">
        <v>0</v>
      </c>
      <c r="D44" s="1">
        <f t="shared" si="2"/>
        <v>0</v>
      </c>
    </row>
    <row r="45" spans="1:6">
      <c r="A45" s="202" t="s">
        <v>210</v>
      </c>
      <c r="B45" s="203">
        <f>COUNTIF('8. Adoption'!$C$73:$D$95,A45)</f>
        <v>0</v>
      </c>
      <c r="C45" s="203">
        <v>0</v>
      </c>
      <c r="D45" s="1">
        <f t="shared" si="2"/>
        <v>0</v>
      </c>
    </row>
    <row r="46" spans="1:6">
      <c r="A46" s="202" t="s">
        <v>64</v>
      </c>
      <c r="B46" s="203">
        <f>COUNTIF('8. Adoption'!$C$73:$D$95,A46)</f>
        <v>0</v>
      </c>
      <c r="C46" s="203">
        <v>3</v>
      </c>
      <c r="D46" s="1">
        <f t="shared" si="2"/>
        <v>0</v>
      </c>
    </row>
    <row r="47" spans="1:6">
      <c r="A47" s="202" t="s">
        <v>70</v>
      </c>
      <c r="B47" s="203">
        <f>COUNTIF('8. Adoption'!$C$73:$D$95,A47)</f>
        <v>0</v>
      </c>
      <c r="C47" s="203">
        <v>0</v>
      </c>
      <c r="D47" s="1">
        <f t="shared" si="2"/>
        <v>0</v>
      </c>
    </row>
    <row r="48" spans="1:6" ht="13" thickBot="1"/>
    <row r="49" spans="1:6" ht="13.5" thickBot="1">
      <c r="C49" s="205" t="s">
        <v>215</v>
      </c>
      <c r="D49" s="206">
        <f>SUM(D41:D47)</f>
        <v>0</v>
      </c>
    </row>
    <row r="51" spans="1:6" ht="13">
      <c r="A51" s="205" t="s">
        <v>272</v>
      </c>
      <c r="E51" s="205" t="s">
        <v>211</v>
      </c>
      <c r="F51">
        <v>24</v>
      </c>
    </row>
    <row r="53" spans="1:6" ht="13">
      <c r="A53" s="1"/>
      <c r="B53" s="204" t="s">
        <v>213</v>
      </c>
      <c r="C53" s="204" t="s">
        <v>208</v>
      </c>
      <c r="D53" s="204" t="s">
        <v>214</v>
      </c>
    </row>
    <row r="54" spans="1:6">
      <c r="A54" s="202" t="s">
        <v>63</v>
      </c>
      <c r="B54" s="203">
        <f>COUNTIF('8. Adoption'!$C$97:$D$104,A54)</f>
        <v>0</v>
      </c>
      <c r="C54" s="203">
        <v>3</v>
      </c>
      <c r="D54" s="1">
        <f>B54*C54</f>
        <v>0</v>
      </c>
    </row>
    <row r="55" spans="1:6">
      <c r="A55" s="202" t="s">
        <v>54</v>
      </c>
      <c r="B55" s="203">
        <f>COUNTIF('8. Adoption'!$C$97:$D$104,A55)</f>
        <v>0</v>
      </c>
      <c r="C55" s="203">
        <v>2</v>
      </c>
      <c r="D55" s="1">
        <f t="shared" ref="D55:D60" si="3">B55*C55</f>
        <v>0</v>
      </c>
    </row>
    <row r="56" spans="1:6">
      <c r="A56" s="202" t="s">
        <v>55</v>
      </c>
      <c r="B56" s="203">
        <f>COUNTIF('8. Adoption'!$C$97:$D$104,A56)</f>
        <v>0</v>
      </c>
      <c r="C56" s="203">
        <v>1</v>
      </c>
      <c r="D56" s="1">
        <f t="shared" si="3"/>
        <v>0</v>
      </c>
    </row>
    <row r="57" spans="1:6">
      <c r="A57" s="202" t="s">
        <v>209</v>
      </c>
      <c r="B57" s="203">
        <f>COUNTIF('8. Adoption'!$C$97:$D$104,A57)</f>
        <v>0</v>
      </c>
      <c r="C57" s="203">
        <v>0</v>
      </c>
      <c r="D57" s="1">
        <f t="shared" si="3"/>
        <v>0</v>
      </c>
    </row>
    <row r="58" spans="1:6">
      <c r="A58" s="202" t="s">
        <v>210</v>
      </c>
      <c r="B58" s="203">
        <f>COUNTIF('8. Adoption'!$C$97:$D$104,A58)</f>
        <v>0</v>
      </c>
      <c r="C58" s="203">
        <v>0</v>
      </c>
      <c r="D58" s="1">
        <f t="shared" si="3"/>
        <v>0</v>
      </c>
    </row>
    <row r="59" spans="1:6">
      <c r="A59" s="202" t="s">
        <v>64</v>
      </c>
      <c r="B59" s="203">
        <f>COUNTIF('8. Adoption'!$C$97:$D$104,A59)</f>
        <v>0</v>
      </c>
      <c r="C59" s="203">
        <v>3</v>
      </c>
      <c r="D59" s="1">
        <f t="shared" si="3"/>
        <v>0</v>
      </c>
    </row>
    <row r="60" spans="1:6">
      <c r="A60" s="202" t="s">
        <v>70</v>
      </c>
      <c r="B60" s="203">
        <f>COUNTIF('8. Adoption'!$C$97:$D$104,A60)</f>
        <v>0</v>
      </c>
      <c r="C60" s="203">
        <v>0</v>
      </c>
      <c r="D60" s="1">
        <f t="shared" si="3"/>
        <v>0</v>
      </c>
    </row>
    <row r="61" spans="1:6" ht="13" thickBot="1"/>
    <row r="62" spans="1:6" ht="13.5" thickBot="1">
      <c r="C62" s="205" t="s">
        <v>215</v>
      </c>
      <c r="D62" s="206">
        <f>SUM(D54:D60)</f>
        <v>0</v>
      </c>
    </row>
    <row r="64" spans="1:6" ht="13">
      <c r="A64" s="205" t="s">
        <v>65</v>
      </c>
      <c r="E64" s="205" t="s">
        <v>211</v>
      </c>
      <c r="F64">
        <v>27</v>
      </c>
    </row>
    <row r="66" spans="1:4" ht="13">
      <c r="A66" s="1"/>
      <c r="B66" s="204" t="s">
        <v>213</v>
      </c>
      <c r="C66" s="204" t="s">
        <v>208</v>
      </c>
      <c r="D66" s="204" t="s">
        <v>214</v>
      </c>
    </row>
    <row r="67" spans="1:4">
      <c r="A67" s="202" t="s">
        <v>63</v>
      </c>
      <c r="B67" s="203">
        <f>COUNTIF('8. Adoption'!$C$106:$D$115,A67)</f>
        <v>0</v>
      </c>
      <c r="C67" s="203">
        <v>3</v>
      </c>
      <c r="D67" s="1">
        <f>B67*C67</f>
        <v>0</v>
      </c>
    </row>
    <row r="68" spans="1:4">
      <c r="A68" s="202" t="s">
        <v>54</v>
      </c>
      <c r="B68" s="203">
        <f>COUNTIF('8. Adoption'!$C$106:$D$115,A68)</f>
        <v>0</v>
      </c>
      <c r="C68" s="203">
        <v>2</v>
      </c>
      <c r="D68" s="1">
        <f t="shared" ref="D68:D73" si="4">B68*C68</f>
        <v>0</v>
      </c>
    </row>
    <row r="69" spans="1:4">
      <c r="A69" s="202" t="s">
        <v>55</v>
      </c>
      <c r="B69" s="203">
        <f>COUNTIF('8. Adoption'!$C$106:$D$115,A69)</f>
        <v>0</v>
      </c>
      <c r="C69" s="203">
        <v>1</v>
      </c>
      <c r="D69" s="1">
        <f t="shared" si="4"/>
        <v>0</v>
      </c>
    </row>
    <row r="70" spans="1:4">
      <c r="A70" s="202" t="s">
        <v>209</v>
      </c>
      <c r="B70" s="203">
        <f>COUNTIF('8. Adoption'!$C$106:$D$115,A70)</f>
        <v>0</v>
      </c>
      <c r="C70" s="203">
        <v>0</v>
      </c>
      <c r="D70" s="1">
        <f t="shared" si="4"/>
        <v>0</v>
      </c>
    </row>
    <row r="71" spans="1:4">
      <c r="A71" s="202" t="s">
        <v>210</v>
      </c>
      <c r="B71" s="203">
        <f>COUNTIF('8. Adoption'!$C$106:$D$115,A71)</f>
        <v>0</v>
      </c>
      <c r="C71" s="203">
        <v>0</v>
      </c>
      <c r="D71" s="1">
        <f t="shared" si="4"/>
        <v>0</v>
      </c>
    </row>
    <row r="72" spans="1:4">
      <c r="A72" s="202" t="s">
        <v>64</v>
      </c>
      <c r="B72" s="203">
        <f>COUNTIF('8. Adoption'!$C$106:$D$115,A72)</f>
        <v>0</v>
      </c>
      <c r="C72" s="203">
        <v>3</v>
      </c>
      <c r="D72" s="1">
        <f t="shared" si="4"/>
        <v>0</v>
      </c>
    </row>
    <row r="73" spans="1:4">
      <c r="A73" s="202" t="s">
        <v>70</v>
      </c>
      <c r="B73" s="203">
        <f>COUNTIF('8. Adoption'!$C$106:$D$115,A73)</f>
        <v>0</v>
      </c>
      <c r="C73" s="203">
        <v>0</v>
      </c>
      <c r="D73" s="1">
        <f t="shared" si="4"/>
        <v>0</v>
      </c>
    </row>
    <row r="74" spans="1:4" ht="13" thickBot="1"/>
    <row r="75" spans="1:4" ht="13.5" thickBot="1">
      <c r="C75" s="205" t="s">
        <v>215</v>
      </c>
      <c r="D75" s="206">
        <f>SUM(D67:D73)</f>
        <v>0</v>
      </c>
    </row>
    <row r="80" spans="1:4">
      <c r="A80" s="394" t="s">
        <v>216</v>
      </c>
    </row>
    <row r="82" spans="1:6" ht="13">
      <c r="E82" s="204" t="s">
        <v>208</v>
      </c>
      <c r="F82" s="204" t="s">
        <v>217</v>
      </c>
    </row>
    <row r="83" spans="1:6" ht="13">
      <c r="A83" s="513" t="s">
        <v>776</v>
      </c>
      <c r="B83" s="513"/>
      <c r="C83" s="513"/>
      <c r="D83" s="513"/>
      <c r="E83" s="1">
        <f>$D$23</f>
        <v>0</v>
      </c>
      <c r="F83" s="207">
        <f>E83/$F$12</f>
        <v>0</v>
      </c>
    </row>
    <row r="84" spans="1:6" ht="13">
      <c r="A84" s="513" t="s">
        <v>109</v>
      </c>
      <c r="B84" s="513"/>
      <c r="C84" s="513"/>
      <c r="D84" s="513"/>
      <c r="E84" s="1">
        <f>$D$36</f>
        <v>0</v>
      </c>
      <c r="F84" s="207">
        <f>E84/$F$25</f>
        <v>0</v>
      </c>
    </row>
    <row r="85" spans="1:6" ht="13">
      <c r="A85" s="513" t="s">
        <v>129</v>
      </c>
      <c r="B85" s="513"/>
      <c r="C85" s="513"/>
      <c r="D85" s="513"/>
      <c r="E85" s="1">
        <f>$D$49</f>
        <v>0</v>
      </c>
      <c r="F85" s="207">
        <f>E85/$F$38</f>
        <v>0</v>
      </c>
    </row>
    <row r="86" spans="1:6" ht="13">
      <c r="A86" s="513" t="s">
        <v>272</v>
      </c>
      <c r="B86" s="513"/>
      <c r="C86" s="513"/>
      <c r="D86" s="513"/>
      <c r="E86" s="1">
        <f>$D$62</f>
        <v>0</v>
      </c>
      <c r="F86" s="207">
        <f>E86/$F$51</f>
        <v>0</v>
      </c>
    </row>
    <row r="87" spans="1:6" ht="13">
      <c r="A87" s="513" t="s">
        <v>65</v>
      </c>
      <c r="B87" s="513"/>
      <c r="C87" s="513"/>
      <c r="D87" s="513"/>
      <c r="E87" s="1">
        <f>$D$75</f>
        <v>0</v>
      </c>
      <c r="F87" s="207">
        <f>E87/$F$64</f>
        <v>0</v>
      </c>
    </row>
  </sheetData>
  <mergeCells count="6">
    <mergeCell ref="A87:D87"/>
    <mergeCell ref="G12:G17"/>
    <mergeCell ref="A83:D83"/>
    <mergeCell ref="A84:D84"/>
    <mergeCell ref="A85:D85"/>
    <mergeCell ref="A86:D86"/>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theme="9"/>
  </sheetPr>
  <dimension ref="A1:T1002"/>
  <sheetViews>
    <sheetView zoomScaleNormal="100" zoomScaleSheetLayoutView="70" zoomScalePageLayoutView="83" workbookViewId="0">
      <pane ySplit="1" topLeftCell="A2" activePane="bottomLeft" state="frozen"/>
      <selection activeCell="C19" sqref="C19"/>
      <selection pane="bottomLeft" activeCell="A34" sqref="A34:Q34"/>
    </sheetView>
  </sheetViews>
  <sheetFormatPr defaultColWidth="38.1796875" defaultRowHeight="15" customHeight="1"/>
  <cols>
    <col min="1" max="1" width="6" style="320" customWidth="1"/>
    <col min="2" max="2" width="68.453125" style="35" customWidth="1"/>
    <col min="3" max="3" width="22.453125" style="2" customWidth="1"/>
    <col min="4" max="4" width="22.453125" style="20" customWidth="1"/>
    <col min="5" max="5" width="66.81640625" style="11" customWidth="1"/>
    <col min="6" max="7" width="31.453125" style="2" hidden="1" customWidth="1"/>
    <col min="8" max="8" width="0" style="6" hidden="1" customWidth="1"/>
    <col min="9" max="10" width="17.453125" style="2" hidden="1" customWidth="1"/>
    <col min="11" max="11" width="6.453125" style="2" hidden="1" customWidth="1"/>
    <col min="12" max="12" width="38.1796875" style="2" hidden="1" customWidth="1"/>
    <col min="13" max="15" width="17.54296875" style="2" hidden="1" customWidth="1"/>
    <col min="16" max="16" width="12.81640625" style="2" hidden="1" customWidth="1"/>
    <col min="17" max="17" width="80.1796875" style="2" customWidth="1"/>
    <col min="18" max="18" width="91.54296875" style="23" hidden="1" customWidth="1"/>
    <col min="19" max="19" width="38.1796875" style="80"/>
    <col min="20" max="16384" width="38.1796875" style="2"/>
  </cols>
  <sheetData>
    <row r="1" spans="1:19" ht="35.15" customHeight="1">
      <c r="A1" s="506" t="s">
        <v>777</v>
      </c>
      <c r="B1" s="506"/>
      <c r="C1" s="506" t="s">
        <v>20</v>
      </c>
      <c r="D1" s="506"/>
      <c r="E1" s="408" t="s">
        <v>21</v>
      </c>
      <c r="F1" s="407"/>
      <c r="G1" s="407"/>
      <c r="H1" s="407"/>
      <c r="I1" s="409"/>
      <c r="J1" s="409"/>
      <c r="K1" s="409"/>
      <c r="L1" s="409"/>
      <c r="M1" s="409"/>
      <c r="N1" s="409"/>
      <c r="O1" s="409"/>
      <c r="P1" s="409"/>
      <c r="Q1" s="408" t="s">
        <v>295</v>
      </c>
      <c r="R1" s="348" t="s">
        <v>23</v>
      </c>
    </row>
    <row r="2" spans="1:19" ht="25" customHeight="1">
      <c r="A2" s="619" t="s">
        <v>221</v>
      </c>
      <c r="B2" s="619"/>
      <c r="C2" s="619"/>
      <c r="D2" s="619"/>
      <c r="E2" s="619"/>
      <c r="F2" s="619"/>
      <c r="G2" s="619"/>
      <c r="H2" s="619"/>
      <c r="I2" s="619"/>
      <c r="J2" s="619"/>
      <c r="K2" s="619"/>
      <c r="L2" s="619"/>
      <c r="M2" s="619"/>
      <c r="N2" s="619"/>
      <c r="O2" s="619"/>
      <c r="P2" s="619"/>
      <c r="Q2" s="619"/>
      <c r="R2" s="619"/>
    </row>
    <row r="3" spans="1:19" ht="40" customHeight="1">
      <c r="A3" s="343">
        <v>1</v>
      </c>
      <c r="B3" s="260" t="s">
        <v>778</v>
      </c>
      <c r="C3" s="512" t="s">
        <v>38</v>
      </c>
      <c r="D3" s="512"/>
      <c r="E3" s="378"/>
      <c r="F3" s="47"/>
      <c r="G3" s="47"/>
      <c r="H3" s="51"/>
      <c r="I3" s="8"/>
      <c r="J3" s="8"/>
      <c r="K3" s="8"/>
      <c r="L3" s="8"/>
      <c r="M3" s="8"/>
      <c r="N3" s="8"/>
      <c r="O3" s="8"/>
      <c r="P3" s="8"/>
      <c r="Q3" s="8"/>
      <c r="R3" s="38"/>
    </row>
    <row r="4" spans="1:19" ht="25" customHeight="1">
      <c r="A4" s="521" t="s">
        <v>25</v>
      </c>
      <c r="B4" s="521"/>
      <c r="C4" s="521"/>
      <c r="D4" s="521"/>
      <c r="E4" s="521"/>
      <c r="F4" s="521"/>
      <c r="G4" s="521"/>
      <c r="H4" s="521"/>
      <c r="I4" s="521"/>
      <c r="J4" s="521"/>
      <c r="K4" s="521"/>
      <c r="L4" s="521"/>
      <c r="M4" s="521"/>
      <c r="N4" s="521"/>
      <c r="O4" s="521"/>
      <c r="P4" s="521"/>
      <c r="Q4" s="521"/>
      <c r="R4" s="380"/>
      <c r="S4" s="23"/>
    </row>
    <row r="5" spans="1:19" ht="21" customHeight="1">
      <c r="A5" s="342">
        <v>2</v>
      </c>
      <c r="B5" s="260" t="s">
        <v>779</v>
      </c>
      <c r="C5" s="507"/>
      <c r="D5" s="507"/>
      <c r="E5" s="142"/>
      <c r="F5" s="47" t="s">
        <v>51</v>
      </c>
      <c r="G5" s="50"/>
      <c r="H5" s="51"/>
      <c r="I5" s="8"/>
      <c r="J5" s="8"/>
      <c r="K5" s="8"/>
      <c r="L5" s="8" t="s">
        <v>52</v>
      </c>
      <c r="M5" s="8" t="s">
        <v>53</v>
      </c>
      <c r="N5" s="8" t="s">
        <v>54</v>
      </c>
      <c r="O5" s="8" t="s">
        <v>55</v>
      </c>
      <c r="P5" s="8" t="s">
        <v>56</v>
      </c>
      <c r="Q5" s="11" t="s">
        <v>780</v>
      </c>
      <c r="R5" s="11"/>
    </row>
    <row r="6" spans="1:19" ht="31">
      <c r="A6" s="342">
        <v>3</v>
      </c>
      <c r="B6" s="260" t="s">
        <v>781</v>
      </c>
      <c r="C6" s="507"/>
      <c r="D6" s="507"/>
      <c r="E6" s="142"/>
      <c r="F6" s="47" t="s">
        <v>51</v>
      </c>
      <c r="G6" s="50"/>
      <c r="H6" s="51"/>
      <c r="I6" s="8"/>
      <c r="J6" s="8"/>
      <c r="K6" s="8"/>
      <c r="L6" s="9" t="s">
        <v>60</v>
      </c>
      <c r="M6" s="8" t="e">
        <f>SUMPRODUCT((C1:C213={"Completely","Yes"})*(F1:F215="LEADERSHIP &amp; GOVERNANCE"))</f>
        <v>#N/A</v>
      </c>
      <c r="N6" s="8" t="e">
        <f>SUMPRODUCT((C1:C213={"Mostly"})*(F1:F215="LEADERSHIP &amp; GOVERNANCE"))</f>
        <v>#N/A</v>
      </c>
      <c r="O6" s="8" t="e">
        <f>SUMPRODUCT((C1:C213={"Slightly"})*(F1:F215="LEADERSHIP &amp; GOVERNANCE"))</f>
        <v>#N/A</v>
      </c>
      <c r="P6" s="8" t="e">
        <f>SUMPRODUCT((C1:C213={"Not at all","No"})*(F1:F215="LEADERSHIP &amp; GOVERNANCE"))</f>
        <v>#N/A</v>
      </c>
      <c r="Q6" s="8"/>
      <c r="R6" s="11"/>
    </row>
    <row r="7" spans="1:19" ht="22" customHeight="1">
      <c r="A7" s="342">
        <v>3.1</v>
      </c>
      <c r="B7" s="216" t="s">
        <v>227</v>
      </c>
      <c r="C7" s="507"/>
      <c r="D7" s="507"/>
      <c r="E7" s="142"/>
      <c r="F7" s="47" t="s">
        <v>51</v>
      </c>
      <c r="G7" s="50"/>
      <c r="H7" s="51"/>
      <c r="I7" s="8"/>
      <c r="J7" s="8"/>
      <c r="K7" s="8"/>
      <c r="L7" s="10" t="s">
        <v>65</v>
      </c>
      <c r="M7" s="8" t="e">
        <f>SUMPRODUCT((C1:C213={"Completely","Yes"})*(F1:F215="FINANCING"))</f>
        <v>#N/A</v>
      </c>
      <c r="N7" s="8" t="e">
        <f>SUMPRODUCT((C1:C213={"Mostly"})*(F1:F215="FINANCING"))</f>
        <v>#N/A</v>
      </c>
      <c r="O7" s="8" t="e">
        <f>SUMPRODUCT((C1:C213={"Slightly"})*(F1:F215="FINANCING"))</f>
        <v>#N/A</v>
      </c>
      <c r="P7" s="8" t="e">
        <f>SUMPRODUCT((C1:C213={"No","Not at all"})*(F1:F215="FINANCING"))</f>
        <v>#N/A</v>
      </c>
      <c r="Q7" s="8"/>
      <c r="R7" s="11"/>
    </row>
    <row r="8" spans="1:19" ht="15.5">
      <c r="A8" s="342">
        <v>3.2</v>
      </c>
      <c r="B8" s="216" t="s">
        <v>782</v>
      </c>
      <c r="C8" s="507"/>
      <c r="D8" s="507"/>
      <c r="E8" s="142"/>
      <c r="F8" s="47"/>
      <c r="G8" s="50"/>
      <c r="H8" s="51"/>
      <c r="I8" s="8"/>
      <c r="J8" s="8"/>
      <c r="K8" s="8"/>
      <c r="L8" s="10"/>
      <c r="M8" s="8"/>
      <c r="N8" s="8"/>
      <c r="O8" s="8"/>
      <c r="P8" s="8"/>
      <c r="Q8" s="8"/>
      <c r="R8" s="11" t="s">
        <v>783</v>
      </c>
    </row>
    <row r="9" spans="1:19" ht="19" customHeight="1">
      <c r="A9" s="342">
        <v>3.3</v>
      </c>
      <c r="B9" s="216" t="s">
        <v>784</v>
      </c>
      <c r="C9" s="507"/>
      <c r="D9" s="507"/>
      <c r="E9" s="142"/>
      <c r="F9" s="47" t="s">
        <v>51</v>
      </c>
      <c r="G9" s="50"/>
      <c r="H9" s="51"/>
      <c r="I9" s="8"/>
      <c r="J9" s="8"/>
      <c r="K9" s="8"/>
      <c r="L9" s="10" t="s">
        <v>71</v>
      </c>
      <c r="M9" s="8" t="e">
        <f>SUMPRODUCT((C1:C213={"Completely","Yes"})*(F1:F215="WORKFORCE"))</f>
        <v>#N/A</v>
      </c>
      <c r="N9" s="8" t="e">
        <f>SUMPRODUCT((C1:C213={"Mostly"})*(F1:F215="WORKFORCE"))</f>
        <v>#N/A</v>
      </c>
      <c r="O9" s="8" t="e">
        <f>SUMPRODUCT((C4:C214={"Slightly"})*(F4:F216="WORKFORCE"))</f>
        <v>#N/A</v>
      </c>
      <c r="P9" s="8" t="e">
        <f>SUMPRODUCT((C1:C213={"No","Not at all"})*(F1:F215="WORKFORCE"))</f>
        <v>#N/A</v>
      </c>
      <c r="Q9" s="8"/>
      <c r="R9" s="11"/>
    </row>
    <row r="10" spans="1:19" ht="22" customHeight="1">
      <c r="A10" s="342">
        <v>3.4</v>
      </c>
      <c r="B10" s="216" t="s">
        <v>785</v>
      </c>
      <c r="C10" s="507"/>
      <c r="D10" s="507"/>
      <c r="E10" s="142"/>
      <c r="F10" s="47" t="s">
        <v>51</v>
      </c>
      <c r="G10" s="50"/>
      <c r="H10" s="51"/>
      <c r="I10" s="8"/>
      <c r="J10" s="8"/>
      <c r="K10" s="8"/>
      <c r="L10" s="9" t="s">
        <v>80</v>
      </c>
      <c r="M10" s="8" t="e">
        <f>SUMPRODUCT((C1:C213={"Completely","Yes"})*(F1:F215="INFORMATION SYSTEMS"))</f>
        <v>#N/A</v>
      </c>
      <c r="N10" s="8" t="e">
        <f>SUMPRODUCT((C1:C213={"Mostly"})*(F1:F215="INFORMATION SYSTEMS"))</f>
        <v>#N/A</v>
      </c>
      <c r="O10" s="8" t="e">
        <f>SUMPRODUCT((C1:C213={"Slightly"})*(F1:F215="INFORMATION SYSTEMS"))</f>
        <v>#N/A</v>
      </c>
      <c r="P10" s="8" t="e">
        <f>SUMPRODUCT((C1:C213={"No","Not at all"})*(F1:F215="INFORMATION SYSTEMS"))</f>
        <v>#N/A</v>
      </c>
      <c r="Q10" s="8"/>
      <c r="R10" s="11"/>
    </row>
    <row r="11" spans="1:19" ht="36" customHeight="1">
      <c r="A11" s="342">
        <v>3.5</v>
      </c>
      <c r="B11" s="216" t="s">
        <v>786</v>
      </c>
      <c r="C11" s="507"/>
      <c r="D11" s="507"/>
      <c r="E11" s="142"/>
      <c r="F11" s="47" t="s">
        <v>51</v>
      </c>
      <c r="G11" s="50"/>
      <c r="H11" s="51"/>
      <c r="I11" s="8"/>
      <c r="J11" s="8"/>
      <c r="K11" s="8"/>
      <c r="L11" s="10" t="s">
        <v>84</v>
      </c>
      <c r="M11" s="8" t="e">
        <f>SUMPRODUCT((C1:C213={"Completely","Yes"})*(F1:F215="SERVICE DELIVERY MECHANISM"))+SUMPRODUCT((D1:D213={"Completely","Yes"})*(G1:G215="SERVICE DELIVERY MECHANISM"))</f>
        <v>#N/A</v>
      </c>
      <c r="N11" s="8" t="e">
        <f>SUMPRODUCT((C1:C213={"Mostly"})*(F1:F215="SERVICE DELIVERY MECHANISM"))+SUMPRODUCT((D1:D213={"Mostly"})*(G1:G215="SERVICE DELIVERY MECHANISM"))</f>
        <v>#N/A</v>
      </c>
      <c r="O11" s="8" t="e">
        <f>SUMPRODUCT((C1:C213={"Slightly"})*(F1:F215="SERVICE DELIVERY MECHANISM"))+SUMPRODUCT((D1:D213={"Slightly"})*(G1:G215="SERVICE DELIVERY MECHANISM"))</f>
        <v>#N/A</v>
      </c>
      <c r="P11" s="8" t="e">
        <f>SUMPRODUCT((C1:C213={"No","Not at all"})*(F1:F215="SERVICE DELIVERY MECHANISM"))+SUMPRODUCT((D1:D213={"No","Not at all"})*(G1:G215="SERVICE DELIVERY MECHANISM"))</f>
        <v>#N/A</v>
      </c>
      <c r="Q11" s="8"/>
      <c r="R11" s="11"/>
    </row>
    <row r="12" spans="1:19" ht="31">
      <c r="A12" s="342">
        <v>3.6</v>
      </c>
      <c r="B12" s="216" t="s">
        <v>787</v>
      </c>
      <c r="C12" s="507"/>
      <c r="D12" s="507"/>
      <c r="E12" s="142"/>
      <c r="F12" s="47" t="s">
        <v>51</v>
      </c>
      <c r="G12" s="50"/>
      <c r="H12" s="51"/>
      <c r="I12" s="8" t="s">
        <v>63</v>
      </c>
      <c r="J12" s="8" t="s">
        <v>64</v>
      </c>
      <c r="K12" s="8"/>
      <c r="L12" s="9" t="s">
        <v>87</v>
      </c>
      <c r="M12" s="8" t="e">
        <f>SUMPRODUCT((C1:C213={"Completely","Yes"})*(F1:F215="SOCIAL NORMS &amp; PRACTICES"))</f>
        <v>#N/A</v>
      </c>
      <c r="N12" s="8" t="e">
        <f>SUMPRODUCT((C1:C213={"Mostly"})*(F1:F215="SOCIAL NORMS &amp; PRACTICES"))</f>
        <v>#N/A</v>
      </c>
      <c r="O12" s="8" t="e">
        <f>SUMPRODUCT((C1:C213={"Slightly"})*(F1:F215="SOCIAL NORMS &amp; PRACTICES"))</f>
        <v>#N/A</v>
      </c>
      <c r="P12" s="8" t="e">
        <f>SUMPRODUCT((C1:C213={"No","Not at all"})*(F1:F215="SOCIAL NORMS &amp; PRACTICES"))</f>
        <v>#N/A</v>
      </c>
      <c r="Q12" s="8"/>
      <c r="R12" s="11"/>
    </row>
    <row r="13" spans="1:19" ht="49" customHeight="1">
      <c r="A13" s="342">
        <v>4</v>
      </c>
      <c r="B13" s="260" t="s">
        <v>627</v>
      </c>
      <c r="C13" s="507"/>
      <c r="D13" s="507"/>
      <c r="E13" s="142"/>
      <c r="F13" s="47" t="s">
        <v>51</v>
      </c>
      <c r="G13" s="50"/>
      <c r="H13" s="51"/>
      <c r="I13" s="8" t="s">
        <v>54</v>
      </c>
      <c r="J13" s="8" t="s">
        <v>70</v>
      </c>
      <c r="K13" s="8"/>
      <c r="L13" s="8"/>
      <c r="M13" s="8"/>
      <c r="N13" s="8"/>
      <c r="O13" s="8"/>
      <c r="P13" s="8"/>
      <c r="Q13" s="8"/>
      <c r="R13" s="11"/>
    </row>
    <row r="14" spans="1:19" ht="55" customHeight="1">
      <c r="A14" s="342">
        <v>5</v>
      </c>
      <c r="B14" s="260" t="s">
        <v>628</v>
      </c>
      <c r="C14" s="507"/>
      <c r="D14" s="507"/>
      <c r="E14" s="142"/>
      <c r="F14" s="47" t="s">
        <v>51</v>
      </c>
      <c r="G14" s="50"/>
      <c r="H14" s="51"/>
      <c r="I14" s="8" t="s">
        <v>55</v>
      </c>
      <c r="J14" s="8"/>
      <c r="K14" s="8"/>
      <c r="L14" s="8"/>
      <c r="M14" s="8"/>
      <c r="N14" s="8"/>
      <c r="O14" s="8"/>
      <c r="P14" s="8"/>
      <c r="Q14" s="8"/>
      <c r="R14" s="11"/>
    </row>
    <row r="15" spans="1:19" ht="37.4" customHeight="1">
      <c r="A15" s="342">
        <v>6</v>
      </c>
      <c r="B15" s="260" t="s">
        <v>230</v>
      </c>
      <c r="C15" s="507"/>
      <c r="D15" s="507"/>
      <c r="E15" s="142"/>
      <c r="F15" s="47" t="s">
        <v>51</v>
      </c>
      <c r="G15" s="50"/>
      <c r="H15" s="51"/>
      <c r="I15" s="8" t="s">
        <v>83</v>
      </c>
      <c r="J15" s="8"/>
      <c r="K15" s="8"/>
      <c r="L15" s="8"/>
      <c r="M15" s="8"/>
      <c r="N15" s="8"/>
      <c r="O15" s="8"/>
      <c r="P15" s="8"/>
      <c r="Q15" s="8"/>
      <c r="R15" s="11"/>
    </row>
    <row r="16" spans="1:19" ht="31">
      <c r="A16" s="342">
        <v>7</v>
      </c>
      <c r="B16" s="260" t="s">
        <v>788</v>
      </c>
      <c r="C16" s="507"/>
      <c r="D16" s="507"/>
      <c r="E16" s="142"/>
      <c r="F16" s="47" t="s">
        <v>51</v>
      </c>
      <c r="G16" s="50"/>
      <c r="H16" s="51"/>
      <c r="I16" s="8"/>
      <c r="J16" s="8"/>
      <c r="K16" s="8"/>
      <c r="L16" s="8"/>
      <c r="M16" s="8"/>
      <c r="N16" s="8"/>
      <c r="O16" s="8"/>
      <c r="P16" s="8"/>
      <c r="Q16" s="8"/>
      <c r="R16" s="11"/>
    </row>
    <row r="17" spans="1:19" ht="46.5">
      <c r="A17" s="342">
        <v>8</v>
      </c>
      <c r="B17" s="260" t="s">
        <v>789</v>
      </c>
      <c r="C17" s="507"/>
      <c r="D17" s="507"/>
      <c r="E17" s="142"/>
      <c r="F17" s="47" t="s">
        <v>51</v>
      </c>
      <c r="G17" s="50"/>
      <c r="H17" s="51"/>
      <c r="I17" s="8"/>
      <c r="J17" s="8"/>
      <c r="K17" s="8"/>
      <c r="L17" s="8"/>
      <c r="M17" s="8"/>
      <c r="N17" s="8"/>
      <c r="O17" s="8"/>
      <c r="P17" s="8"/>
      <c r="Q17" s="8"/>
      <c r="R17" s="11"/>
    </row>
    <row r="18" spans="1:19" ht="46.5">
      <c r="A18" s="342">
        <v>9</v>
      </c>
      <c r="B18" s="260" t="s">
        <v>790</v>
      </c>
      <c r="C18" s="507"/>
      <c r="D18" s="507"/>
      <c r="E18" s="39"/>
      <c r="F18" s="47"/>
      <c r="G18" s="50"/>
      <c r="H18" s="51"/>
      <c r="I18" s="8"/>
      <c r="J18" s="8"/>
      <c r="K18" s="8"/>
      <c r="L18" s="8"/>
      <c r="M18" s="8"/>
      <c r="N18" s="8"/>
      <c r="O18" s="8"/>
      <c r="P18" s="8"/>
      <c r="Q18" s="8"/>
      <c r="R18" s="11" t="s">
        <v>597</v>
      </c>
      <c r="S18" s="96"/>
    </row>
    <row r="19" spans="1:19" ht="47.15" customHeight="1">
      <c r="A19" s="622"/>
      <c r="B19" s="489" t="s">
        <v>791</v>
      </c>
      <c r="C19" s="438" t="s">
        <v>792</v>
      </c>
      <c r="D19" s="30" t="s">
        <v>793</v>
      </c>
      <c r="E19" s="142"/>
      <c r="F19" s="47" t="s">
        <v>51</v>
      </c>
      <c r="G19" s="50"/>
      <c r="H19" s="17"/>
      <c r="I19" s="8"/>
      <c r="J19" s="8"/>
      <c r="K19" s="8"/>
      <c r="L19" s="8"/>
      <c r="M19" s="8"/>
      <c r="N19" s="8"/>
      <c r="O19" s="8"/>
      <c r="P19" s="8"/>
      <c r="Q19" s="8"/>
      <c r="R19" s="11"/>
      <c r="S19" s="96"/>
    </row>
    <row r="20" spans="1:19" ht="66" customHeight="1">
      <c r="A20" s="622"/>
      <c r="B20" s="489"/>
      <c r="C20" s="302" t="s">
        <v>794</v>
      </c>
      <c r="D20" s="302" t="s">
        <v>795</v>
      </c>
      <c r="E20" s="142"/>
      <c r="F20" s="47" t="s">
        <v>51</v>
      </c>
      <c r="G20" s="50"/>
      <c r="H20" s="51"/>
      <c r="I20" s="8"/>
      <c r="J20" s="8"/>
      <c r="K20" s="8"/>
      <c r="L20" s="8"/>
      <c r="M20" s="8"/>
      <c r="N20" s="8"/>
      <c r="O20" s="8"/>
      <c r="P20" s="8"/>
      <c r="Q20" s="8"/>
      <c r="R20" s="11"/>
      <c r="S20" s="96"/>
    </row>
    <row r="21" spans="1:19" ht="20.149999999999999" customHeight="1">
      <c r="A21" s="342">
        <v>10.1</v>
      </c>
      <c r="B21" s="216" t="s">
        <v>796</v>
      </c>
      <c r="C21" s="27"/>
      <c r="D21" s="27"/>
      <c r="E21" s="98"/>
      <c r="F21" s="47" t="s">
        <v>51</v>
      </c>
      <c r="G21" s="47" t="s">
        <v>86</v>
      </c>
      <c r="H21" s="51"/>
      <c r="I21" s="8"/>
      <c r="J21" s="8"/>
      <c r="K21" s="8"/>
      <c r="L21" s="8"/>
      <c r="M21" s="8"/>
      <c r="N21" s="8"/>
      <c r="O21" s="8"/>
      <c r="P21" s="8"/>
      <c r="Q21" s="8"/>
      <c r="R21" s="11"/>
    </row>
    <row r="22" spans="1:19" ht="31">
      <c r="A22" s="342">
        <v>10.199999999999999</v>
      </c>
      <c r="B22" s="216" t="s">
        <v>797</v>
      </c>
      <c r="C22" s="27"/>
      <c r="D22" s="27"/>
      <c r="E22" s="142"/>
      <c r="F22" s="47" t="s">
        <v>51</v>
      </c>
      <c r="G22" s="47" t="s">
        <v>86</v>
      </c>
      <c r="H22" s="51"/>
      <c r="I22" s="8"/>
      <c r="J22" s="8"/>
      <c r="K22" s="8"/>
      <c r="L22" s="8"/>
      <c r="M22" s="8"/>
      <c r="N22" s="8"/>
      <c r="O22" s="8"/>
      <c r="P22" s="8"/>
      <c r="Q22" s="8"/>
      <c r="R22" s="11"/>
    </row>
    <row r="23" spans="1:19" ht="31">
      <c r="A23" s="342">
        <v>10.3</v>
      </c>
      <c r="B23" s="216" t="s">
        <v>798</v>
      </c>
      <c r="C23" s="27"/>
      <c r="D23" s="27"/>
      <c r="E23" s="142"/>
      <c r="F23" s="47" t="s">
        <v>51</v>
      </c>
      <c r="G23" s="47" t="s">
        <v>86</v>
      </c>
      <c r="H23" s="51"/>
      <c r="I23" s="8"/>
      <c r="J23" s="8"/>
      <c r="K23" s="8"/>
      <c r="L23" s="8"/>
      <c r="M23" s="8"/>
      <c r="N23" s="8"/>
      <c r="O23" s="8"/>
      <c r="P23" s="8"/>
      <c r="Q23" s="8"/>
      <c r="R23" s="11"/>
    </row>
    <row r="24" spans="1:19" ht="31">
      <c r="A24" s="342">
        <v>10.4</v>
      </c>
      <c r="B24" s="218" t="s">
        <v>799</v>
      </c>
      <c r="C24" s="27"/>
      <c r="D24" s="27"/>
      <c r="E24" s="142"/>
      <c r="F24" s="47" t="s">
        <v>51</v>
      </c>
      <c r="G24" s="47" t="s">
        <v>86</v>
      </c>
      <c r="H24" s="51"/>
      <c r="I24" s="8"/>
      <c r="J24" s="8"/>
      <c r="K24" s="8"/>
      <c r="L24" s="8"/>
      <c r="M24" s="8"/>
      <c r="N24" s="8"/>
      <c r="O24" s="8"/>
      <c r="P24" s="8"/>
      <c r="Q24" s="8"/>
      <c r="R24" s="11"/>
    </row>
    <row r="25" spans="1:19" ht="31">
      <c r="A25" s="342">
        <v>10.5</v>
      </c>
      <c r="B25" s="216" t="s">
        <v>800</v>
      </c>
      <c r="C25" s="27"/>
      <c r="D25" s="27"/>
      <c r="E25" s="142"/>
      <c r="F25" s="47" t="s">
        <v>51</v>
      </c>
      <c r="G25" s="47" t="s">
        <v>86</v>
      </c>
      <c r="H25" s="51"/>
      <c r="I25" s="8"/>
      <c r="J25" s="8"/>
      <c r="K25" s="8"/>
      <c r="L25" s="8"/>
      <c r="M25" s="8"/>
      <c r="N25" s="8"/>
      <c r="O25" s="8"/>
      <c r="P25" s="8"/>
      <c r="Q25" s="8"/>
      <c r="R25" s="11"/>
    </row>
    <row r="26" spans="1:19" ht="31">
      <c r="A26" s="342">
        <v>10.6</v>
      </c>
      <c r="B26" s="236" t="s">
        <v>801</v>
      </c>
      <c r="C26" s="27"/>
      <c r="D26" s="27"/>
      <c r="E26" s="142"/>
      <c r="F26" s="47" t="s">
        <v>51</v>
      </c>
      <c r="G26" s="47" t="s">
        <v>86</v>
      </c>
      <c r="H26" s="51"/>
      <c r="I26" s="8"/>
      <c r="J26" s="8"/>
      <c r="K26" s="8"/>
      <c r="L26" s="8"/>
      <c r="M26" s="8"/>
      <c r="N26" s="8"/>
      <c r="O26" s="8"/>
      <c r="P26" s="8"/>
      <c r="Q26" s="8"/>
      <c r="R26" s="11"/>
    </row>
    <row r="27" spans="1:19" ht="31">
      <c r="A27" s="342">
        <v>10.7</v>
      </c>
      <c r="B27" s="216" t="s">
        <v>802</v>
      </c>
      <c r="C27" s="27"/>
      <c r="D27" s="27"/>
      <c r="E27" s="142"/>
      <c r="F27" s="47" t="s">
        <v>51</v>
      </c>
      <c r="G27" s="47" t="s">
        <v>86</v>
      </c>
      <c r="H27" s="51"/>
      <c r="I27" s="8"/>
      <c r="J27" s="8"/>
      <c r="K27" s="8"/>
      <c r="L27" s="8"/>
      <c r="M27" s="8"/>
      <c r="N27" s="8"/>
      <c r="O27" s="8"/>
      <c r="P27" s="8"/>
      <c r="Q27" s="8"/>
      <c r="R27" s="11"/>
    </row>
    <row r="28" spans="1:19" ht="31">
      <c r="A28" s="342">
        <v>10.8</v>
      </c>
      <c r="B28" s="216" t="s">
        <v>803</v>
      </c>
      <c r="C28" s="27"/>
      <c r="D28" s="27"/>
      <c r="E28" s="142"/>
      <c r="F28" s="47" t="s">
        <v>51</v>
      </c>
      <c r="G28" s="47" t="s">
        <v>86</v>
      </c>
      <c r="H28" s="51"/>
      <c r="I28" s="8"/>
      <c r="J28" s="8"/>
      <c r="K28" s="8"/>
      <c r="L28" s="8"/>
      <c r="M28" s="8"/>
      <c r="N28" s="8"/>
      <c r="O28" s="8"/>
      <c r="P28" s="8"/>
      <c r="Q28" s="8"/>
      <c r="R28" s="11"/>
    </row>
    <row r="29" spans="1:19" ht="31">
      <c r="A29" s="342">
        <v>10.9</v>
      </c>
      <c r="B29" s="216" t="s">
        <v>804</v>
      </c>
      <c r="C29" s="27"/>
      <c r="D29" s="27"/>
      <c r="E29" s="142"/>
      <c r="F29" s="47" t="s">
        <v>51</v>
      </c>
      <c r="G29" s="47" t="s">
        <v>86</v>
      </c>
      <c r="H29" s="51"/>
      <c r="I29" s="8"/>
      <c r="J29" s="8"/>
      <c r="K29" s="8"/>
      <c r="L29" s="8"/>
      <c r="M29" s="8"/>
      <c r="N29" s="8"/>
      <c r="O29" s="8"/>
      <c r="P29" s="8"/>
      <c r="Q29" s="8"/>
      <c r="R29" s="11"/>
    </row>
    <row r="30" spans="1:19" ht="15.5">
      <c r="A30" s="342" t="str">
        <f>"10.10"</f>
        <v>10.10</v>
      </c>
      <c r="B30" s="216" t="s">
        <v>805</v>
      </c>
      <c r="C30" s="27"/>
      <c r="D30" s="27"/>
      <c r="E30" s="142"/>
      <c r="F30" s="47"/>
      <c r="G30" s="47"/>
      <c r="H30" s="51"/>
      <c r="I30" s="8"/>
      <c r="J30" s="8"/>
      <c r="K30" s="8"/>
      <c r="L30" s="8"/>
      <c r="M30" s="8"/>
      <c r="N30" s="8"/>
      <c r="O30" s="8"/>
      <c r="P30" s="8"/>
      <c r="Q30" s="8"/>
      <c r="R30" s="11"/>
    </row>
    <row r="31" spans="1:19" ht="15.5">
      <c r="A31" s="342">
        <v>10.11</v>
      </c>
      <c r="B31" s="216" t="s">
        <v>806</v>
      </c>
      <c r="C31" s="27"/>
      <c r="D31" s="27"/>
      <c r="E31" s="142"/>
      <c r="F31" s="47"/>
      <c r="G31" s="47"/>
      <c r="H31" s="51"/>
      <c r="I31" s="8"/>
      <c r="J31" s="8"/>
      <c r="K31" s="8"/>
      <c r="L31" s="8"/>
      <c r="M31" s="8"/>
      <c r="N31" s="8"/>
      <c r="O31" s="8"/>
      <c r="P31" s="8"/>
      <c r="Q31" s="8"/>
      <c r="R31" s="11"/>
    </row>
    <row r="32" spans="1:19" ht="15.5">
      <c r="A32" s="342">
        <v>10.119999999999999</v>
      </c>
      <c r="B32" s="216" t="s">
        <v>807</v>
      </c>
      <c r="C32" s="27"/>
      <c r="D32" s="27"/>
      <c r="E32" s="142"/>
      <c r="F32" s="47"/>
      <c r="G32" s="47"/>
      <c r="H32" s="51"/>
      <c r="I32" s="8"/>
      <c r="J32" s="8"/>
      <c r="K32" s="8"/>
      <c r="L32" s="8"/>
      <c r="M32" s="8"/>
      <c r="N32" s="8"/>
      <c r="O32" s="8"/>
      <c r="P32" s="8"/>
      <c r="Q32" s="8"/>
      <c r="R32" s="11"/>
    </row>
    <row r="33" spans="1:20" ht="31">
      <c r="A33" s="342">
        <v>10.130000000000001</v>
      </c>
      <c r="B33" s="216" t="s">
        <v>808</v>
      </c>
      <c r="C33" s="27"/>
      <c r="D33" s="27"/>
      <c r="E33" s="142"/>
      <c r="F33" s="47" t="s">
        <v>51</v>
      </c>
      <c r="G33" s="47" t="s">
        <v>86</v>
      </c>
      <c r="H33" s="51"/>
      <c r="I33" s="8"/>
      <c r="J33" s="8"/>
      <c r="K33" s="8"/>
      <c r="L33" s="8"/>
      <c r="M33" s="8"/>
      <c r="N33" s="8"/>
      <c r="O33" s="8"/>
      <c r="P33" s="8"/>
      <c r="Q33" s="8"/>
      <c r="R33" s="11"/>
    </row>
    <row r="34" spans="1:20" ht="25" customHeight="1">
      <c r="A34" s="601" t="s">
        <v>109</v>
      </c>
      <c r="B34" s="601"/>
      <c r="C34" s="601"/>
      <c r="D34" s="601"/>
      <c r="E34" s="601"/>
      <c r="F34" s="601"/>
      <c r="G34" s="601"/>
      <c r="H34" s="601"/>
      <c r="I34" s="601"/>
      <c r="J34" s="601"/>
      <c r="K34" s="601"/>
      <c r="L34" s="601"/>
      <c r="M34" s="601"/>
      <c r="N34" s="601"/>
      <c r="O34" s="601"/>
      <c r="P34" s="601"/>
      <c r="Q34" s="601"/>
      <c r="R34" s="379"/>
      <c r="S34" s="110"/>
      <c r="T34" s="7"/>
    </row>
    <row r="35" spans="1:20" ht="38.15" customHeight="1">
      <c r="A35" s="340">
        <v>11</v>
      </c>
      <c r="B35" s="357" t="s">
        <v>809</v>
      </c>
      <c r="C35" s="612" t="s">
        <v>38</v>
      </c>
      <c r="D35" s="612"/>
      <c r="E35" s="466"/>
      <c r="F35" s="28"/>
      <c r="G35" s="37"/>
      <c r="H35" s="16"/>
      <c r="Q35" s="467"/>
      <c r="R35" s="11"/>
    </row>
    <row r="36" spans="1:20" ht="38.15" customHeight="1">
      <c r="A36" s="342">
        <v>12</v>
      </c>
      <c r="B36" s="254" t="s">
        <v>810</v>
      </c>
      <c r="C36" s="507"/>
      <c r="D36" s="507"/>
      <c r="E36" s="142"/>
      <c r="F36" s="42" t="s">
        <v>86</v>
      </c>
      <c r="G36" s="37"/>
      <c r="H36" s="16"/>
      <c r="Q36" s="101"/>
      <c r="R36" s="11"/>
    </row>
    <row r="37" spans="1:20" ht="32.15" customHeight="1">
      <c r="A37" s="341">
        <v>13</v>
      </c>
      <c r="B37" s="254" t="s">
        <v>811</v>
      </c>
      <c r="C37" s="507"/>
      <c r="D37" s="507"/>
      <c r="E37" s="142"/>
      <c r="F37" s="42" t="s">
        <v>86</v>
      </c>
      <c r="G37" s="37"/>
      <c r="H37" s="16"/>
      <c r="Q37" s="101"/>
      <c r="R37" s="11"/>
    </row>
    <row r="38" spans="1:20" ht="32.15" customHeight="1">
      <c r="A38" s="342">
        <v>14</v>
      </c>
      <c r="B38" s="254" t="s">
        <v>812</v>
      </c>
      <c r="C38" s="507"/>
      <c r="D38" s="507"/>
      <c r="E38" s="142"/>
      <c r="F38" s="42" t="s">
        <v>86</v>
      </c>
      <c r="G38" s="37"/>
      <c r="H38" s="16"/>
      <c r="Q38" s="101"/>
      <c r="R38" s="11"/>
    </row>
    <row r="39" spans="1:20" ht="15.5">
      <c r="A39" s="342"/>
      <c r="B39" s="254" t="s">
        <v>813</v>
      </c>
      <c r="C39" s="507"/>
      <c r="D39" s="507"/>
      <c r="E39" s="142"/>
      <c r="F39" s="42"/>
      <c r="G39" s="37"/>
      <c r="H39" s="16"/>
      <c r="Q39" s="101"/>
      <c r="R39" s="11"/>
    </row>
    <row r="40" spans="1:20" ht="19" customHeight="1">
      <c r="A40" s="343">
        <v>15.1</v>
      </c>
      <c r="B40" s="216" t="s">
        <v>814</v>
      </c>
      <c r="C40" s="507"/>
      <c r="D40" s="507"/>
      <c r="F40" s="42"/>
      <c r="G40" s="37"/>
      <c r="H40" s="16"/>
      <c r="Q40" s="193" t="s">
        <v>815</v>
      </c>
      <c r="R40" s="11" t="s">
        <v>816</v>
      </c>
    </row>
    <row r="41" spans="1:20" ht="19" customHeight="1">
      <c r="A41" s="343">
        <v>15.2</v>
      </c>
      <c r="B41" s="216" t="s">
        <v>817</v>
      </c>
      <c r="C41" s="507"/>
      <c r="D41" s="507"/>
      <c r="F41" s="42"/>
      <c r="G41" s="37"/>
      <c r="H41" s="16"/>
      <c r="Q41" s="193"/>
      <c r="R41" s="11"/>
    </row>
    <row r="42" spans="1:20" ht="19" customHeight="1">
      <c r="A42" s="343">
        <v>15.3</v>
      </c>
      <c r="B42" s="216" t="s">
        <v>818</v>
      </c>
      <c r="C42" s="507"/>
      <c r="D42" s="507"/>
      <c r="F42" s="42"/>
      <c r="G42" s="37"/>
      <c r="H42" s="16"/>
      <c r="Q42" s="193" t="s">
        <v>819</v>
      </c>
      <c r="R42" s="11"/>
    </row>
    <row r="43" spans="1:20" ht="19" customHeight="1">
      <c r="A43" s="343">
        <v>15.4</v>
      </c>
      <c r="B43" s="216" t="s">
        <v>820</v>
      </c>
      <c r="C43" s="507"/>
      <c r="D43" s="507"/>
      <c r="F43" s="42"/>
      <c r="G43" s="37"/>
      <c r="H43" s="16"/>
      <c r="Q43" s="193" t="s">
        <v>821</v>
      </c>
      <c r="R43" s="11"/>
    </row>
    <row r="44" spans="1:20" ht="19" customHeight="1">
      <c r="A44" s="343">
        <v>15.5</v>
      </c>
      <c r="B44" s="216" t="s">
        <v>822</v>
      </c>
      <c r="C44" s="507"/>
      <c r="D44" s="507"/>
      <c r="F44" s="42"/>
      <c r="G44" s="37"/>
      <c r="H44" s="16"/>
      <c r="Q44" s="193" t="s">
        <v>823</v>
      </c>
      <c r="R44" s="11"/>
    </row>
    <row r="45" spans="1:20" ht="19" customHeight="1">
      <c r="A45" s="343">
        <v>15.6</v>
      </c>
      <c r="B45" s="216" t="s">
        <v>824</v>
      </c>
      <c r="C45" s="507"/>
      <c r="D45" s="507"/>
      <c r="F45" s="42"/>
      <c r="G45" s="37"/>
      <c r="H45" s="16"/>
      <c r="Q45" s="193" t="s">
        <v>825</v>
      </c>
      <c r="R45" s="11"/>
    </row>
    <row r="46" spans="1:20" ht="19" customHeight="1">
      <c r="A46" s="343">
        <v>15.7</v>
      </c>
      <c r="B46" s="216" t="s">
        <v>826</v>
      </c>
      <c r="C46" s="507"/>
      <c r="D46" s="507"/>
      <c r="F46" s="42"/>
      <c r="G46" s="37"/>
      <c r="H46" s="16"/>
      <c r="Q46" s="193" t="s">
        <v>827</v>
      </c>
      <c r="R46" s="11"/>
    </row>
    <row r="47" spans="1:20" ht="19" customHeight="1">
      <c r="A47" s="343">
        <v>15.8</v>
      </c>
      <c r="B47" s="216" t="s">
        <v>828</v>
      </c>
      <c r="C47" s="507"/>
      <c r="D47" s="507"/>
      <c r="E47" s="224"/>
      <c r="F47" s="42"/>
      <c r="G47" s="37"/>
      <c r="H47" s="16"/>
      <c r="Q47" s="193" t="s">
        <v>829</v>
      </c>
      <c r="R47" s="11"/>
    </row>
    <row r="48" spans="1:20" ht="19" customHeight="1">
      <c r="A48" s="320">
        <v>15.9</v>
      </c>
      <c r="B48" s="216" t="s">
        <v>830</v>
      </c>
      <c r="C48" s="507"/>
      <c r="D48" s="507"/>
      <c r="F48" s="42"/>
      <c r="G48" s="37"/>
      <c r="H48" s="16"/>
      <c r="Q48" s="193" t="s">
        <v>831</v>
      </c>
      <c r="R48" s="11"/>
    </row>
    <row r="49" spans="1:20" ht="22" customHeight="1">
      <c r="A49" s="343">
        <v>16</v>
      </c>
      <c r="B49" s="254" t="s">
        <v>832</v>
      </c>
      <c r="C49" s="507"/>
      <c r="D49" s="507"/>
      <c r="E49" s="142"/>
      <c r="F49" s="42" t="s">
        <v>86</v>
      </c>
      <c r="G49" s="37"/>
      <c r="H49" s="16"/>
      <c r="Q49" s="101"/>
      <c r="R49" s="11"/>
    </row>
    <row r="50" spans="1:20" ht="17.149999999999999" customHeight="1">
      <c r="A50" s="343">
        <v>17</v>
      </c>
      <c r="B50" s="254" t="s">
        <v>833</v>
      </c>
      <c r="C50" s="507"/>
      <c r="D50" s="507"/>
      <c r="E50" s="142"/>
      <c r="F50" s="42" t="s">
        <v>86</v>
      </c>
      <c r="G50" s="37"/>
      <c r="H50" s="16"/>
      <c r="Q50" s="101"/>
      <c r="R50" s="11"/>
    </row>
    <row r="51" spans="1:20" ht="17.149999999999999" customHeight="1">
      <c r="A51" s="343">
        <v>18</v>
      </c>
      <c r="B51" s="254" t="s">
        <v>834</v>
      </c>
      <c r="C51" s="507"/>
      <c r="D51" s="507"/>
      <c r="E51" s="142"/>
      <c r="F51" s="42" t="s">
        <v>86</v>
      </c>
      <c r="G51" s="37"/>
      <c r="H51" s="16"/>
      <c r="Q51" s="101"/>
      <c r="R51" s="11"/>
    </row>
    <row r="52" spans="1:20" ht="52" customHeight="1">
      <c r="A52" s="343">
        <v>19</v>
      </c>
      <c r="B52" s="254" t="s">
        <v>835</v>
      </c>
      <c r="C52" s="507"/>
      <c r="D52" s="507"/>
      <c r="F52" s="42"/>
      <c r="G52" s="37"/>
      <c r="H52" s="16"/>
      <c r="Q52" s="193" t="s">
        <v>836</v>
      </c>
      <c r="R52" s="11"/>
    </row>
    <row r="53" spans="1:20" ht="33" customHeight="1">
      <c r="A53" s="342">
        <v>20</v>
      </c>
      <c r="B53" s="254" t="s">
        <v>837</v>
      </c>
      <c r="C53" s="507"/>
      <c r="D53" s="507"/>
      <c r="F53" s="36"/>
      <c r="G53" s="37"/>
      <c r="H53" s="16"/>
      <c r="L53" s="10"/>
      <c r="M53" s="8"/>
      <c r="N53" s="8"/>
      <c r="O53" s="8"/>
      <c r="P53" s="8"/>
      <c r="Q53" s="193" t="s">
        <v>838</v>
      </c>
      <c r="R53" s="11" t="s">
        <v>839</v>
      </c>
    </row>
    <row r="54" spans="1:20" ht="31">
      <c r="A54" s="341">
        <v>21</v>
      </c>
      <c r="B54" s="255" t="s">
        <v>840</v>
      </c>
      <c r="C54" s="507"/>
      <c r="D54" s="507"/>
      <c r="E54" s="187"/>
      <c r="F54" s="188"/>
      <c r="G54" s="37"/>
      <c r="H54" s="16"/>
      <c r="Q54" s="195"/>
      <c r="R54" s="11"/>
    </row>
    <row r="55" spans="1:20" ht="36" customHeight="1">
      <c r="A55" s="341">
        <v>22</v>
      </c>
      <c r="B55" s="254" t="s">
        <v>841</v>
      </c>
      <c r="C55" s="507"/>
      <c r="D55" s="507"/>
      <c r="F55" s="47"/>
      <c r="G55" s="50"/>
      <c r="H55" s="51"/>
      <c r="I55" s="8"/>
      <c r="J55" s="8"/>
      <c r="K55" s="8"/>
      <c r="L55" s="8"/>
      <c r="M55" s="8"/>
      <c r="N55" s="8"/>
      <c r="O55" s="8"/>
      <c r="P55" s="101"/>
      <c r="Q55" s="12" t="s">
        <v>842</v>
      </c>
      <c r="R55" s="142" t="s">
        <v>843</v>
      </c>
      <c r="S55" s="96"/>
    </row>
    <row r="56" spans="1:20" ht="62">
      <c r="A56" s="343">
        <v>23</v>
      </c>
      <c r="B56" s="254" t="s">
        <v>844</v>
      </c>
      <c r="C56" s="507"/>
      <c r="D56" s="507"/>
      <c r="E56" s="142"/>
      <c r="F56" s="47"/>
      <c r="G56" s="50"/>
      <c r="H56" s="51"/>
      <c r="I56" s="8"/>
      <c r="J56" s="8"/>
      <c r="K56" s="8"/>
      <c r="L56" s="8"/>
      <c r="M56" s="8"/>
      <c r="N56" s="8"/>
      <c r="O56" s="8"/>
      <c r="P56" s="8"/>
      <c r="Q56" s="8"/>
      <c r="R56" s="110" t="s">
        <v>845</v>
      </c>
    </row>
    <row r="57" spans="1:20" ht="31">
      <c r="A57" s="342">
        <v>24</v>
      </c>
      <c r="B57" s="254" t="s">
        <v>846</v>
      </c>
      <c r="C57" s="507"/>
      <c r="D57" s="507"/>
      <c r="E57" s="142"/>
      <c r="F57" s="47"/>
      <c r="G57" s="50"/>
      <c r="H57" s="51"/>
      <c r="I57" s="8"/>
      <c r="J57" s="8"/>
      <c r="K57" s="8"/>
      <c r="L57" s="8"/>
      <c r="M57" s="8"/>
      <c r="N57" s="8"/>
      <c r="O57" s="8"/>
      <c r="P57" s="8"/>
      <c r="Q57" s="8"/>
      <c r="R57" s="110" t="s">
        <v>604</v>
      </c>
      <c r="S57" s="96"/>
    </row>
    <row r="58" spans="1:20" ht="25" customHeight="1">
      <c r="A58" s="591" t="s">
        <v>129</v>
      </c>
      <c r="B58" s="591"/>
      <c r="C58" s="591"/>
      <c r="D58" s="591"/>
      <c r="E58" s="591"/>
      <c r="F58" s="591"/>
      <c r="G58" s="591"/>
      <c r="H58" s="591"/>
      <c r="I58" s="591"/>
      <c r="J58" s="591"/>
      <c r="K58" s="591"/>
      <c r="L58" s="591"/>
      <c r="M58" s="591"/>
      <c r="N58" s="591"/>
      <c r="O58" s="591"/>
      <c r="P58" s="591"/>
      <c r="Q58" s="591"/>
      <c r="R58" s="196"/>
      <c r="S58" s="110"/>
      <c r="T58" s="7"/>
    </row>
    <row r="59" spans="1:20" ht="25.4" customHeight="1">
      <c r="A59" s="342">
        <v>25</v>
      </c>
      <c r="B59" s="254" t="s">
        <v>847</v>
      </c>
      <c r="C59" s="507"/>
      <c r="D59" s="507"/>
      <c r="E59" s="142"/>
      <c r="F59" s="47" t="s">
        <v>131</v>
      </c>
      <c r="G59" s="50"/>
      <c r="H59" s="51"/>
      <c r="I59" s="8"/>
      <c r="J59" s="8"/>
      <c r="K59" s="8"/>
      <c r="L59" s="8"/>
      <c r="M59" s="8"/>
      <c r="N59" s="8"/>
      <c r="O59" s="8"/>
      <c r="P59" s="8"/>
      <c r="Q59" s="8"/>
      <c r="R59" s="110"/>
    </row>
    <row r="60" spans="1:20" ht="31">
      <c r="A60" s="377"/>
      <c r="B60" s="255" t="s">
        <v>258</v>
      </c>
      <c r="C60" s="504"/>
      <c r="D60" s="504"/>
      <c r="E60" s="97"/>
      <c r="F60" s="88" t="s">
        <v>131</v>
      </c>
      <c r="G60" s="37"/>
      <c r="H60" s="16"/>
      <c r="Q60" s="195"/>
      <c r="R60" s="11"/>
    </row>
    <row r="61" spans="1:20" ht="21" customHeight="1">
      <c r="A61" s="344">
        <v>26.1</v>
      </c>
      <c r="B61" s="216" t="s">
        <v>446</v>
      </c>
      <c r="C61" s="507"/>
      <c r="D61" s="507"/>
      <c r="E61" s="142"/>
      <c r="F61" s="36" t="s">
        <v>131</v>
      </c>
      <c r="G61" s="37"/>
      <c r="H61" s="16"/>
      <c r="Q61" s="101"/>
      <c r="R61" s="11"/>
    </row>
    <row r="62" spans="1:20" ht="15.5">
      <c r="A62" s="344">
        <v>26.2</v>
      </c>
      <c r="B62" s="216" t="s">
        <v>260</v>
      </c>
      <c r="C62" s="507"/>
      <c r="D62" s="507"/>
      <c r="E62" s="142"/>
      <c r="F62" s="36" t="s">
        <v>131</v>
      </c>
      <c r="G62" s="37"/>
      <c r="H62" s="16"/>
      <c r="Q62" s="101"/>
      <c r="R62" s="11"/>
    </row>
    <row r="63" spans="1:20" ht="31">
      <c r="A63" s="344">
        <v>26.3</v>
      </c>
      <c r="B63" s="216" t="s">
        <v>261</v>
      </c>
      <c r="C63" s="507"/>
      <c r="D63" s="507"/>
      <c r="E63" s="142"/>
      <c r="F63" s="36" t="s">
        <v>131</v>
      </c>
      <c r="G63" s="37"/>
      <c r="H63" s="16"/>
      <c r="Q63" s="101"/>
      <c r="R63" s="11"/>
    </row>
    <row r="64" spans="1:20" ht="31">
      <c r="A64" s="342">
        <v>27</v>
      </c>
      <c r="B64" s="254" t="s">
        <v>848</v>
      </c>
      <c r="C64" s="507"/>
      <c r="D64" s="507"/>
      <c r="E64" s="125"/>
      <c r="F64" s="36" t="s">
        <v>131</v>
      </c>
      <c r="G64" s="37"/>
      <c r="H64" s="16"/>
      <c r="Q64" s="101"/>
      <c r="R64" s="11"/>
    </row>
    <row r="65" spans="1:19" s="20" customFormat="1" ht="15.5">
      <c r="A65" s="342">
        <v>27.1</v>
      </c>
      <c r="B65" s="216" t="s">
        <v>263</v>
      </c>
      <c r="C65" s="507"/>
      <c r="D65" s="507"/>
      <c r="E65" s="125"/>
      <c r="F65" s="36" t="s">
        <v>131</v>
      </c>
      <c r="G65" s="37"/>
      <c r="H65" s="18"/>
      <c r="Q65" s="180"/>
      <c r="R65" s="11"/>
      <c r="S65" s="77"/>
    </row>
    <row r="66" spans="1:19" ht="15.5">
      <c r="A66" s="342">
        <v>27.2</v>
      </c>
      <c r="B66" s="216" t="s">
        <v>264</v>
      </c>
      <c r="C66" s="507"/>
      <c r="D66" s="507"/>
      <c r="E66" s="142"/>
      <c r="F66" s="36" t="s">
        <v>131</v>
      </c>
      <c r="G66" s="37"/>
      <c r="H66" s="16"/>
      <c r="Q66" s="101"/>
      <c r="R66" s="11"/>
    </row>
    <row r="67" spans="1:19" ht="15.5">
      <c r="A67" s="342"/>
      <c r="B67" s="254" t="s">
        <v>849</v>
      </c>
      <c r="C67" s="507"/>
      <c r="D67" s="507"/>
      <c r="E67" s="142"/>
      <c r="F67" s="36" t="s">
        <v>131</v>
      </c>
      <c r="G67" s="37"/>
      <c r="H67" s="16"/>
      <c r="Q67" s="101"/>
      <c r="R67" s="11"/>
    </row>
    <row r="68" spans="1:19" ht="26.15" customHeight="1">
      <c r="A68" s="343">
        <v>28.1</v>
      </c>
      <c r="B68" s="216" t="s">
        <v>850</v>
      </c>
      <c r="C68" s="507"/>
      <c r="D68" s="507"/>
      <c r="E68" s="142"/>
      <c r="F68" s="36" t="s">
        <v>131</v>
      </c>
      <c r="G68" s="37"/>
      <c r="H68" s="16"/>
      <c r="Q68" s="101"/>
      <c r="R68" s="11"/>
    </row>
    <row r="69" spans="1:19" ht="46.5">
      <c r="A69" s="342">
        <v>28.2</v>
      </c>
      <c r="B69" s="216" t="s">
        <v>851</v>
      </c>
      <c r="C69" s="507"/>
      <c r="D69" s="507"/>
      <c r="E69" s="142"/>
      <c r="F69" s="36" t="s">
        <v>131</v>
      </c>
      <c r="G69" s="37"/>
      <c r="H69" s="16"/>
      <c r="Q69" s="101"/>
      <c r="R69" s="11"/>
    </row>
    <row r="70" spans="1:19" ht="15.5">
      <c r="A70" s="343">
        <v>28.3</v>
      </c>
      <c r="B70" s="216" t="s">
        <v>852</v>
      </c>
      <c r="C70" s="507"/>
      <c r="D70" s="507"/>
      <c r="E70" s="110"/>
      <c r="F70" s="36" t="s">
        <v>131</v>
      </c>
      <c r="G70" s="37"/>
      <c r="H70" s="16"/>
      <c r="Q70" s="193" t="s">
        <v>853</v>
      </c>
      <c r="R70" s="11" t="s">
        <v>854</v>
      </c>
    </row>
    <row r="71" spans="1:19" ht="15.5">
      <c r="A71" s="343">
        <v>28.4</v>
      </c>
      <c r="B71" s="216" t="s">
        <v>266</v>
      </c>
      <c r="C71" s="507"/>
      <c r="D71" s="507"/>
      <c r="E71" s="99"/>
      <c r="F71" s="36" t="s">
        <v>131</v>
      </c>
      <c r="G71" s="37"/>
      <c r="H71" s="16"/>
      <c r="Q71" s="101"/>
      <c r="R71" s="11"/>
    </row>
    <row r="72" spans="1:19" ht="15.5">
      <c r="A72" s="342">
        <v>28.5</v>
      </c>
      <c r="B72" s="216" t="s">
        <v>267</v>
      </c>
      <c r="C72" s="507"/>
      <c r="D72" s="507"/>
      <c r="E72" s="99"/>
      <c r="F72" s="36" t="s">
        <v>131</v>
      </c>
      <c r="G72" s="37"/>
      <c r="H72" s="16"/>
      <c r="Q72" s="101"/>
      <c r="R72" s="11"/>
    </row>
    <row r="73" spans="1:19" ht="15.5">
      <c r="A73" s="343">
        <v>28.6</v>
      </c>
      <c r="B73" s="216" t="s">
        <v>855</v>
      </c>
      <c r="C73" s="507"/>
      <c r="D73" s="507"/>
      <c r="E73" s="99"/>
      <c r="F73" s="36" t="s">
        <v>131</v>
      </c>
      <c r="G73" s="37"/>
      <c r="H73" s="16"/>
      <c r="Q73" s="101"/>
      <c r="R73" s="11"/>
    </row>
    <row r="74" spans="1:19" ht="15.5">
      <c r="A74" s="343">
        <v>28.7</v>
      </c>
      <c r="B74" s="216" t="s">
        <v>269</v>
      </c>
      <c r="C74" s="507"/>
      <c r="D74" s="507"/>
      <c r="E74" s="99"/>
      <c r="F74" s="36" t="s">
        <v>131</v>
      </c>
      <c r="G74" s="37"/>
      <c r="H74" s="16"/>
      <c r="I74" s="7"/>
      <c r="Q74" s="101"/>
      <c r="R74" s="11"/>
    </row>
    <row r="75" spans="1:19" ht="15.5">
      <c r="A75" s="342">
        <v>28.8</v>
      </c>
      <c r="B75" s="216" t="s">
        <v>270</v>
      </c>
      <c r="C75" s="507"/>
      <c r="D75" s="507"/>
      <c r="E75" s="99"/>
      <c r="F75" s="36" t="s">
        <v>131</v>
      </c>
      <c r="G75" s="37"/>
      <c r="H75" s="16"/>
      <c r="I75" s="7"/>
      <c r="Q75" s="101"/>
      <c r="R75" s="11"/>
    </row>
    <row r="76" spans="1:19" ht="15.5">
      <c r="A76" s="343">
        <v>28.9</v>
      </c>
      <c r="B76" s="216" t="s">
        <v>189</v>
      </c>
      <c r="C76" s="507"/>
      <c r="D76" s="507"/>
      <c r="E76" s="189"/>
      <c r="F76" s="87" t="s">
        <v>131</v>
      </c>
      <c r="G76" s="37"/>
      <c r="H76" s="16"/>
      <c r="I76" s="7"/>
      <c r="Q76" s="194"/>
      <c r="R76" s="11"/>
    </row>
    <row r="77" spans="1:19" ht="165" customHeight="1">
      <c r="A77" s="343">
        <v>29</v>
      </c>
      <c r="B77" s="254" t="s">
        <v>856</v>
      </c>
      <c r="C77" s="321" t="s">
        <v>857</v>
      </c>
      <c r="D77" s="26" t="s">
        <v>858</v>
      </c>
      <c r="F77" s="47"/>
      <c r="G77" s="50"/>
      <c r="H77" s="51"/>
      <c r="I77" s="8"/>
      <c r="J77" s="8"/>
      <c r="K77" s="8"/>
      <c r="L77" s="8"/>
      <c r="M77" s="8"/>
      <c r="N77" s="8"/>
      <c r="O77" s="8"/>
      <c r="P77" s="8"/>
      <c r="Q77" s="142" t="s">
        <v>859</v>
      </c>
      <c r="R77" s="11" t="s">
        <v>860</v>
      </c>
    </row>
    <row r="78" spans="1:19" ht="166" customHeight="1">
      <c r="A78" s="342">
        <v>30</v>
      </c>
      <c r="B78" s="254" t="s">
        <v>861</v>
      </c>
      <c r="C78" s="321" t="s">
        <v>857</v>
      </c>
      <c r="D78" s="26" t="s">
        <v>862</v>
      </c>
      <c r="F78" s="47"/>
      <c r="G78" s="50"/>
      <c r="H78" s="51"/>
      <c r="I78" s="8"/>
      <c r="J78" s="8"/>
      <c r="K78" s="8"/>
      <c r="L78" s="8"/>
      <c r="M78" s="8"/>
      <c r="N78" s="8"/>
      <c r="O78" s="8"/>
      <c r="P78" s="8"/>
      <c r="Q78" s="142" t="s">
        <v>863</v>
      </c>
      <c r="R78" s="11" t="s">
        <v>864</v>
      </c>
    </row>
    <row r="79" spans="1:19" ht="68.150000000000006" customHeight="1">
      <c r="A79" s="342">
        <v>31</v>
      </c>
      <c r="B79" s="254" t="s">
        <v>865</v>
      </c>
      <c r="C79" s="620"/>
      <c r="D79" s="620"/>
      <c r="F79" s="47"/>
      <c r="G79" s="50"/>
      <c r="H79" s="51"/>
      <c r="I79" s="8"/>
      <c r="J79" s="8"/>
      <c r="K79" s="8"/>
      <c r="L79" s="8"/>
      <c r="M79" s="8"/>
      <c r="N79" s="8"/>
      <c r="O79" s="8"/>
      <c r="P79" s="8"/>
      <c r="Q79" s="142" t="s">
        <v>866</v>
      </c>
      <c r="R79" s="110" t="s">
        <v>867</v>
      </c>
    </row>
    <row r="80" spans="1:19" ht="46.5">
      <c r="A80" s="342">
        <v>32</v>
      </c>
      <c r="B80" s="254" t="s">
        <v>868</v>
      </c>
      <c r="C80" s="507"/>
      <c r="D80" s="507"/>
      <c r="E80" s="142"/>
      <c r="F80" s="47" t="s">
        <v>131</v>
      </c>
      <c r="G80" s="50"/>
      <c r="H80" s="51"/>
      <c r="I80" s="10"/>
      <c r="J80" s="8"/>
      <c r="K80" s="8"/>
      <c r="L80" s="8"/>
      <c r="M80" s="8"/>
      <c r="N80" s="8"/>
      <c r="O80" s="8"/>
      <c r="P80" s="8"/>
      <c r="Q80" s="8"/>
      <c r="R80" s="110"/>
    </row>
    <row r="81" spans="1:18" ht="40" customHeight="1">
      <c r="A81" s="343">
        <v>33</v>
      </c>
      <c r="B81" s="254" t="s">
        <v>869</v>
      </c>
      <c r="C81" s="507"/>
      <c r="D81" s="507"/>
      <c r="F81" s="47"/>
      <c r="G81" s="50"/>
      <c r="H81" s="51"/>
      <c r="I81" s="10"/>
      <c r="J81" s="8"/>
      <c r="K81" s="8"/>
      <c r="L81" s="8"/>
      <c r="M81" s="8"/>
      <c r="N81" s="8"/>
      <c r="O81" s="8"/>
      <c r="P81" s="8"/>
      <c r="Q81" s="142" t="s">
        <v>870</v>
      </c>
      <c r="R81" s="110" t="s">
        <v>325</v>
      </c>
    </row>
    <row r="82" spans="1:18" ht="41.15" customHeight="1">
      <c r="A82" s="342">
        <v>34</v>
      </c>
      <c r="B82" s="254" t="s">
        <v>871</v>
      </c>
      <c r="C82" s="512" t="s">
        <v>38</v>
      </c>
      <c r="D82" s="512"/>
      <c r="F82" s="47"/>
      <c r="G82" s="50"/>
      <c r="H82" s="51"/>
      <c r="I82" s="8"/>
      <c r="J82" s="8"/>
      <c r="K82" s="8"/>
      <c r="L82" s="8"/>
      <c r="M82" s="8"/>
      <c r="N82" s="8"/>
      <c r="O82" s="8"/>
      <c r="P82" s="8"/>
      <c r="Q82" s="142" t="s">
        <v>872</v>
      </c>
      <c r="R82" s="110" t="s">
        <v>873</v>
      </c>
    </row>
    <row r="83" spans="1:18" ht="25" customHeight="1">
      <c r="A83" s="606" t="s">
        <v>272</v>
      </c>
      <c r="B83" s="606"/>
      <c r="C83" s="606"/>
      <c r="D83" s="606"/>
      <c r="E83" s="606"/>
      <c r="F83" s="606"/>
      <c r="G83" s="606"/>
      <c r="H83" s="606"/>
      <c r="I83" s="606"/>
      <c r="J83" s="606"/>
      <c r="K83" s="606"/>
      <c r="L83" s="606"/>
      <c r="M83" s="606"/>
      <c r="N83" s="606"/>
      <c r="O83" s="606"/>
      <c r="P83" s="606"/>
      <c r="Q83" s="606"/>
      <c r="R83" s="197"/>
    </row>
    <row r="84" spans="1:18" ht="62">
      <c r="A84" s="342">
        <v>35</v>
      </c>
      <c r="B84" s="254" t="s">
        <v>874</v>
      </c>
      <c r="C84" s="507"/>
      <c r="D84" s="507"/>
      <c r="E84" s="142"/>
      <c r="F84" s="47" t="s">
        <v>274</v>
      </c>
      <c r="G84" s="50"/>
      <c r="H84" s="51"/>
      <c r="I84" s="10"/>
      <c r="J84" s="8"/>
      <c r="K84" s="8"/>
      <c r="L84" s="8"/>
      <c r="M84" s="8"/>
      <c r="N84" s="8"/>
      <c r="O84" s="8"/>
      <c r="P84" s="8"/>
      <c r="Q84" s="8"/>
      <c r="R84" s="110"/>
    </row>
    <row r="85" spans="1:18" ht="15.5">
      <c r="A85" s="342">
        <v>35.1</v>
      </c>
      <c r="B85" s="216" t="s">
        <v>275</v>
      </c>
      <c r="C85" s="507"/>
      <c r="D85" s="507"/>
      <c r="E85" s="142"/>
      <c r="F85" s="47" t="s">
        <v>274</v>
      </c>
      <c r="G85" s="50"/>
      <c r="H85" s="51"/>
      <c r="I85" s="8"/>
      <c r="J85" s="8"/>
      <c r="K85" s="8"/>
      <c r="L85" s="8"/>
      <c r="M85" s="8"/>
      <c r="N85" s="8"/>
      <c r="O85" s="8"/>
      <c r="P85" s="8"/>
      <c r="Q85" s="8"/>
      <c r="R85" s="110"/>
    </row>
    <row r="86" spans="1:18" ht="15.5">
      <c r="A86" s="342">
        <v>35.200000000000003</v>
      </c>
      <c r="B86" s="216" t="s">
        <v>276</v>
      </c>
      <c r="C86" s="507"/>
      <c r="D86" s="507"/>
      <c r="E86" s="142"/>
      <c r="F86" s="47" t="s">
        <v>274</v>
      </c>
      <c r="G86" s="50"/>
      <c r="H86" s="51"/>
      <c r="I86" s="8"/>
      <c r="J86" s="8"/>
      <c r="K86" s="8"/>
      <c r="L86" s="8"/>
      <c r="M86" s="8"/>
      <c r="N86" s="8"/>
      <c r="O86" s="8"/>
      <c r="P86" s="8"/>
      <c r="Q86" s="8"/>
      <c r="R86" s="110"/>
    </row>
    <row r="87" spans="1:18" ht="15.5">
      <c r="A87" s="342">
        <v>35.299999999999997</v>
      </c>
      <c r="B87" s="216" t="s">
        <v>277</v>
      </c>
      <c r="C87" s="507"/>
      <c r="D87" s="507"/>
      <c r="E87" s="142"/>
      <c r="F87" s="47" t="s">
        <v>274</v>
      </c>
      <c r="G87" s="50"/>
      <c r="H87" s="51"/>
      <c r="I87" s="8"/>
      <c r="J87" s="8"/>
      <c r="K87" s="8"/>
      <c r="L87" s="8"/>
      <c r="M87" s="8"/>
      <c r="N87" s="8"/>
      <c r="O87" s="8"/>
      <c r="P87" s="8"/>
      <c r="Q87" s="8"/>
      <c r="R87" s="110"/>
    </row>
    <row r="88" spans="1:18" ht="15.5">
      <c r="A88" s="342">
        <v>35.4</v>
      </c>
      <c r="B88" s="216" t="s">
        <v>278</v>
      </c>
      <c r="C88" s="507"/>
      <c r="D88" s="507"/>
      <c r="E88" s="142"/>
      <c r="F88" s="47" t="s">
        <v>274</v>
      </c>
      <c r="G88" s="50"/>
      <c r="H88" s="51"/>
      <c r="I88" s="8"/>
      <c r="J88" s="8"/>
      <c r="K88" s="8"/>
      <c r="L88" s="8"/>
      <c r="M88" s="8"/>
      <c r="N88" s="8"/>
      <c r="O88" s="8"/>
      <c r="P88" s="8"/>
      <c r="Q88" s="8"/>
      <c r="R88" s="110"/>
    </row>
    <row r="89" spans="1:18" ht="62">
      <c r="A89" s="342">
        <v>36</v>
      </c>
      <c r="B89" s="254" t="s">
        <v>875</v>
      </c>
      <c r="C89" s="507"/>
      <c r="D89" s="507"/>
      <c r="E89" s="142"/>
      <c r="F89" s="47" t="s">
        <v>274</v>
      </c>
      <c r="G89" s="50"/>
      <c r="H89" s="51"/>
      <c r="I89" s="8"/>
      <c r="J89" s="8"/>
      <c r="K89" s="8"/>
      <c r="L89" s="8"/>
      <c r="M89" s="8"/>
      <c r="N89" s="8"/>
      <c r="O89" s="8"/>
      <c r="P89" s="8"/>
      <c r="Q89" s="8"/>
      <c r="R89" s="110"/>
    </row>
    <row r="90" spans="1:18" ht="25" customHeight="1">
      <c r="A90" s="592" t="s">
        <v>65</v>
      </c>
      <c r="B90" s="592"/>
      <c r="C90" s="592"/>
      <c r="D90" s="592"/>
      <c r="E90" s="592"/>
      <c r="F90" s="592"/>
      <c r="G90" s="592"/>
      <c r="H90" s="592"/>
      <c r="I90" s="592"/>
      <c r="J90" s="592"/>
      <c r="K90" s="592"/>
      <c r="L90" s="592"/>
      <c r="M90" s="592"/>
      <c r="N90" s="592"/>
      <c r="O90" s="592"/>
      <c r="P90" s="592"/>
      <c r="Q90" s="592"/>
      <c r="R90" s="197"/>
    </row>
    <row r="91" spans="1:18" ht="31">
      <c r="A91" s="343">
        <v>37</v>
      </c>
      <c r="B91" s="254" t="s">
        <v>876</v>
      </c>
      <c r="C91" s="507"/>
      <c r="D91" s="507"/>
      <c r="F91" s="26" t="s">
        <v>281</v>
      </c>
      <c r="G91" s="27"/>
      <c r="H91" s="51"/>
      <c r="I91" s="8"/>
      <c r="J91" s="8"/>
      <c r="K91" s="8"/>
      <c r="L91" s="8"/>
      <c r="M91" s="8"/>
      <c r="N91" s="8"/>
      <c r="O91" s="8"/>
      <c r="P91" s="8"/>
      <c r="Q91" s="8"/>
      <c r="R91" s="110" t="s">
        <v>877</v>
      </c>
    </row>
    <row r="92" spans="1:18" ht="31">
      <c r="A92" s="343"/>
      <c r="B92" s="254" t="s">
        <v>878</v>
      </c>
      <c r="C92" s="621"/>
      <c r="D92" s="621"/>
      <c r="F92" s="26" t="s">
        <v>281</v>
      </c>
      <c r="G92" s="27"/>
      <c r="H92" s="51"/>
      <c r="I92" s="8"/>
      <c r="J92" s="8"/>
      <c r="K92" s="8"/>
      <c r="L92" s="8"/>
      <c r="M92" s="8"/>
      <c r="N92" s="8"/>
      <c r="O92" s="8"/>
      <c r="P92" s="8"/>
      <c r="Q92" s="8"/>
      <c r="R92" s="110"/>
    </row>
    <row r="93" spans="1:18" ht="15.5">
      <c r="A93" s="343">
        <v>38.1</v>
      </c>
      <c r="B93" s="216" t="s">
        <v>286</v>
      </c>
      <c r="C93" s="507"/>
      <c r="D93" s="507"/>
      <c r="F93" s="26" t="s">
        <v>281</v>
      </c>
      <c r="G93" s="27"/>
      <c r="H93" s="51"/>
      <c r="I93" s="8"/>
      <c r="J93" s="8"/>
      <c r="K93" s="8"/>
      <c r="L93" s="8"/>
      <c r="M93" s="8"/>
      <c r="N93" s="8"/>
      <c r="O93" s="8"/>
      <c r="P93" s="8"/>
      <c r="Q93" s="8"/>
      <c r="R93" s="110"/>
    </row>
    <row r="94" spans="1:18" ht="15.5">
      <c r="A94" s="343">
        <v>38.200000000000003</v>
      </c>
      <c r="B94" s="216" t="s">
        <v>369</v>
      </c>
      <c r="C94" s="507"/>
      <c r="D94" s="507"/>
      <c r="F94" s="26" t="s">
        <v>281</v>
      </c>
      <c r="G94" s="27"/>
      <c r="H94" s="51"/>
      <c r="I94" s="8"/>
      <c r="J94" s="8"/>
      <c r="K94" s="8"/>
      <c r="L94" s="8"/>
      <c r="M94" s="8"/>
      <c r="N94" s="8"/>
      <c r="O94" s="8"/>
      <c r="P94" s="8"/>
      <c r="Q94" s="8"/>
      <c r="R94" s="110"/>
    </row>
    <row r="95" spans="1:18" ht="31">
      <c r="A95" s="343">
        <v>39</v>
      </c>
      <c r="B95" s="254" t="s">
        <v>879</v>
      </c>
      <c r="C95" s="507"/>
      <c r="D95" s="507"/>
      <c r="F95" s="26" t="s">
        <v>281</v>
      </c>
      <c r="G95" s="27"/>
      <c r="H95" s="51"/>
      <c r="I95" s="8"/>
      <c r="J95" s="8"/>
      <c r="K95" s="8"/>
      <c r="L95" s="8"/>
      <c r="M95" s="8"/>
      <c r="N95" s="8"/>
      <c r="O95" s="8"/>
      <c r="P95" s="8"/>
      <c r="Q95" s="8"/>
      <c r="R95" s="110"/>
    </row>
    <row r="96" spans="1:18" ht="31">
      <c r="A96" s="343">
        <v>40</v>
      </c>
      <c r="B96" s="254" t="s">
        <v>880</v>
      </c>
      <c r="C96" s="507"/>
      <c r="D96" s="507"/>
      <c r="F96" s="26" t="s">
        <v>281</v>
      </c>
      <c r="G96" s="27"/>
      <c r="H96" s="51"/>
      <c r="I96" s="8"/>
      <c r="J96" s="8"/>
      <c r="K96" s="8"/>
      <c r="L96" s="8"/>
      <c r="M96" s="8"/>
      <c r="N96" s="8"/>
      <c r="O96" s="8"/>
      <c r="P96" s="8"/>
      <c r="Q96" s="8"/>
      <c r="R96" s="110"/>
    </row>
    <row r="97" spans="1:18" ht="31">
      <c r="A97" s="343">
        <v>41</v>
      </c>
      <c r="B97" s="254" t="s">
        <v>881</v>
      </c>
      <c r="C97" s="507"/>
      <c r="D97" s="507"/>
      <c r="F97" s="26" t="s">
        <v>281</v>
      </c>
      <c r="G97" s="27"/>
      <c r="H97" s="51"/>
      <c r="I97" s="8"/>
      <c r="J97" s="8"/>
      <c r="K97" s="8"/>
      <c r="L97" s="8"/>
      <c r="M97" s="8"/>
      <c r="N97" s="8"/>
      <c r="O97" s="8"/>
      <c r="P97" s="8"/>
      <c r="Q97" s="8"/>
      <c r="R97" s="110"/>
    </row>
    <row r="98" spans="1:18" ht="16" thickBot="1">
      <c r="A98" s="319"/>
      <c r="B98" s="23"/>
      <c r="C98" s="7"/>
      <c r="D98" s="19"/>
      <c r="E98"/>
      <c r="F98" s="7"/>
      <c r="G98" s="7"/>
      <c r="H98" s="16"/>
    </row>
    <row r="99" spans="1:18" ht="25" customHeight="1" thickBot="1">
      <c r="A99" s="483" t="s">
        <v>201</v>
      </c>
      <c r="B99" s="581"/>
      <c r="C99" s="581"/>
      <c r="D99" s="581"/>
      <c r="E99" s="581"/>
      <c r="F99" s="581"/>
      <c r="G99" s="581"/>
      <c r="H99" s="581"/>
      <c r="I99" s="581"/>
      <c r="J99" s="581"/>
      <c r="K99" s="581"/>
      <c r="L99" s="581"/>
      <c r="M99" s="581"/>
      <c r="N99" s="581"/>
      <c r="O99" s="581"/>
      <c r="P99" s="581"/>
      <c r="Q99" s="581"/>
    </row>
    <row r="100" spans="1:18" ht="46.5">
      <c r="A100" s="340" t="s">
        <v>202</v>
      </c>
      <c r="B100" s="254" t="s">
        <v>882</v>
      </c>
      <c r="C100" s="582" t="s">
        <v>204</v>
      </c>
      <c r="D100" s="582"/>
      <c r="E100" s="582"/>
      <c r="F100" s="582"/>
      <c r="G100" s="582"/>
      <c r="H100" s="582"/>
      <c r="I100" s="582"/>
      <c r="J100" s="582"/>
      <c r="K100" s="582"/>
      <c r="L100" s="582"/>
      <c r="M100" s="582"/>
      <c r="N100" s="582"/>
      <c r="O100" s="582"/>
      <c r="P100" s="582"/>
      <c r="Q100" s="582"/>
    </row>
    <row r="101" spans="1:18" ht="15.5">
      <c r="A101" s="345" t="s">
        <v>205</v>
      </c>
      <c r="B101" s="489" t="s">
        <v>206</v>
      </c>
      <c r="C101" s="489"/>
      <c r="D101" s="489"/>
      <c r="E101" s="489"/>
      <c r="F101" s="489"/>
      <c r="G101" s="489"/>
      <c r="H101" s="489"/>
      <c r="I101" s="489"/>
      <c r="J101" s="489"/>
      <c r="K101" s="489"/>
      <c r="L101" s="489"/>
      <c r="M101" s="489"/>
      <c r="N101" s="489"/>
      <c r="O101" s="489"/>
      <c r="P101" s="489"/>
      <c r="Q101" s="489"/>
    </row>
    <row r="102" spans="1:18" ht="15.5">
      <c r="A102" s="312">
        <v>1</v>
      </c>
      <c r="B102" s="562" t="s">
        <v>207</v>
      </c>
      <c r="C102" s="563"/>
      <c r="D102" s="563"/>
      <c r="E102" s="564"/>
      <c r="F102" s="266"/>
      <c r="G102" s="266"/>
      <c r="H102" s="266"/>
      <c r="I102" s="266"/>
      <c r="J102" s="266"/>
      <c r="K102" s="266"/>
      <c r="L102" s="266"/>
      <c r="M102" s="266"/>
      <c r="N102" s="266"/>
      <c r="O102" s="266"/>
      <c r="P102" s="266"/>
      <c r="Q102" s="262"/>
    </row>
    <row r="103" spans="1:18" ht="15.5">
      <c r="A103" s="312">
        <v>2</v>
      </c>
      <c r="B103" s="588" t="s">
        <v>207</v>
      </c>
      <c r="C103" s="589"/>
      <c r="D103" s="589"/>
      <c r="E103" s="590"/>
      <c r="F103" s="266"/>
      <c r="G103" s="266"/>
      <c r="H103" s="266"/>
      <c r="I103" s="266"/>
      <c r="J103" s="266"/>
      <c r="K103" s="266"/>
      <c r="L103" s="266"/>
      <c r="M103" s="266"/>
      <c r="N103" s="266"/>
      <c r="O103" s="266"/>
      <c r="P103" s="266"/>
      <c r="Q103" s="262"/>
    </row>
    <row r="104" spans="1:18" ht="15.5">
      <c r="A104" s="312">
        <v>3</v>
      </c>
      <c r="B104" s="588" t="s">
        <v>207</v>
      </c>
      <c r="C104" s="589"/>
      <c r="D104" s="589"/>
      <c r="E104" s="590"/>
      <c r="F104" s="266"/>
      <c r="G104" s="266"/>
      <c r="H104" s="266"/>
      <c r="I104" s="266"/>
      <c r="J104" s="266"/>
      <c r="K104" s="266"/>
      <c r="L104" s="266"/>
      <c r="M104" s="266"/>
      <c r="N104" s="266"/>
      <c r="O104" s="266"/>
      <c r="P104" s="266"/>
      <c r="Q104" s="262"/>
    </row>
    <row r="105" spans="1:18" ht="15.5">
      <c r="A105" s="312">
        <v>4</v>
      </c>
      <c r="B105" s="588" t="s">
        <v>207</v>
      </c>
      <c r="C105" s="589"/>
      <c r="D105" s="589"/>
      <c r="E105" s="590"/>
      <c r="F105" s="266"/>
      <c r="G105" s="266"/>
      <c r="H105" s="266"/>
      <c r="I105" s="266"/>
      <c r="J105" s="266"/>
      <c r="K105" s="266"/>
      <c r="L105" s="266"/>
      <c r="M105" s="266"/>
      <c r="N105" s="266"/>
      <c r="O105" s="266"/>
      <c r="P105" s="266"/>
      <c r="Q105" s="262"/>
    </row>
    <row r="106" spans="1:18" ht="15.5">
      <c r="A106" s="312">
        <v>5</v>
      </c>
      <c r="B106" s="588" t="s">
        <v>207</v>
      </c>
      <c r="C106" s="589"/>
      <c r="D106" s="589"/>
      <c r="E106" s="590"/>
      <c r="F106" s="266"/>
      <c r="G106" s="266"/>
      <c r="H106" s="266"/>
      <c r="I106" s="266"/>
      <c r="J106" s="266"/>
      <c r="K106" s="266"/>
      <c r="L106" s="266"/>
      <c r="M106" s="266"/>
      <c r="N106" s="266"/>
      <c r="O106" s="266"/>
      <c r="P106" s="266"/>
      <c r="Q106" s="262"/>
    </row>
    <row r="107" spans="1:18" ht="12.75" customHeight="1">
      <c r="A107" s="319"/>
      <c r="B107" s="23"/>
      <c r="C107" s="7"/>
      <c r="D107" s="19"/>
      <c r="E107"/>
      <c r="F107" s="7"/>
      <c r="G107" s="7"/>
      <c r="H107" s="16"/>
    </row>
    <row r="108" spans="1:18" ht="26.15" customHeight="1">
      <c r="A108" s="319"/>
      <c r="B108" s="23"/>
      <c r="C108" s="7"/>
      <c r="D108" s="19"/>
      <c r="E108"/>
      <c r="F108" s="7"/>
      <c r="G108" s="7"/>
      <c r="H108" s="16"/>
    </row>
    <row r="109" spans="1:18" ht="25.5" customHeight="1">
      <c r="A109" s="319"/>
      <c r="B109" s="23"/>
      <c r="C109" s="7"/>
      <c r="D109" s="19"/>
      <c r="E109"/>
      <c r="F109" s="7"/>
      <c r="G109" s="7"/>
      <c r="H109" s="16"/>
    </row>
    <row r="110" spans="1:18" ht="15.5">
      <c r="A110" s="319"/>
      <c r="B110" s="23"/>
      <c r="C110" s="7"/>
      <c r="D110" s="19"/>
      <c r="E110"/>
      <c r="F110" s="7"/>
      <c r="G110" s="7"/>
      <c r="H110" s="16"/>
    </row>
    <row r="111" spans="1:18" ht="12.75" customHeight="1">
      <c r="A111" s="319"/>
      <c r="B111" s="23"/>
      <c r="C111" s="7"/>
      <c r="D111" s="19"/>
      <c r="E111"/>
      <c r="F111" s="7"/>
      <c r="G111" s="7"/>
      <c r="H111" s="16"/>
    </row>
    <row r="112" spans="1:18" ht="12.75" customHeight="1">
      <c r="A112" s="319"/>
      <c r="B112" s="23"/>
      <c r="C112" s="7"/>
      <c r="D112" s="19"/>
      <c r="E112"/>
      <c r="F112" s="7"/>
      <c r="G112" s="7"/>
      <c r="H112" s="16"/>
    </row>
    <row r="113" spans="1:8" ht="12.75" customHeight="1">
      <c r="A113" s="319"/>
      <c r="B113" s="23"/>
      <c r="C113" s="7"/>
      <c r="D113" s="19"/>
      <c r="E113"/>
      <c r="F113" s="7"/>
      <c r="G113" s="7"/>
      <c r="H113" s="16"/>
    </row>
    <row r="114" spans="1:8" ht="12.75" customHeight="1">
      <c r="A114" s="319"/>
      <c r="B114" s="23"/>
      <c r="C114" s="7"/>
      <c r="D114" s="19"/>
      <c r="E114"/>
      <c r="F114" s="7"/>
      <c r="G114" s="7"/>
      <c r="H114" s="16"/>
    </row>
    <row r="115" spans="1:8" ht="12.75" customHeight="1">
      <c r="A115" s="319"/>
      <c r="B115" s="23"/>
      <c r="C115" s="7"/>
      <c r="D115" s="19"/>
      <c r="E115"/>
      <c r="F115" s="7"/>
      <c r="G115" s="7"/>
      <c r="H115" s="16"/>
    </row>
    <row r="116" spans="1:8" ht="12.75" customHeight="1">
      <c r="A116" s="319"/>
      <c r="B116" s="23"/>
      <c r="C116" s="7"/>
      <c r="D116" s="19"/>
      <c r="E116"/>
      <c r="F116" s="7"/>
      <c r="G116" s="7"/>
      <c r="H116" s="16"/>
    </row>
    <row r="117" spans="1:8" ht="12.75" customHeight="1">
      <c r="A117" s="319"/>
      <c r="B117" s="23"/>
      <c r="C117" s="7"/>
      <c r="D117" s="19"/>
      <c r="E117"/>
      <c r="F117" s="7"/>
      <c r="G117" s="7"/>
      <c r="H117" s="16"/>
    </row>
    <row r="118" spans="1:8" ht="12.75" customHeight="1">
      <c r="A118" s="319"/>
      <c r="B118" s="23"/>
      <c r="C118" s="7"/>
      <c r="D118" s="19"/>
      <c r="E118"/>
      <c r="F118" s="7"/>
      <c r="G118" s="7"/>
      <c r="H118" s="16"/>
    </row>
    <row r="119" spans="1:8" ht="12.75" customHeight="1">
      <c r="A119" s="319"/>
      <c r="B119" s="23"/>
      <c r="C119" s="7"/>
      <c r="D119" s="19"/>
      <c r="E119"/>
      <c r="F119" s="7"/>
      <c r="G119" s="7"/>
      <c r="H119" s="16"/>
    </row>
    <row r="120" spans="1:8" ht="12.75" customHeight="1">
      <c r="A120" s="319"/>
      <c r="B120" s="23"/>
      <c r="C120" s="7"/>
      <c r="D120" s="19"/>
      <c r="E120"/>
      <c r="F120" s="7"/>
      <c r="G120" s="7"/>
      <c r="H120" s="16"/>
    </row>
    <row r="121" spans="1:8" ht="12.75" customHeight="1">
      <c r="A121" s="319"/>
      <c r="B121" s="23"/>
      <c r="C121" s="7"/>
      <c r="D121" s="19"/>
      <c r="E121"/>
      <c r="F121" s="7"/>
      <c r="G121" s="7"/>
      <c r="H121" s="16"/>
    </row>
    <row r="122" spans="1:8" ht="12.75" customHeight="1">
      <c r="A122" s="319"/>
      <c r="B122" s="23"/>
      <c r="C122" s="7"/>
      <c r="D122" s="19"/>
      <c r="E122"/>
      <c r="F122" s="7"/>
      <c r="G122" s="7"/>
      <c r="H122" s="16"/>
    </row>
    <row r="123" spans="1:8" ht="12.75" customHeight="1">
      <c r="A123" s="319"/>
      <c r="B123" s="23"/>
      <c r="C123" s="7"/>
      <c r="D123" s="19"/>
      <c r="E123"/>
      <c r="F123" s="7"/>
      <c r="G123" s="7"/>
      <c r="H123" s="16"/>
    </row>
    <row r="124" spans="1:8" ht="12.75" customHeight="1">
      <c r="A124" s="319"/>
      <c r="B124" s="23"/>
      <c r="C124" s="7"/>
      <c r="D124" s="19"/>
      <c r="E124"/>
      <c r="F124" s="7"/>
      <c r="G124" s="7"/>
      <c r="H124" s="16"/>
    </row>
    <row r="125" spans="1:8" ht="12.75" customHeight="1">
      <c r="A125" s="319"/>
      <c r="B125" s="23"/>
      <c r="C125" s="7"/>
      <c r="D125" s="19"/>
      <c r="E125"/>
      <c r="F125" s="7"/>
      <c r="G125" s="7"/>
      <c r="H125" s="16"/>
    </row>
    <row r="126" spans="1:8" ht="12.75" customHeight="1">
      <c r="A126" s="319"/>
      <c r="B126" s="23"/>
      <c r="C126" s="7"/>
      <c r="D126" s="19"/>
      <c r="E126"/>
      <c r="F126" s="7"/>
      <c r="G126" s="7"/>
      <c r="H126" s="16"/>
    </row>
    <row r="127" spans="1:8" ht="12.75" customHeight="1">
      <c r="A127" s="319"/>
      <c r="B127" s="23"/>
      <c r="C127" s="7"/>
      <c r="D127" s="19"/>
      <c r="E127"/>
      <c r="F127" s="7"/>
      <c r="G127" s="7"/>
      <c r="H127" s="16"/>
    </row>
    <row r="128" spans="1:8" ht="12.75" customHeight="1">
      <c r="A128" s="319"/>
      <c r="B128" s="23"/>
      <c r="C128" s="7"/>
      <c r="D128" s="19"/>
      <c r="E128"/>
      <c r="F128" s="7"/>
      <c r="G128" s="7"/>
      <c r="H128" s="16"/>
    </row>
    <row r="129" spans="1:8" ht="12.75" customHeight="1">
      <c r="A129" s="319"/>
      <c r="B129" s="23"/>
      <c r="C129" s="7"/>
      <c r="D129" s="19"/>
      <c r="E129"/>
      <c r="F129" s="7"/>
      <c r="G129" s="7"/>
      <c r="H129" s="16"/>
    </row>
    <row r="130" spans="1:8" ht="12.75" customHeight="1">
      <c r="A130" s="319"/>
      <c r="B130" s="23"/>
      <c r="C130" s="7"/>
      <c r="D130" s="19"/>
      <c r="E130"/>
      <c r="F130" s="7"/>
      <c r="G130" s="7"/>
      <c r="H130" s="16"/>
    </row>
    <row r="131" spans="1:8" ht="12.75" customHeight="1">
      <c r="A131" s="319"/>
      <c r="B131" s="23"/>
      <c r="C131" s="7"/>
      <c r="D131" s="19"/>
      <c r="E131"/>
      <c r="F131" s="7"/>
      <c r="G131" s="7"/>
      <c r="H131" s="16"/>
    </row>
    <row r="132" spans="1:8" ht="12.75" customHeight="1">
      <c r="A132" s="319"/>
      <c r="B132" s="23"/>
      <c r="C132" s="7"/>
      <c r="D132" s="19"/>
      <c r="E132"/>
      <c r="F132" s="7"/>
      <c r="G132" s="7"/>
      <c r="H132" s="16"/>
    </row>
    <row r="133" spans="1:8" ht="12.75" customHeight="1">
      <c r="A133" s="319"/>
      <c r="B133" s="23"/>
      <c r="C133" s="7"/>
      <c r="D133" s="19"/>
      <c r="E133"/>
      <c r="F133" s="7"/>
      <c r="G133" s="7"/>
      <c r="H133" s="16"/>
    </row>
    <row r="134" spans="1:8" ht="12.75" customHeight="1">
      <c r="A134" s="319"/>
      <c r="B134" s="23"/>
      <c r="C134" s="7"/>
      <c r="D134" s="19"/>
      <c r="E134"/>
      <c r="F134" s="7"/>
      <c r="G134" s="7"/>
      <c r="H134" s="16"/>
    </row>
    <row r="135" spans="1:8" ht="12.75" customHeight="1">
      <c r="A135" s="319"/>
      <c r="B135" s="23"/>
      <c r="C135" s="7"/>
      <c r="D135" s="19"/>
      <c r="E135"/>
      <c r="F135" s="7"/>
      <c r="G135" s="7"/>
      <c r="H135" s="16"/>
    </row>
    <row r="136" spans="1:8" ht="12.75" customHeight="1">
      <c r="A136" s="319"/>
      <c r="B136" s="23"/>
      <c r="C136" s="7"/>
      <c r="D136" s="19"/>
      <c r="E136"/>
      <c r="F136" s="7"/>
      <c r="G136" s="7"/>
      <c r="H136" s="16"/>
    </row>
    <row r="137" spans="1:8" ht="12.75" customHeight="1">
      <c r="A137" s="319"/>
      <c r="B137" s="23"/>
      <c r="C137" s="7"/>
      <c r="D137" s="19"/>
      <c r="E137"/>
      <c r="F137" s="7"/>
      <c r="G137" s="7"/>
      <c r="H137" s="16"/>
    </row>
    <row r="138" spans="1:8" ht="12.75" customHeight="1">
      <c r="A138" s="319"/>
      <c r="B138" s="23"/>
      <c r="C138" s="7"/>
      <c r="D138" s="19"/>
      <c r="E138"/>
      <c r="F138" s="7"/>
      <c r="G138" s="7"/>
      <c r="H138" s="16"/>
    </row>
    <row r="139" spans="1:8" ht="12.75" customHeight="1">
      <c r="A139" s="319"/>
      <c r="B139" s="23"/>
      <c r="C139" s="7"/>
      <c r="D139" s="19"/>
      <c r="E139"/>
      <c r="F139" s="7"/>
      <c r="G139" s="7"/>
      <c r="H139" s="16"/>
    </row>
    <row r="140" spans="1:8" ht="12.75" customHeight="1">
      <c r="A140" s="319"/>
      <c r="B140" s="23"/>
      <c r="C140" s="7"/>
      <c r="D140" s="19"/>
      <c r="E140"/>
      <c r="F140" s="7"/>
      <c r="G140" s="7"/>
      <c r="H140" s="16"/>
    </row>
    <row r="141" spans="1:8" ht="12.75" customHeight="1">
      <c r="A141" s="319"/>
      <c r="B141" s="23"/>
      <c r="C141" s="7"/>
      <c r="D141" s="19"/>
      <c r="E141"/>
      <c r="F141" s="7"/>
      <c r="G141" s="7"/>
      <c r="H141" s="16"/>
    </row>
    <row r="142" spans="1:8" ht="12.75" customHeight="1">
      <c r="A142" s="319"/>
      <c r="B142" s="23"/>
      <c r="C142" s="7"/>
      <c r="D142" s="19"/>
      <c r="E142"/>
      <c r="F142" s="7"/>
      <c r="G142" s="7"/>
      <c r="H142" s="16"/>
    </row>
    <row r="143" spans="1:8" ht="12.75" customHeight="1">
      <c r="A143" s="319"/>
      <c r="B143" s="23"/>
      <c r="C143" s="7"/>
      <c r="D143" s="19"/>
      <c r="E143"/>
      <c r="F143" s="7"/>
      <c r="G143" s="7"/>
      <c r="H143" s="16"/>
    </row>
    <row r="144" spans="1:8" ht="12.75" customHeight="1">
      <c r="A144" s="319"/>
      <c r="B144" s="23"/>
      <c r="C144" s="7"/>
      <c r="D144" s="19"/>
      <c r="E144"/>
      <c r="F144" s="7"/>
      <c r="G144" s="7"/>
      <c r="H144" s="16"/>
    </row>
    <row r="145" spans="1:8" ht="12.75" customHeight="1">
      <c r="A145" s="319"/>
      <c r="B145" s="23"/>
      <c r="C145" s="7"/>
      <c r="D145" s="19"/>
      <c r="E145"/>
      <c r="F145" s="7"/>
      <c r="G145" s="7"/>
      <c r="H145" s="16"/>
    </row>
    <row r="146" spans="1:8" ht="12.75" customHeight="1">
      <c r="A146" s="319"/>
      <c r="B146" s="23"/>
      <c r="C146" s="7"/>
      <c r="D146" s="19"/>
      <c r="E146"/>
      <c r="F146" s="7"/>
      <c r="G146" s="7"/>
      <c r="H146" s="16"/>
    </row>
    <row r="147" spans="1:8" ht="12.75" customHeight="1">
      <c r="A147" s="319"/>
      <c r="B147" s="23"/>
      <c r="C147" s="7"/>
      <c r="D147" s="19"/>
      <c r="E147"/>
      <c r="F147" s="7"/>
      <c r="G147" s="7"/>
      <c r="H147" s="16"/>
    </row>
    <row r="148" spans="1:8" ht="12.75" customHeight="1">
      <c r="A148" s="319"/>
      <c r="B148" s="23"/>
      <c r="C148" s="7"/>
      <c r="D148" s="19"/>
      <c r="E148"/>
      <c r="F148" s="7"/>
      <c r="G148" s="7"/>
      <c r="H148" s="16"/>
    </row>
    <row r="149" spans="1:8" ht="12.75" customHeight="1">
      <c r="A149" s="319"/>
      <c r="B149" s="23"/>
      <c r="C149" s="7"/>
      <c r="D149" s="19"/>
      <c r="E149"/>
      <c r="F149" s="7"/>
      <c r="G149" s="7"/>
      <c r="H149" s="16"/>
    </row>
    <row r="150" spans="1:8" ht="12.75" customHeight="1">
      <c r="A150" s="319"/>
      <c r="B150" s="23"/>
      <c r="C150" s="7"/>
      <c r="D150" s="19"/>
      <c r="E150"/>
      <c r="F150" s="7"/>
      <c r="G150" s="7"/>
      <c r="H150" s="16"/>
    </row>
    <row r="151" spans="1:8" ht="12.75" customHeight="1">
      <c r="A151" s="319"/>
      <c r="B151" s="23"/>
      <c r="C151" s="7"/>
      <c r="D151" s="19"/>
      <c r="E151"/>
      <c r="F151" s="7"/>
      <c r="G151" s="7"/>
      <c r="H151" s="16"/>
    </row>
    <row r="152" spans="1:8" ht="12.75" customHeight="1">
      <c r="A152" s="319"/>
      <c r="B152" s="23"/>
      <c r="C152" s="7"/>
      <c r="D152" s="19"/>
      <c r="E152"/>
      <c r="F152" s="7"/>
      <c r="G152" s="7"/>
      <c r="H152" s="16"/>
    </row>
    <row r="153" spans="1:8" ht="12.75" customHeight="1">
      <c r="A153" s="319"/>
      <c r="B153" s="23"/>
      <c r="C153" s="7"/>
      <c r="D153" s="19"/>
      <c r="E153"/>
      <c r="F153" s="7"/>
      <c r="G153" s="7"/>
      <c r="H153" s="16"/>
    </row>
    <row r="154" spans="1:8" ht="12.75" customHeight="1">
      <c r="A154" s="319"/>
      <c r="B154" s="23"/>
      <c r="C154" s="7"/>
      <c r="D154" s="19"/>
      <c r="E154"/>
      <c r="F154" s="7"/>
      <c r="G154" s="7"/>
      <c r="H154" s="16"/>
    </row>
    <row r="155" spans="1:8" ht="12.75" customHeight="1">
      <c r="A155" s="319"/>
      <c r="B155" s="23"/>
      <c r="C155" s="7"/>
      <c r="D155" s="19"/>
      <c r="E155"/>
      <c r="F155" s="7"/>
      <c r="G155" s="7"/>
      <c r="H155" s="16"/>
    </row>
    <row r="156" spans="1:8" ht="12.75" customHeight="1">
      <c r="A156" s="319"/>
      <c r="B156" s="23"/>
      <c r="C156" s="7"/>
      <c r="D156" s="19"/>
      <c r="E156"/>
      <c r="F156" s="7"/>
      <c r="G156" s="7"/>
      <c r="H156" s="16"/>
    </row>
    <row r="157" spans="1:8" ht="12.75" customHeight="1">
      <c r="A157" s="319"/>
      <c r="B157" s="23"/>
      <c r="C157" s="7"/>
      <c r="D157" s="19"/>
      <c r="E157"/>
      <c r="F157" s="7"/>
      <c r="G157" s="7"/>
      <c r="H157" s="16"/>
    </row>
    <row r="158" spans="1:8" ht="12.75" customHeight="1">
      <c r="A158" s="319"/>
      <c r="B158" s="23"/>
      <c r="C158" s="7"/>
      <c r="D158" s="19"/>
      <c r="E158"/>
      <c r="F158" s="7"/>
      <c r="G158" s="7"/>
      <c r="H158" s="16"/>
    </row>
    <row r="159" spans="1:8" ht="12.75" customHeight="1">
      <c r="A159" s="319"/>
      <c r="B159" s="23"/>
      <c r="C159" s="7"/>
      <c r="D159" s="19"/>
      <c r="E159"/>
      <c r="F159" s="7"/>
      <c r="G159" s="7"/>
      <c r="H159" s="16"/>
    </row>
    <row r="160" spans="1:8" ht="12.75" customHeight="1">
      <c r="A160" s="319"/>
      <c r="B160" s="23"/>
      <c r="C160" s="7"/>
      <c r="D160" s="19"/>
      <c r="E160"/>
      <c r="F160" s="7"/>
      <c r="G160" s="7"/>
      <c r="H160" s="16"/>
    </row>
    <row r="161" spans="1:8" ht="12.75" customHeight="1">
      <c r="A161" s="319"/>
      <c r="B161" s="23"/>
      <c r="C161" s="7"/>
      <c r="D161" s="19"/>
      <c r="E161"/>
      <c r="F161" s="7"/>
      <c r="G161" s="7"/>
      <c r="H161" s="16"/>
    </row>
    <row r="162" spans="1:8" ht="12.75" customHeight="1">
      <c r="A162" s="319"/>
      <c r="B162" s="23"/>
      <c r="C162" s="7"/>
      <c r="D162" s="19"/>
      <c r="E162"/>
      <c r="F162" s="7"/>
      <c r="G162" s="7"/>
      <c r="H162" s="16"/>
    </row>
    <row r="163" spans="1:8" ht="12.75" customHeight="1">
      <c r="A163" s="319"/>
      <c r="B163" s="23"/>
      <c r="C163" s="7"/>
      <c r="D163" s="19"/>
      <c r="E163"/>
      <c r="F163" s="7"/>
      <c r="G163" s="7"/>
      <c r="H163" s="16"/>
    </row>
    <row r="164" spans="1:8" ht="12.75" customHeight="1">
      <c r="A164" s="319"/>
      <c r="B164" s="23"/>
      <c r="C164" s="7"/>
      <c r="D164" s="19"/>
      <c r="E164"/>
      <c r="F164" s="7"/>
      <c r="G164" s="7"/>
      <c r="H164" s="16"/>
    </row>
    <row r="165" spans="1:8" ht="12.75" customHeight="1">
      <c r="A165" s="319"/>
      <c r="B165" s="23"/>
      <c r="C165" s="7"/>
      <c r="D165" s="19"/>
      <c r="E165"/>
      <c r="F165" s="7"/>
      <c r="G165" s="7"/>
      <c r="H165" s="16"/>
    </row>
    <row r="166" spans="1:8" ht="12.75" customHeight="1">
      <c r="A166" s="319"/>
      <c r="B166" s="23"/>
      <c r="C166" s="7"/>
      <c r="D166" s="19"/>
      <c r="E166"/>
      <c r="F166" s="7"/>
      <c r="G166" s="7"/>
      <c r="H166" s="16"/>
    </row>
    <row r="167" spans="1:8" ht="12.75" customHeight="1">
      <c r="A167" s="319"/>
      <c r="B167" s="23"/>
      <c r="C167" s="7"/>
      <c r="D167" s="19"/>
      <c r="E167"/>
      <c r="F167" s="7"/>
      <c r="G167" s="7"/>
      <c r="H167" s="16"/>
    </row>
    <row r="168" spans="1:8" ht="12.75" customHeight="1">
      <c r="A168" s="319"/>
      <c r="B168" s="23"/>
      <c r="C168" s="7"/>
      <c r="D168" s="19"/>
      <c r="E168"/>
      <c r="F168" s="7"/>
      <c r="G168" s="7"/>
      <c r="H168" s="16"/>
    </row>
    <row r="169" spans="1:8" ht="12.75" customHeight="1">
      <c r="A169" s="319"/>
      <c r="B169" s="23"/>
      <c r="C169" s="7"/>
      <c r="D169" s="19"/>
      <c r="E169"/>
      <c r="F169" s="7"/>
      <c r="G169" s="7"/>
      <c r="H169" s="16"/>
    </row>
    <row r="170" spans="1:8" ht="12.75" customHeight="1">
      <c r="A170" s="319"/>
      <c r="B170" s="23"/>
      <c r="C170" s="7"/>
      <c r="D170" s="19"/>
      <c r="E170"/>
      <c r="F170" s="7"/>
      <c r="G170" s="7"/>
      <c r="H170" s="16"/>
    </row>
    <row r="171" spans="1:8" ht="12.75" customHeight="1">
      <c r="A171" s="319"/>
      <c r="B171" s="23"/>
      <c r="C171" s="7"/>
      <c r="D171" s="19"/>
      <c r="E171"/>
      <c r="F171" s="7"/>
      <c r="G171" s="7"/>
      <c r="H171" s="16"/>
    </row>
    <row r="172" spans="1:8" ht="12.75" customHeight="1">
      <c r="A172" s="319"/>
      <c r="B172" s="23"/>
      <c r="C172" s="7"/>
      <c r="D172" s="19"/>
      <c r="E172"/>
      <c r="F172" s="7"/>
      <c r="G172" s="7"/>
      <c r="H172" s="16"/>
    </row>
    <row r="173" spans="1:8" ht="12.75" customHeight="1">
      <c r="A173" s="319"/>
      <c r="B173" s="23"/>
      <c r="C173" s="7"/>
      <c r="D173" s="19"/>
      <c r="E173"/>
      <c r="F173" s="7"/>
      <c r="G173" s="7"/>
      <c r="H173" s="16"/>
    </row>
    <row r="174" spans="1:8" ht="12.75" customHeight="1">
      <c r="A174" s="319"/>
      <c r="B174" s="23"/>
      <c r="C174" s="7"/>
      <c r="D174" s="19"/>
      <c r="E174"/>
      <c r="F174" s="7"/>
      <c r="G174" s="7"/>
      <c r="H174" s="16"/>
    </row>
    <row r="175" spans="1:8" ht="12.75" customHeight="1">
      <c r="A175" s="319"/>
      <c r="B175" s="23"/>
      <c r="C175" s="7"/>
      <c r="D175" s="19"/>
      <c r="E175"/>
      <c r="F175" s="7"/>
      <c r="G175" s="7"/>
      <c r="H175" s="16"/>
    </row>
    <row r="176" spans="1:8" ht="12.75" customHeight="1">
      <c r="A176" s="319"/>
      <c r="B176" s="23"/>
      <c r="C176" s="7"/>
      <c r="D176" s="19"/>
      <c r="E176"/>
      <c r="F176" s="7"/>
      <c r="G176" s="7"/>
      <c r="H176" s="16"/>
    </row>
    <row r="177" spans="1:8" ht="12.75" customHeight="1">
      <c r="A177" s="319"/>
      <c r="B177" s="23"/>
      <c r="C177" s="7"/>
      <c r="D177" s="19"/>
      <c r="E177"/>
      <c r="F177" s="7"/>
      <c r="G177" s="7"/>
      <c r="H177" s="16"/>
    </row>
    <row r="178" spans="1:8" ht="12.75" customHeight="1">
      <c r="A178" s="319"/>
      <c r="B178" s="23"/>
      <c r="C178" s="7"/>
      <c r="D178" s="19"/>
      <c r="E178"/>
      <c r="F178" s="7"/>
      <c r="G178" s="7"/>
      <c r="H178" s="16"/>
    </row>
    <row r="179" spans="1:8" ht="12.75" customHeight="1">
      <c r="A179" s="319"/>
      <c r="B179" s="23"/>
      <c r="C179" s="7"/>
      <c r="D179" s="19"/>
      <c r="E179"/>
      <c r="F179" s="7"/>
      <c r="G179" s="7"/>
      <c r="H179" s="16"/>
    </row>
    <row r="180" spans="1:8" ht="12.75" customHeight="1">
      <c r="A180" s="319"/>
      <c r="B180" s="23"/>
      <c r="C180" s="7"/>
      <c r="D180" s="19"/>
      <c r="E180"/>
      <c r="F180" s="7"/>
      <c r="G180" s="7"/>
      <c r="H180" s="16"/>
    </row>
    <row r="181" spans="1:8" ht="12.75" customHeight="1">
      <c r="A181" s="319"/>
      <c r="B181" s="23"/>
      <c r="C181" s="7"/>
      <c r="D181" s="19"/>
      <c r="E181"/>
      <c r="F181" s="7"/>
      <c r="G181" s="7"/>
      <c r="H181" s="16"/>
    </row>
    <row r="182" spans="1:8" ht="12.75" customHeight="1">
      <c r="A182" s="319"/>
      <c r="B182" s="23"/>
      <c r="C182" s="7"/>
      <c r="D182" s="19"/>
      <c r="E182"/>
      <c r="F182" s="7"/>
      <c r="G182" s="7"/>
      <c r="H182" s="16"/>
    </row>
    <row r="183" spans="1:8" ht="12.75" customHeight="1">
      <c r="A183" s="319"/>
      <c r="B183" s="23"/>
      <c r="C183" s="7"/>
      <c r="D183" s="19"/>
      <c r="E183"/>
      <c r="F183" s="7"/>
      <c r="G183" s="7"/>
      <c r="H183" s="16"/>
    </row>
    <row r="184" spans="1:8" ht="12.75" customHeight="1">
      <c r="A184" s="319"/>
      <c r="B184" s="23"/>
      <c r="C184" s="7"/>
      <c r="D184" s="19"/>
      <c r="E184"/>
      <c r="F184" s="7"/>
      <c r="G184" s="7"/>
      <c r="H184" s="16"/>
    </row>
    <row r="185" spans="1:8" ht="12.75" customHeight="1">
      <c r="A185" s="319"/>
      <c r="B185" s="23"/>
      <c r="C185" s="7"/>
      <c r="D185" s="19"/>
      <c r="E185"/>
      <c r="F185" s="7"/>
      <c r="G185" s="7"/>
      <c r="H185" s="16"/>
    </row>
    <row r="186" spans="1:8" ht="12.75" customHeight="1">
      <c r="A186" s="319"/>
      <c r="B186" s="23"/>
      <c r="C186" s="7"/>
      <c r="D186" s="19"/>
      <c r="E186"/>
      <c r="F186" s="7"/>
      <c r="G186" s="7"/>
      <c r="H186" s="16"/>
    </row>
    <row r="187" spans="1:8" ht="12.75" customHeight="1">
      <c r="A187" s="319"/>
      <c r="B187" s="23"/>
      <c r="C187" s="7"/>
      <c r="D187" s="19"/>
      <c r="E187"/>
      <c r="F187" s="7"/>
      <c r="G187" s="7"/>
      <c r="H187" s="16"/>
    </row>
    <row r="188" spans="1:8" ht="12.75" customHeight="1">
      <c r="A188" s="319"/>
      <c r="B188" s="23"/>
      <c r="C188" s="7"/>
      <c r="D188" s="19"/>
      <c r="E188"/>
      <c r="F188" s="7"/>
      <c r="G188" s="7"/>
      <c r="H188" s="16"/>
    </row>
    <row r="189" spans="1:8" ht="12.75" customHeight="1">
      <c r="A189" s="319"/>
      <c r="B189" s="23"/>
      <c r="C189" s="7"/>
      <c r="D189" s="19"/>
      <c r="E189"/>
      <c r="F189" s="7"/>
      <c r="G189" s="7"/>
      <c r="H189" s="16"/>
    </row>
    <row r="190" spans="1:8" ht="12.75" customHeight="1">
      <c r="A190" s="319"/>
      <c r="B190" s="23"/>
      <c r="C190" s="7"/>
      <c r="D190" s="19"/>
      <c r="E190"/>
      <c r="F190" s="7"/>
      <c r="G190" s="7"/>
      <c r="H190" s="16"/>
    </row>
    <row r="191" spans="1:8" ht="12.75" customHeight="1">
      <c r="A191" s="319"/>
      <c r="B191" s="23"/>
      <c r="C191" s="7"/>
      <c r="D191" s="19"/>
      <c r="E191"/>
      <c r="F191" s="7"/>
      <c r="G191" s="7"/>
      <c r="H191" s="16"/>
    </row>
    <row r="192" spans="1:8" ht="12.75" customHeight="1">
      <c r="A192" s="319"/>
      <c r="B192" s="23"/>
      <c r="C192" s="7"/>
      <c r="D192" s="19"/>
      <c r="E192"/>
      <c r="F192" s="7"/>
      <c r="G192" s="7"/>
      <c r="H192" s="16"/>
    </row>
    <row r="193" spans="1:8" ht="12.75" customHeight="1">
      <c r="A193" s="319"/>
      <c r="B193" s="23"/>
      <c r="C193" s="7"/>
      <c r="D193" s="19"/>
      <c r="E193"/>
      <c r="F193" s="7"/>
      <c r="G193" s="7"/>
      <c r="H193" s="16"/>
    </row>
    <row r="194" spans="1:8" ht="12.75" customHeight="1">
      <c r="A194" s="319"/>
      <c r="B194" s="23"/>
      <c r="C194" s="7"/>
      <c r="D194" s="19"/>
      <c r="E194"/>
      <c r="F194" s="7"/>
      <c r="G194" s="7"/>
      <c r="H194" s="16"/>
    </row>
    <row r="195" spans="1:8" ht="12.75" customHeight="1">
      <c r="A195" s="319"/>
      <c r="B195" s="23"/>
      <c r="C195" s="7"/>
      <c r="D195" s="19"/>
      <c r="E195"/>
      <c r="F195" s="7"/>
      <c r="G195" s="7"/>
      <c r="H195" s="16"/>
    </row>
    <row r="196" spans="1:8" ht="12.75" customHeight="1">
      <c r="A196" s="319"/>
      <c r="B196" s="23"/>
      <c r="C196" s="7"/>
      <c r="D196" s="19"/>
      <c r="E196"/>
      <c r="F196" s="7"/>
      <c r="G196" s="7"/>
      <c r="H196" s="16"/>
    </row>
    <row r="197" spans="1:8" ht="12.75" customHeight="1">
      <c r="A197" s="319"/>
      <c r="B197" s="23"/>
      <c r="C197" s="7"/>
      <c r="D197" s="19"/>
      <c r="E197"/>
      <c r="F197" s="7"/>
      <c r="G197" s="7"/>
      <c r="H197" s="16"/>
    </row>
    <row r="198" spans="1:8" ht="12.75" customHeight="1">
      <c r="A198" s="319"/>
      <c r="B198" s="23"/>
      <c r="C198" s="7"/>
      <c r="D198" s="19"/>
      <c r="E198"/>
      <c r="F198" s="7"/>
      <c r="G198" s="7"/>
      <c r="H198" s="16"/>
    </row>
    <row r="199" spans="1:8" ht="12.75" customHeight="1">
      <c r="A199" s="319"/>
      <c r="B199" s="23"/>
      <c r="C199" s="7"/>
      <c r="D199" s="19"/>
      <c r="E199"/>
      <c r="F199" s="7"/>
      <c r="G199" s="7"/>
      <c r="H199" s="16"/>
    </row>
    <row r="200" spans="1:8" ht="12.75" customHeight="1">
      <c r="A200" s="319"/>
      <c r="B200" s="23"/>
      <c r="C200" s="7"/>
      <c r="D200" s="19"/>
      <c r="E200"/>
      <c r="F200" s="7"/>
      <c r="G200" s="7"/>
      <c r="H200" s="16"/>
    </row>
    <row r="201" spans="1:8" ht="12.75" customHeight="1">
      <c r="A201" s="319"/>
      <c r="B201" s="23"/>
      <c r="C201" s="7"/>
      <c r="D201" s="19"/>
      <c r="E201"/>
      <c r="F201" s="7"/>
      <c r="G201" s="7"/>
      <c r="H201" s="16"/>
    </row>
    <row r="202" spans="1:8" ht="12.75" customHeight="1">
      <c r="A202" s="319"/>
      <c r="B202" s="23"/>
      <c r="C202" s="7"/>
      <c r="D202" s="19"/>
      <c r="E202"/>
      <c r="F202" s="7"/>
      <c r="G202" s="7"/>
      <c r="H202" s="16"/>
    </row>
    <row r="203" spans="1:8" ht="12.75" customHeight="1">
      <c r="A203" s="319"/>
      <c r="B203" s="23"/>
      <c r="C203" s="7"/>
      <c r="D203" s="19"/>
      <c r="E203"/>
      <c r="F203" s="7"/>
      <c r="G203" s="7"/>
      <c r="H203" s="16"/>
    </row>
    <row r="204" spans="1:8" ht="12.75" customHeight="1">
      <c r="A204" s="319"/>
      <c r="B204" s="23"/>
      <c r="C204" s="7"/>
      <c r="D204" s="19"/>
      <c r="E204"/>
      <c r="F204" s="7"/>
      <c r="G204" s="7"/>
      <c r="H204" s="16"/>
    </row>
    <row r="205" spans="1:8" ht="12.75" customHeight="1">
      <c r="A205" s="319"/>
      <c r="B205" s="23"/>
      <c r="C205" s="7"/>
      <c r="D205" s="19"/>
      <c r="E205"/>
      <c r="F205" s="7"/>
      <c r="G205" s="7"/>
      <c r="H205" s="16"/>
    </row>
    <row r="206" spans="1:8" ht="12.75" customHeight="1">
      <c r="A206" s="319"/>
      <c r="B206" s="23"/>
      <c r="C206" s="7"/>
      <c r="D206" s="19"/>
      <c r="E206"/>
      <c r="F206" s="7"/>
      <c r="G206" s="7"/>
      <c r="H206" s="16"/>
    </row>
    <row r="207" spans="1:8" ht="12.75" customHeight="1">
      <c r="A207" s="319"/>
      <c r="B207" s="23"/>
      <c r="C207" s="7"/>
      <c r="D207" s="19"/>
      <c r="E207"/>
      <c r="F207" s="7"/>
      <c r="G207" s="7"/>
      <c r="H207" s="16"/>
    </row>
    <row r="208" spans="1:8" ht="12.75" customHeight="1">
      <c r="A208" s="319"/>
      <c r="B208" s="23"/>
      <c r="C208" s="7"/>
      <c r="D208" s="19"/>
      <c r="E208"/>
      <c r="F208" s="7"/>
      <c r="G208" s="7"/>
      <c r="H208" s="16"/>
    </row>
    <row r="209" spans="1:8" ht="12.75" customHeight="1">
      <c r="A209" s="319"/>
      <c r="B209" s="23"/>
      <c r="C209" s="7"/>
      <c r="D209" s="19"/>
      <c r="E209"/>
      <c r="F209" s="7"/>
      <c r="G209" s="7"/>
      <c r="H209" s="16"/>
    </row>
    <row r="210" spans="1:8" ht="12.75" customHeight="1">
      <c r="A210" s="319"/>
      <c r="B210" s="23"/>
      <c r="C210" s="7"/>
      <c r="D210" s="19"/>
      <c r="E210"/>
      <c r="F210" s="7"/>
      <c r="G210" s="7"/>
      <c r="H210" s="16"/>
    </row>
    <row r="211" spans="1:8" ht="12.75" customHeight="1">
      <c r="A211" s="319"/>
      <c r="B211" s="23"/>
      <c r="C211" s="7"/>
      <c r="D211" s="19"/>
      <c r="E211"/>
      <c r="F211" s="7"/>
      <c r="G211" s="7"/>
      <c r="H211" s="16"/>
    </row>
    <row r="212" spans="1:8" ht="12.75" customHeight="1">
      <c r="A212" s="319"/>
      <c r="B212" s="23"/>
      <c r="C212" s="7"/>
      <c r="D212" s="19"/>
      <c r="E212"/>
      <c r="F212" s="7"/>
      <c r="G212" s="7"/>
      <c r="H212" s="16"/>
    </row>
    <row r="213" spans="1:8" ht="12.75" customHeight="1">
      <c r="A213" s="319"/>
      <c r="B213" s="23"/>
      <c r="C213" s="7"/>
      <c r="D213" s="19"/>
      <c r="E213"/>
      <c r="F213" s="7"/>
      <c r="G213" s="7"/>
      <c r="H213" s="16"/>
    </row>
    <row r="214" spans="1:8" ht="12.75" customHeight="1">
      <c r="A214" s="319"/>
      <c r="B214" s="23"/>
      <c r="C214" s="7"/>
      <c r="D214" s="19"/>
      <c r="E214"/>
      <c r="F214" s="7"/>
      <c r="G214" s="7"/>
      <c r="H214" s="16"/>
    </row>
    <row r="215" spans="1:8" ht="12.75" customHeight="1">
      <c r="A215" s="319"/>
      <c r="B215" s="23"/>
      <c r="C215" s="7"/>
      <c r="D215" s="19"/>
      <c r="E215"/>
      <c r="F215" s="7"/>
      <c r="G215" s="7"/>
      <c r="H215" s="16"/>
    </row>
    <row r="216" spans="1:8" ht="12.75" customHeight="1">
      <c r="A216" s="319"/>
      <c r="B216" s="23"/>
      <c r="C216" s="7"/>
      <c r="D216" s="19"/>
      <c r="E216"/>
      <c r="F216" s="7"/>
      <c r="G216" s="7"/>
      <c r="H216" s="16"/>
    </row>
    <row r="217" spans="1:8" ht="12.75" customHeight="1">
      <c r="A217" s="319"/>
      <c r="B217" s="23"/>
      <c r="C217" s="7"/>
      <c r="D217" s="19"/>
      <c r="E217"/>
      <c r="F217" s="7"/>
      <c r="G217" s="7"/>
      <c r="H217" s="16"/>
    </row>
    <row r="218" spans="1:8" ht="12.75" customHeight="1">
      <c r="A218" s="319"/>
      <c r="B218" s="23"/>
      <c r="C218" s="7"/>
      <c r="D218" s="19"/>
      <c r="E218"/>
      <c r="F218" s="7"/>
      <c r="G218" s="7"/>
      <c r="H218" s="16"/>
    </row>
    <row r="219" spans="1:8" ht="12.75" customHeight="1">
      <c r="A219" s="319"/>
      <c r="B219" s="23"/>
      <c r="C219" s="7"/>
      <c r="D219" s="19"/>
      <c r="E219"/>
      <c r="F219" s="7"/>
      <c r="G219" s="7"/>
      <c r="H219" s="16"/>
    </row>
    <row r="220" spans="1:8" ht="12.75" customHeight="1">
      <c r="A220" s="319"/>
      <c r="B220" s="23"/>
      <c r="C220" s="7"/>
      <c r="D220" s="19"/>
      <c r="E220"/>
      <c r="F220" s="7"/>
      <c r="G220" s="7"/>
      <c r="H220" s="16"/>
    </row>
    <row r="221" spans="1:8" ht="12.75" customHeight="1">
      <c r="A221" s="319"/>
      <c r="B221" s="23"/>
      <c r="C221" s="7"/>
      <c r="D221" s="19"/>
      <c r="E221"/>
      <c r="F221" s="7"/>
      <c r="G221" s="7"/>
      <c r="H221" s="16"/>
    </row>
    <row r="222" spans="1:8" ht="12.75" customHeight="1">
      <c r="A222" s="319"/>
      <c r="B222" s="23"/>
      <c r="C222" s="7"/>
      <c r="D222" s="19"/>
      <c r="E222"/>
      <c r="F222" s="7"/>
      <c r="G222" s="7"/>
      <c r="H222" s="16"/>
    </row>
    <row r="223" spans="1:8" ht="12.75" customHeight="1">
      <c r="A223" s="319"/>
      <c r="B223" s="23"/>
      <c r="C223" s="7"/>
      <c r="D223" s="19"/>
      <c r="E223"/>
      <c r="F223" s="7"/>
      <c r="G223" s="7"/>
      <c r="H223" s="16"/>
    </row>
    <row r="224" spans="1:8" ht="12.75" customHeight="1">
      <c r="A224" s="319"/>
      <c r="B224" s="23"/>
      <c r="C224" s="7"/>
      <c r="D224" s="19"/>
      <c r="E224"/>
      <c r="F224" s="7"/>
      <c r="G224" s="7"/>
      <c r="H224" s="16"/>
    </row>
    <row r="225" spans="1:8" ht="12.75" customHeight="1">
      <c r="A225" s="319"/>
      <c r="B225" s="23"/>
      <c r="C225" s="7"/>
      <c r="D225" s="19"/>
      <c r="E225"/>
      <c r="F225" s="7"/>
      <c r="G225" s="7"/>
      <c r="H225" s="16"/>
    </row>
    <row r="226" spans="1:8" ht="12.75" customHeight="1">
      <c r="A226" s="319"/>
      <c r="B226" s="23"/>
      <c r="C226" s="7"/>
      <c r="D226" s="19"/>
      <c r="E226"/>
      <c r="F226" s="7"/>
      <c r="G226" s="7"/>
      <c r="H226" s="16"/>
    </row>
    <row r="227" spans="1:8" ht="12.75" customHeight="1">
      <c r="A227" s="319"/>
      <c r="B227" s="23"/>
      <c r="C227" s="7"/>
      <c r="D227" s="19"/>
      <c r="E227"/>
      <c r="F227" s="7"/>
      <c r="G227" s="7"/>
      <c r="H227" s="16"/>
    </row>
    <row r="228" spans="1:8" ht="12.75" customHeight="1">
      <c r="A228" s="319"/>
      <c r="B228" s="23"/>
      <c r="C228" s="7"/>
      <c r="D228" s="19"/>
      <c r="E228"/>
      <c r="F228" s="7"/>
      <c r="G228" s="7"/>
      <c r="H228" s="16"/>
    </row>
    <row r="229" spans="1:8" ht="12.75" customHeight="1">
      <c r="A229" s="319"/>
      <c r="B229" s="23"/>
      <c r="C229" s="7"/>
      <c r="D229" s="19"/>
      <c r="E229"/>
      <c r="F229" s="7"/>
      <c r="G229" s="7"/>
      <c r="H229" s="16"/>
    </row>
    <row r="230" spans="1:8" ht="12.75" customHeight="1">
      <c r="A230" s="319"/>
      <c r="B230" s="23"/>
      <c r="C230" s="7"/>
      <c r="D230" s="19"/>
      <c r="E230"/>
      <c r="F230" s="7"/>
      <c r="G230" s="7"/>
      <c r="H230" s="16"/>
    </row>
    <row r="231" spans="1:8" ht="12.75" customHeight="1">
      <c r="A231" s="319"/>
      <c r="B231" s="23"/>
      <c r="C231" s="7"/>
      <c r="D231" s="19"/>
      <c r="E231"/>
      <c r="F231" s="7"/>
      <c r="G231" s="7"/>
      <c r="H231" s="16"/>
    </row>
    <row r="232" spans="1:8" ht="12.75" customHeight="1">
      <c r="A232" s="319"/>
      <c r="B232" s="23"/>
      <c r="C232" s="7"/>
      <c r="D232" s="19"/>
      <c r="E232"/>
      <c r="F232" s="7"/>
      <c r="G232" s="7"/>
      <c r="H232" s="16"/>
    </row>
    <row r="233" spans="1:8" ht="12.75" customHeight="1">
      <c r="A233" s="319"/>
      <c r="B233" s="23"/>
      <c r="C233" s="7"/>
      <c r="D233" s="19"/>
      <c r="E233"/>
      <c r="F233" s="7"/>
      <c r="G233" s="7"/>
      <c r="H233" s="16"/>
    </row>
    <row r="234" spans="1:8" ht="12.75" customHeight="1">
      <c r="A234" s="319"/>
      <c r="B234" s="23"/>
      <c r="C234" s="7"/>
      <c r="D234" s="19"/>
      <c r="E234"/>
      <c r="F234" s="7"/>
      <c r="G234" s="7"/>
      <c r="H234" s="16"/>
    </row>
    <row r="235" spans="1:8" ht="12.75" customHeight="1">
      <c r="A235" s="319"/>
      <c r="B235" s="23"/>
      <c r="C235" s="7"/>
      <c r="D235" s="19"/>
      <c r="E235"/>
      <c r="F235" s="7"/>
      <c r="G235" s="7"/>
      <c r="H235" s="16"/>
    </row>
    <row r="236" spans="1:8" ht="12.75" customHeight="1">
      <c r="A236" s="319"/>
      <c r="B236" s="23"/>
      <c r="C236" s="7"/>
      <c r="D236" s="19"/>
      <c r="E236"/>
      <c r="F236" s="7"/>
      <c r="G236" s="7"/>
      <c r="H236" s="16"/>
    </row>
    <row r="237" spans="1:8" ht="12.75" customHeight="1">
      <c r="A237" s="319"/>
      <c r="B237" s="23"/>
      <c r="C237" s="7"/>
      <c r="D237" s="19"/>
      <c r="E237"/>
      <c r="F237" s="7"/>
      <c r="G237" s="7"/>
      <c r="H237" s="16"/>
    </row>
    <row r="238" spans="1:8" ht="12.75" customHeight="1">
      <c r="A238" s="319"/>
      <c r="B238" s="23"/>
      <c r="C238" s="7"/>
      <c r="D238" s="19"/>
      <c r="E238"/>
      <c r="F238" s="7"/>
      <c r="G238" s="7"/>
      <c r="H238" s="16"/>
    </row>
    <row r="239" spans="1:8" ht="12.75" customHeight="1">
      <c r="A239" s="319"/>
      <c r="B239" s="23"/>
      <c r="C239" s="7"/>
      <c r="D239" s="19"/>
      <c r="E239"/>
      <c r="F239" s="7"/>
      <c r="G239" s="7"/>
      <c r="H239" s="16"/>
    </row>
    <row r="240" spans="1:8" ht="12.75" customHeight="1">
      <c r="A240" s="319"/>
      <c r="B240" s="23"/>
      <c r="C240" s="7"/>
      <c r="D240" s="19"/>
      <c r="E240"/>
      <c r="F240" s="7"/>
      <c r="G240" s="7"/>
      <c r="H240" s="16"/>
    </row>
    <row r="241" spans="1:8" ht="12.75" customHeight="1">
      <c r="A241" s="319"/>
      <c r="B241" s="23"/>
      <c r="C241" s="7"/>
      <c r="D241" s="19"/>
      <c r="E241"/>
      <c r="F241" s="7"/>
      <c r="G241" s="7"/>
      <c r="H241" s="16"/>
    </row>
    <row r="242" spans="1:8" ht="12.75" customHeight="1">
      <c r="A242" s="319"/>
      <c r="B242" s="23"/>
      <c r="C242" s="7"/>
      <c r="D242" s="19"/>
      <c r="E242"/>
      <c r="F242" s="7"/>
      <c r="G242" s="7"/>
      <c r="H242" s="16"/>
    </row>
    <row r="243" spans="1:8" ht="12.75" customHeight="1">
      <c r="A243" s="319"/>
      <c r="B243" s="23"/>
      <c r="C243" s="7"/>
      <c r="D243" s="19"/>
      <c r="E243"/>
      <c r="F243" s="7"/>
      <c r="G243" s="7"/>
      <c r="H243" s="16"/>
    </row>
    <row r="244" spans="1:8" ht="12.75" customHeight="1">
      <c r="A244" s="319"/>
      <c r="B244" s="23"/>
      <c r="C244" s="7"/>
      <c r="D244" s="19"/>
      <c r="E244"/>
      <c r="F244" s="7"/>
      <c r="G244" s="7"/>
      <c r="H244" s="16"/>
    </row>
    <row r="245" spans="1:8" ht="12.75" customHeight="1">
      <c r="A245" s="319"/>
      <c r="B245" s="23"/>
      <c r="C245" s="7"/>
      <c r="D245" s="19"/>
      <c r="E245"/>
      <c r="F245" s="7"/>
      <c r="G245" s="7"/>
      <c r="H245" s="16"/>
    </row>
    <row r="246" spans="1:8" ht="12.75" customHeight="1">
      <c r="A246" s="319"/>
      <c r="B246" s="23"/>
      <c r="C246" s="7"/>
      <c r="D246" s="19"/>
      <c r="E246"/>
      <c r="F246" s="7"/>
      <c r="G246" s="7"/>
      <c r="H246" s="16"/>
    </row>
    <row r="247" spans="1:8" ht="12.75" customHeight="1">
      <c r="A247" s="319"/>
      <c r="B247" s="23"/>
      <c r="C247" s="7"/>
      <c r="D247" s="19"/>
      <c r="E247"/>
      <c r="F247" s="7"/>
      <c r="G247" s="7"/>
      <c r="H247" s="16"/>
    </row>
    <row r="248" spans="1:8" ht="12.75" customHeight="1">
      <c r="A248" s="319"/>
      <c r="B248" s="23"/>
      <c r="C248" s="7"/>
      <c r="D248" s="19"/>
      <c r="E248"/>
      <c r="F248" s="7"/>
      <c r="G248" s="7"/>
      <c r="H248" s="16"/>
    </row>
    <row r="249" spans="1:8" ht="12.75" customHeight="1">
      <c r="A249" s="319"/>
      <c r="B249" s="23"/>
      <c r="C249" s="7"/>
      <c r="D249" s="19"/>
      <c r="E249"/>
      <c r="F249" s="7"/>
      <c r="G249" s="7"/>
      <c r="H249" s="16"/>
    </row>
    <row r="250" spans="1:8" ht="12.75" customHeight="1">
      <c r="A250" s="319"/>
      <c r="B250" s="23"/>
      <c r="C250" s="7"/>
      <c r="D250" s="19"/>
      <c r="E250"/>
      <c r="F250" s="7"/>
      <c r="G250" s="7"/>
      <c r="H250" s="16"/>
    </row>
    <row r="251" spans="1:8" ht="12.75" customHeight="1">
      <c r="A251" s="319"/>
      <c r="B251" s="23"/>
      <c r="C251" s="7"/>
      <c r="D251" s="19"/>
      <c r="E251"/>
      <c r="F251" s="7"/>
      <c r="G251" s="7"/>
      <c r="H251" s="16"/>
    </row>
    <row r="252" spans="1:8" ht="12.75" customHeight="1">
      <c r="A252" s="319"/>
      <c r="B252" s="23"/>
      <c r="C252" s="7"/>
      <c r="D252" s="19"/>
      <c r="E252"/>
      <c r="F252" s="7"/>
      <c r="G252" s="7"/>
      <c r="H252" s="16"/>
    </row>
    <row r="253" spans="1:8" ht="12.75" customHeight="1">
      <c r="A253" s="319"/>
      <c r="B253" s="23"/>
      <c r="C253" s="7"/>
      <c r="D253" s="19"/>
      <c r="E253"/>
      <c r="F253" s="7"/>
      <c r="G253" s="7"/>
      <c r="H253" s="16"/>
    </row>
    <row r="254" spans="1:8" ht="12.75" customHeight="1">
      <c r="A254" s="319"/>
      <c r="B254" s="23"/>
      <c r="C254" s="7"/>
      <c r="D254" s="19"/>
      <c r="E254"/>
      <c r="F254" s="7"/>
      <c r="G254" s="7"/>
      <c r="H254" s="16"/>
    </row>
    <row r="255" spans="1:8" ht="12.75" customHeight="1">
      <c r="A255" s="319"/>
      <c r="B255" s="23"/>
      <c r="C255" s="7"/>
      <c r="D255" s="19"/>
      <c r="E255"/>
      <c r="F255" s="7"/>
      <c r="G255" s="7"/>
      <c r="H255" s="16"/>
    </row>
    <row r="256" spans="1:8" ht="12.75" customHeight="1">
      <c r="A256" s="319"/>
      <c r="B256" s="23"/>
      <c r="C256" s="7"/>
      <c r="D256" s="19"/>
      <c r="E256"/>
      <c r="F256" s="7"/>
      <c r="G256" s="7"/>
      <c r="H256" s="16"/>
    </row>
    <row r="257" spans="1:8" ht="12.75" customHeight="1">
      <c r="A257" s="319"/>
      <c r="B257" s="23"/>
      <c r="C257" s="7"/>
      <c r="D257" s="19"/>
      <c r="E257"/>
      <c r="F257" s="7"/>
      <c r="G257" s="7"/>
      <c r="H257" s="16"/>
    </row>
    <row r="258" spans="1:8" ht="12.75" customHeight="1">
      <c r="A258" s="319"/>
      <c r="B258" s="23"/>
      <c r="C258" s="7"/>
      <c r="D258" s="19"/>
      <c r="E258"/>
      <c r="F258" s="7"/>
      <c r="G258" s="7"/>
      <c r="H258" s="16"/>
    </row>
    <row r="259" spans="1:8" ht="12.75" customHeight="1">
      <c r="A259" s="319"/>
      <c r="B259" s="23"/>
      <c r="C259" s="7"/>
      <c r="D259" s="19"/>
      <c r="E259"/>
      <c r="F259" s="7"/>
      <c r="G259" s="7"/>
      <c r="H259" s="16"/>
    </row>
    <row r="260" spans="1:8" ht="12.75" customHeight="1">
      <c r="A260" s="319"/>
      <c r="B260" s="23"/>
      <c r="C260" s="7"/>
      <c r="D260" s="19"/>
      <c r="E260"/>
      <c r="F260" s="7"/>
      <c r="G260" s="7"/>
      <c r="H260" s="16"/>
    </row>
    <row r="261" spans="1:8" ht="12.75" customHeight="1">
      <c r="A261" s="319"/>
      <c r="B261" s="23"/>
      <c r="C261" s="7"/>
      <c r="D261" s="19"/>
      <c r="E261"/>
      <c r="F261" s="7"/>
      <c r="G261" s="7"/>
      <c r="H261" s="16"/>
    </row>
    <row r="262" spans="1:8" ht="12.75" customHeight="1">
      <c r="A262" s="319"/>
      <c r="B262" s="23"/>
      <c r="C262" s="7"/>
      <c r="D262" s="19"/>
      <c r="E262"/>
      <c r="F262" s="7"/>
      <c r="G262" s="7"/>
      <c r="H262" s="16"/>
    </row>
    <row r="263" spans="1:8" ht="12.75" customHeight="1">
      <c r="A263" s="319"/>
      <c r="B263" s="23"/>
      <c r="C263" s="7"/>
      <c r="D263" s="19"/>
      <c r="E263"/>
      <c r="F263" s="7"/>
      <c r="G263" s="7"/>
      <c r="H263" s="16"/>
    </row>
    <row r="264" spans="1:8" ht="12.75" customHeight="1">
      <c r="A264" s="319"/>
      <c r="B264" s="23"/>
      <c r="C264" s="7"/>
      <c r="D264" s="19"/>
      <c r="E264"/>
      <c r="F264" s="7"/>
      <c r="G264" s="7"/>
      <c r="H264" s="16"/>
    </row>
    <row r="265" spans="1:8" ht="12.75" customHeight="1">
      <c r="A265" s="319"/>
      <c r="B265" s="23"/>
      <c r="C265" s="7"/>
      <c r="D265" s="19"/>
      <c r="E265"/>
      <c r="F265" s="7"/>
      <c r="G265" s="7"/>
      <c r="H265" s="16"/>
    </row>
    <row r="266" spans="1:8" ht="12.75" customHeight="1">
      <c r="A266" s="319"/>
      <c r="B266" s="23"/>
      <c r="C266" s="7"/>
      <c r="D266" s="19"/>
      <c r="E266"/>
      <c r="F266" s="7"/>
      <c r="G266" s="7"/>
      <c r="H266" s="16"/>
    </row>
    <row r="267" spans="1:8" ht="12.75" customHeight="1">
      <c r="A267" s="319"/>
      <c r="B267" s="23"/>
      <c r="C267" s="7"/>
      <c r="D267" s="19"/>
      <c r="E267"/>
      <c r="F267" s="7"/>
      <c r="G267" s="7"/>
      <c r="H267" s="16"/>
    </row>
    <row r="268" spans="1:8" ht="12.75" customHeight="1">
      <c r="A268" s="319"/>
      <c r="B268" s="23"/>
      <c r="C268" s="7"/>
      <c r="D268" s="19"/>
      <c r="E268"/>
      <c r="F268" s="7"/>
      <c r="G268" s="7"/>
      <c r="H268" s="16"/>
    </row>
    <row r="269" spans="1:8" ht="12.75" customHeight="1">
      <c r="A269" s="319"/>
      <c r="B269" s="23"/>
      <c r="C269" s="7"/>
      <c r="D269" s="19"/>
      <c r="E269"/>
      <c r="F269" s="7"/>
      <c r="G269" s="7"/>
      <c r="H269" s="16"/>
    </row>
    <row r="270" spans="1:8" ht="12.75" customHeight="1">
      <c r="A270" s="319"/>
      <c r="B270" s="23"/>
      <c r="C270" s="7"/>
      <c r="D270" s="19"/>
      <c r="E270"/>
      <c r="F270" s="7"/>
      <c r="G270" s="7"/>
      <c r="H270" s="16"/>
    </row>
    <row r="271" spans="1:8" ht="12.75" customHeight="1">
      <c r="A271" s="319"/>
      <c r="B271" s="23"/>
      <c r="C271" s="7"/>
      <c r="D271" s="19"/>
      <c r="E271"/>
      <c r="F271" s="7"/>
      <c r="G271" s="7"/>
      <c r="H271" s="16"/>
    </row>
    <row r="272" spans="1:8" ht="12.75" customHeight="1">
      <c r="A272" s="319"/>
      <c r="B272" s="23"/>
      <c r="C272" s="7"/>
      <c r="D272" s="19"/>
      <c r="E272"/>
      <c r="F272" s="7"/>
      <c r="G272" s="7"/>
      <c r="H272" s="16"/>
    </row>
    <row r="273" spans="1:8" ht="12.75" customHeight="1">
      <c r="A273" s="319"/>
      <c r="B273" s="23"/>
      <c r="C273" s="7"/>
      <c r="D273" s="19"/>
      <c r="E273"/>
      <c r="F273" s="7"/>
      <c r="G273" s="7"/>
      <c r="H273" s="16"/>
    </row>
    <row r="274" spans="1:8" ht="12.75" customHeight="1">
      <c r="A274" s="319"/>
      <c r="B274" s="23"/>
      <c r="C274" s="7"/>
      <c r="D274" s="19"/>
      <c r="E274"/>
      <c r="F274" s="7"/>
      <c r="G274" s="7"/>
      <c r="H274" s="16"/>
    </row>
    <row r="275" spans="1:8" ht="12.75" customHeight="1">
      <c r="A275" s="319"/>
      <c r="B275" s="23"/>
      <c r="C275" s="7"/>
      <c r="D275" s="19"/>
      <c r="E275"/>
      <c r="F275" s="7"/>
      <c r="G275" s="7"/>
      <c r="H275" s="16"/>
    </row>
    <row r="276" spans="1:8" ht="12.75" customHeight="1">
      <c r="A276" s="319"/>
      <c r="B276" s="23"/>
      <c r="C276" s="7"/>
      <c r="D276" s="19"/>
      <c r="E276"/>
      <c r="F276" s="7"/>
      <c r="G276" s="7"/>
      <c r="H276" s="16"/>
    </row>
    <row r="277" spans="1:8" ht="12.75" customHeight="1">
      <c r="A277" s="319"/>
      <c r="B277" s="23"/>
      <c r="C277" s="7"/>
      <c r="D277" s="19"/>
      <c r="E277"/>
      <c r="F277" s="7"/>
      <c r="G277" s="7"/>
      <c r="H277" s="16"/>
    </row>
    <row r="278" spans="1:8" ht="12.75" customHeight="1">
      <c r="A278" s="319"/>
      <c r="B278" s="23"/>
      <c r="C278" s="7"/>
      <c r="D278" s="19"/>
      <c r="E278"/>
      <c r="F278" s="7"/>
      <c r="G278" s="7"/>
      <c r="H278" s="16"/>
    </row>
    <row r="279" spans="1:8" ht="12.75" customHeight="1">
      <c r="A279" s="319"/>
      <c r="B279" s="23"/>
      <c r="C279" s="7"/>
      <c r="D279" s="19"/>
      <c r="E279"/>
      <c r="F279" s="7"/>
      <c r="G279" s="7"/>
      <c r="H279" s="16"/>
    </row>
    <row r="280" spans="1:8" ht="12.75" customHeight="1">
      <c r="A280" s="319"/>
      <c r="B280" s="23"/>
      <c r="C280" s="7"/>
      <c r="D280" s="19"/>
      <c r="E280"/>
      <c r="F280" s="7"/>
      <c r="G280" s="7"/>
      <c r="H280" s="16"/>
    </row>
    <row r="281" spans="1:8" ht="12.75" customHeight="1">
      <c r="A281" s="319"/>
      <c r="B281" s="23"/>
      <c r="C281" s="7"/>
      <c r="D281" s="19"/>
      <c r="E281"/>
      <c r="F281" s="7"/>
      <c r="G281" s="7"/>
      <c r="H281" s="16"/>
    </row>
    <row r="282" spans="1:8" ht="12.75" customHeight="1">
      <c r="A282" s="319"/>
      <c r="B282" s="23"/>
      <c r="C282" s="7"/>
      <c r="D282" s="19"/>
      <c r="E282"/>
      <c r="F282" s="7"/>
      <c r="G282" s="7"/>
      <c r="H282" s="16"/>
    </row>
    <row r="283" spans="1:8" ht="12.75" customHeight="1">
      <c r="A283" s="319"/>
      <c r="B283" s="23"/>
      <c r="C283" s="7"/>
      <c r="D283" s="19"/>
      <c r="E283"/>
      <c r="F283" s="7"/>
      <c r="G283" s="7"/>
      <c r="H283" s="16"/>
    </row>
    <row r="284" spans="1:8" ht="12.75" customHeight="1">
      <c r="A284" s="319"/>
      <c r="B284" s="23"/>
      <c r="C284" s="7"/>
      <c r="D284" s="19"/>
      <c r="E284"/>
      <c r="F284" s="7"/>
      <c r="G284" s="7"/>
      <c r="H284" s="16"/>
    </row>
    <row r="285" spans="1:8" ht="12.75" customHeight="1">
      <c r="A285" s="319"/>
      <c r="B285" s="23"/>
      <c r="C285" s="7"/>
      <c r="D285" s="19"/>
      <c r="E285"/>
      <c r="F285" s="7"/>
      <c r="G285" s="7"/>
      <c r="H285" s="16"/>
    </row>
    <row r="286" spans="1:8" ht="12.75" customHeight="1">
      <c r="A286" s="319"/>
      <c r="B286" s="23"/>
      <c r="C286" s="7"/>
      <c r="D286" s="19"/>
      <c r="E286"/>
      <c r="F286" s="7"/>
      <c r="G286" s="7"/>
      <c r="H286" s="16"/>
    </row>
    <row r="287" spans="1:8" ht="12.75" customHeight="1">
      <c r="A287" s="319"/>
      <c r="B287" s="23"/>
      <c r="C287" s="7"/>
      <c r="D287" s="19"/>
      <c r="E287"/>
      <c r="F287" s="7"/>
      <c r="G287" s="7"/>
      <c r="H287" s="16"/>
    </row>
    <row r="288" spans="1:8" ht="12.75" customHeight="1">
      <c r="A288" s="319"/>
      <c r="B288" s="23"/>
      <c r="C288" s="7"/>
      <c r="D288" s="19"/>
      <c r="E288"/>
      <c r="F288" s="7"/>
      <c r="G288" s="7"/>
      <c r="H288" s="16"/>
    </row>
    <row r="289" spans="1:8" ht="12.75" customHeight="1">
      <c r="A289" s="319"/>
      <c r="B289" s="23"/>
      <c r="C289" s="7"/>
      <c r="D289" s="19"/>
      <c r="E289"/>
      <c r="F289" s="7"/>
      <c r="G289" s="7"/>
      <c r="H289" s="16"/>
    </row>
    <row r="290" spans="1:8" ht="12.75" customHeight="1">
      <c r="A290" s="319"/>
      <c r="B290" s="23"/>
      <c r="C290" s="7"/>
      <c r="D290" s="19"/>
      <c r="E290"/>
      <c r="F290" s="7"/>
      <c r="G290" s="7"/>
      <c r="H290" s="16"/>
    </row>
    <row r="291" spans="1:8" ht="12.75" customHeight="1">
      <c r="A291" s="319"/>
      <c r="B291" s="23"/>
      <c r="C291" s="7"/>
      <c r="D291" s="19"/>
      <c r="E291"/>
      <c r="F291" s="7"/>
      <c r="G291" s="7"/>
      <c r="H291" s="16"/>
    </row>
    <row r="292" spans="1:8" ht="12.75" customHeight="1">
      <c r="A292" s="319"/>
      <c r="B292" s="23"/>
      <c r="C292" s="7"/>
      <c r="D292" s="19"/>
      <c r="E292"/>
      <c r="F292" s="7"/>
      <c r="G292" s="7"/>
      <c r="H292" s="16"/>
    </row>
    <row r="293" spans="1:8" ht="12.75" customHeight="1">
      <c r="A293" s="319"/>
      <c r="B293" s="23"/>
      <c r="C293" s="7"/>
      <c r="D293" s="19"/>
      <c r="E293"/>
      <c r="F293" s="7"/>
      <c r="G293" s="7"/>
      <c r="H293" s="16"/>
    </row>
    <row r="294" spans="1:8" ht="12.75" customHeight="1">
      <c r="A294" s="319"/>
      <c r="B294" s="23"/>
      <c r="C294" s="7"/>
      <c r="D294" s="19"/>
      <c r="E294"/>
      <c r="F294" s="7"/>
      <c r="G294" s="7"/>
      <c r="H294" s="16"/>
    </row>
    <row r="295" spans="1:8" ht="12.75" customHeight="1">
      <c r="A295" s="319"/>
      <c r="B295" s="23"/>
      <c r="C295" s="7"/>
      <c r="D295" s="19"/>
      <c r="E295"/>
      <c r="F295" s="7"/>
      <c r="G295" s="7"/>
      <c r="H295" s="16"/>
    </row>
    <row r="296" spans="1:8" ht="12.75" customHeight="1">
      <c r="A296" s="319"/>
      <c r="B296" s="23"/>
      <c r="C296" s="7"/>
      <c r="D296" s="19"/>
      <c r="E296"/>
      <c r="F296" s="7"/>
      <c r="G296" s="7"/>
      <c r="H296" s="16"/>
    </row>
    <row r="297" spans="1:8" ht="12.75" customHeight="1">
      <c r="A297" s="319"/>
      <c r="B297" s="23"/>
      <c r="C297" s="7"/>
      <c r="D297" s="19"/>
      <c r="E297"/>
      <c r="F297" s="7"/>
      <c r="G297" s="7"/>
      <c r="H297" s="16"/>
    </row>
    <row r="298" spans="1:8" ht="12.75" customHeight="1">
      <c r="A298" s="319"/>
      <c r="B298" s="23"/>
      <c r="C298" s="7"/>
      <c r="D298" s="19"/>
      <c r="E298"/>
      <c r="F298" s="7"/>
      <c r="G298" s="7"/>
      <c r="H298" s="16"/>
    </row>
    <row r="299" spans="1:8" ht="12.75" customHeight="1">
      <c r="A299" s="319"/>
      <c r="B299" s="23"/>
      <c r="C299" s="7"/>
      <c r="D299" s="19"/>
      <c r="E299"/>
      <c r="F299" s="7"/>
      <c r="G299" s="7"/>
      <c r="H299" s="16"/>
    </row>
    <row r="300" spans="1:8" ht="12.75" customHeight="1">
      <c r="A300" s="319"/>
      <c r="B300" s="23"/>
      <c r="C300" s="7"/>
      <c r="D300" s="19"/>
      <c r="E300"/>
      <c r="F300" s="7"/>
      <c r="G300" s="7"/>
      <c r="H300" s="16"/>
    </row>
    <row r="301" spans="1:8" ht="12.75" customHeight="1">
      <c r="A301" s="319"/>
      <c r="B301" s="23"/>
      <c r="C301" s="7"/>
      <c r="D301" s="19"/>
      <c r="E301"/>
      <c r="F301" s="7"/>
      <c r="G301" s="7"/>
      <c r="H301" s="16"/>
    </row>
    <row r="302" spans="1:8" ht="12.75" customHeight="1">
      <c r="A302" s="319"/>
      <c r="B302" s="23"/>
      <c r="C302" s="7"/>
      <c r="D302" s="19"/>
      <c r="E302"/>
      <c r="F302" s="7"/>
      <c r="G302" s="7"/>
      <c r="H302" s="16"/>
    </row>
    <row r="303" spans="1:8" ht="12.75" customHeight="1">
      <c r="A303" s="319"/>
      <c r="B303" s="23"/>
      <c r="C303" s="7"/>
      <c r="D303" s="19"/>
      <c r="E303"/>
      <c r="F303" s="7"/>
      <c r="G303" s="7"/>
      <c r="H303" s="16"/>
    </row>
    <row r="304" spans="1:8" ht="12.75" customHeight="1">
      <c r="A304" s="319"/>
      <c r="B304" s="23"/>
      <c r="C304" s="7"/>
      <c r="D304" s="19"/>
      <c r="E304"/>
      <c r="F304" s="7"/>
      <c r="G304" s="7"/>
      <c r="H304" s="16"/>
    </row>
    <row r="305" spans="1:8" ht="12.75" customHeight="1">
      <c r="A305" s="319"/>
      <c r="B305" s="23"/>
      <c r="C305" s="7"/>
      <c r="D305" s="19"/>
      <c r="E305"/>
      <c r="F305" s="7"/>
      <c r="G305" s="7"/>
      <c r="H305" s="16"/>
    </row>
    <row r="306" spans="1:8" ht="12.75" customHeight="1">
      <c r="A306" s="319"/>
      <c r="B306" s="23"/>
      <c r="C306" s="7"/>
      <c r="D306" s="19"/>
      <c r="E306"/>
      <c r="F306" s="7"/>
      <c r="G306" s="7"/>
      <c r="H306" s="16"/>
    </row>
    <row r="307" spans="1:8" ht="12.75" customHeight="1">
      <c r="A307" s="319"/>
      <c r="B307" s="23"/>
      <c r="C307" s="7"/>
      <c r="D307" s="19"/>
      <c r="E307"/>
      <c r="F307" s="7"/>
      <c r="G307" s="7"/>
      <c r="H307" s="16"/>
    </row>
    <row r="308" spans="1:8" ht="12.75" customHeight="1">
      <c r="A308" s="319"/>
      <c r="B308" s="23"/>
      <c r="C308" s="7"/>
      <c r="D308" s="19"/>
      <c r="E308"/>
      <c r="F308" s="7"/>
      <c r="G308" s="7"/>
      <c r="H308" s="16"/>
    </row>
    <row r="309" spans="1:8" ht="12.75" customHeight="1">
      <c r="A309" s="319"/>
      <c r="B309" s="23"/>
      <c r="C309" s="7"/>
      <c r="D309" s="19"/>
      <c r="E309"/>
      <c r="F309" s="7"/>
      <c r="G309" s="7"/>
      <c r="H309" s="16"/>
    </row>
    <row r="310" spans="1:8" ht="12.75" customHeight="1">
      <c r="A310" s="319"/>
      <c r="B310" s="23"/>
      <c r="C310" s="7"/>
      <c r="D310" s="19"/>
      <c r="E310"/>
      <c r="F310" s="7"/>
      <c r="G310" s="7"/>
      <c r="H310" s="16"/>
    </row>
    <row r="311" spans="1:8" ht="12.75" customHeight="1">
      <c r="A311" s="319"/>
      <c r="B311" s="23"/>
      <c r="C311" s="7"/>
      <c r="D311" s="19"/>
      <c r="E311"/>
      <c r="F311" s="7"/>
      <c r="G311" s="7"/>
      <c r="H311" s="16"/>
    </row>
    <row r="312" spans="1:8" ht="12.75" customHeight="1">
      <c r="A312" s="319"/>
      <c r="B312" s="23"/>
      <c r="C312" s="7"/>
      <c r="D312" s="19"/>
      <c r="E312"/>
      <c r="F312" s="7"/>
      <c r="G312" s="7"/>
      <c r="H312" s="16"/>
    </row>
    <row r="313" spans="1:8" ht="12.75" customHeight="1">
      <c r="A313" s="319"/>
      <c r="B313" s="23"/>
      <c r="C313" s="7"/>
      <c r="D313" s="19"/>
      <c r="E313"/>
      <c r="F313" s="7"/>
      <c r="G313" s="7"/>
      <c r="H313" s="16"/>
    </row>
    <row r="314" spans="1:8" ht="12.75" customHeight="1">
      <c r="A314" s="319"/>
      <c r="B314" s="23"/>
      <c r="C314" s="7"/>
      <c r="D314" s="19"/>
      <c r="E314"/>
      <c r="F314" s="7"/>
      <c r="G314" s="7"/>
      <c r="H314" s="16"/>
    </row>
    <row r="315" spans="1:8" ht="12.75" customHeight="1">
      <c r="A315" s="319"/>
      <c r="B315" s="23"/>
      <c r="C315" s="7"/>
      <c r="D315" s="19"/>
      <c r="E315"/>
      <c r="F315" s="7"/>
      <c r="G315" s="7"/>
      <c r="H315" s="16"/>
    </row>
    <row r="316" spans="1:8" ht="12.75" customHeight="1">
      <c r="A316" s="319"/>
      <c r="B316" s="23"/>
      <c r="C316" s="7"/>
      <c r="D316" s="19"/>
      <c r="E316"/>
      <c r="F316" s="7"/>
      <c r="G316" s="7"/>
      <c r="H316" s="16"/>
    </row>
    <row r="317" spans="1:8" ht="12.75" customHeight="1">
      <c r="A317" s="319"/>
      <c r="B317" s="23"/>
      <c r="C317" s="7"/>
      <c r="D317" s="19"/>
      <c r="E317"/>
      <c r="F317" s="7"/>
      <c r="G317" s="7"/>
      <c r="H317" s="16"/>
    </row>
    <row r="318" spans="1:8" ht="12.75" customHeight="1">
      <c r="A318" s="319"/>
      <c r="B318" s="23"/>
      <c r="C318" s="7"/>
      <c r="D318" s="19"/>
      <c r="E318"/>
      <c r="F318" s="7"/>
      <c r="G318" s="7"/>
      <c r="H318" s="16"/>
    </row>
    <row r="319" spans="1:8" ht="12.75" customHeight="1">
      <c r="A319" s="319"/>
      <c r="B319" s="23"/>
      <c r="C319" s="7"/>
      <c r="D319" s="19"/>
      <c r="E319"/>
      <c r="F319" s="7"/>
      <c r="G319" s="7"/>
      <c r="H319" s="16"/>
    </row>
    <row r="320" spans="1:8" ht="12.75" customHeight="1">
      <c r="A320" s="319"/>
      <c r="B320" s="23"/>
      <c r="C320" s="7"/>
      <c r="D320" s="19"/>
      <c r="E320"/>
      <c r="F320" s="7"/>
      <c r="G320" s="7"/>
      <c r="H320" s="16"/>
    </row>
    <row r="321" spans="1:8" ht="12.75" customHeight="1">
      <c r="A321" s="319"/>
      <c r="B321" s="23"/>
      <c r="C321" s="7"/>
      <c r="D321" s="19"/>
      <c r="E321"/>
      <c r="F321" s="7"/>
      <c r="G321" s="7"/>
      <c r="H321" s="16"/>
    </row>
    <row r="322" spans="1:8" ht="12.75" customHeight="1">
      <c r="A322" s="319"/>
      <c r="B322" s="23"/>
      <c r="C322" s="7"/>
      <c r="D322" s="19"/>
      <c r="E322"/>
      <c r="F322" s="7"/>
      <c r="G322" s="7"/>
      <c r="H322" s="16"/>
    </row>
    <row r="323" spans="1:8" ht="12.75" customHeight="1">
      <c r="A323" s="319"/>
      <c r="B323" s="23"/>
      <c r="C323" s="7"/>
      <c r="D323" s="19"/>
      <c r="E323"/>
      <c r="F323" s="7"/>
      <c r="G323" s="7"/>
      <c r="H323" s="16"/>
    </row>
    <row r="324" spans="1:8" ht="12.75" customHeight="1">
      <c r="A324" s="319"/>
      <c r="B324" s="23"/>
      <c r="C324" s="7"/>
      <c r="D324" s="19"/>
      <c r="E324"/>
      <c r="F324" s="7"/>
      <c r="G324" s="7"/>
      <c r="H324" s="16"/>
    </row>
    <row r="325" spans="1:8" ht="12.75" customHeight="1">
      <c r="A325" s="319"/>
      <c r="B325" s="23"/>
      <c r="C325" s="7"/>
      <c r="D325" s="19"/>
      <c r="E325"/>
      <c r="F325" s="7"/>
      <c r="G325" s="7"/>
      <c r="H325" s="16"/>
    </row>
    <row r="326" spans="1:8" ht="12.75" customHeight="1">
      <c r="A326" s="319"/>
      <c r="B326" s="23"/>
      <c r="C326" s="7"/>
      <c r="D326" s="19"/>
      <c r="E326"/>
      <c r="F326" s="7"/>
      <c r="G326" s="7"/>
      <c r="H326" s="16"/>
    </row>
    <row r="327" spans="1:8" ht="12.75" customHeight="1">
      <c r="A327" s="319"/>
      <c r="B327" s="23"/>
      <c r="C327" s="7"/>
      <c r="D327" s="19"/>
      <c r="E327"/>
      <c r="F327" s="7"/>
      <c r="G327" s="7"/>
      <c r="H327" s="16"/>
    </row>
    <row r="328" spans="1:8" ht="12.75" customHeight="1">
      <c r="A328" s="319"/>
      <c r="B328" s="23"/>
      <c r="C328" s="7"/>
      <c r="D328" s="19"/>
      <c r="E328"/>
      <c r="F328" s="7"/>
      <c r="G328" s="7"/>
      <c r="H328" s="16"/>
    </row>
    <row r="329" spans="1:8" ht="12.75" customHeight="1">
      <c r="A329" s="319"/>
      <c r="B329" s="23"/>
      <c r="C329" s="7"/>
      <c r="D329" s="19"/>
      <c r="E329"/>
      <c r="F329" s="7"/>
      <c r="G329" s="7"/>
      <c r="H329" s="16"/>
    </row>
    <row r="330" spans="1:8" ht="12.75" customHeight="1">
      <c r="A330" s="319"/>
      <c r="B330" s="23"/>
      <c r="C330" s="7"/>
      <c r="D330" s="19"/>
      <c r="E330"/>
      <c r="F330" s="7"/>
      <c r="G330" s="7"/>
      <c r="H330" s="16"/>
    </row>
    <row r="331" spans="1:8" ht="12.75" customHeight="1">
      <c r="A331" s="319"/>
      <c r="B331" s="23"/>
      <c r="C331" s="7"/>
      <c r="D331" s="19"/>
      <c r="E331"/>
      <c r="F331" s="7"/>
      <c r="G331" s="7"/>
      <c r="H331" s="16"/>
    </row>
    <row r="332" spans="1:8" ht="12.75" customHeight="1">
      <c r="A332" s="319"/>
      <c r="B332" s="23"/>
      <c r="C332" s="7"/>
      <c r="D332" s="19"/>
      <c r="E332"/>
      <c r="F332" s="7"/>
      <c r="G332" s="7"/>
      <c r="H332" s="16"/>
    </row>
    <row r="333" spans="1:8" ht="12.75" customHeight="1">
      <c r="A333" s="319"/>
      <c r="B333" s="23"/>
      <c r="C333" s="7"/>
      <c r="D333" s="19"/>
      <c r="E333"/>
      <c r="F333" s="7"/>
      <c r="G333" s="7"/>
      <c r="H333" s="16"/>
    </row>
    <row r="334" spans="1:8" ht="12.75" customHeight="1">
      <c r="A334" s="319"/>
      <c r="B334" s="23"/>
      <c r="C334" s="7"/>
      <c r="D334" s="19"/>
      <c r="E334"/>
      <c r="F334" s="7"/>
      <c r="G334" s="7"/>
      <c r="H334" s="16"/>
    </row>
    <row r="335" spans="1:8" ht="12.75" customHeight="1">
      <c r="A335" s="319"/>
      <c r="B335" s="23"/>
      <c r="C335" s="7"/>
      <c r="D335" s="19"/>
      <c r="E335"/>
      <c r="F335" s="7"/>
      <c r="G335" s="7"/>
      <c r="H335" s="16"/>
    </row>
    <row r="336" spans="1:8" ht="12.75" customHeight="1">
      <c r="A336" s="319"/>
      <c r="B336" s="23"/>
      <c r="C336" s="7"/>
      <c r="D336" s="19"/>
      <c r="E336"/>
      <c r="F336" s="7"/>
      <c r="G336" s="7"/>
      <c r="H336" s="16"/>
    </row>
    <row r="337" spans="1:8" ht="12.75" customHeight="1">
      <c r="A337" s="319"/>
      <c r="B337" s="23"/>
      <c r="C337" s="7"/>
      <c r="D337" s="19"/>
      <c r="E337"/>
      <c r="F337" s="7"/>
      <c r="G337" s="7"/>
      <c r="H337" s="16"/>
    </row>
    <row r="338" spans="1:8" ht="12.75" customHeight="1">
      <c r="A338" s="319"/>
      <c r="B338" s="23"/>
      <c r="C338" s="7"/>
      <c r="D338" s="19"/>
      <c r="E338"/>
      <c r="F338" s="7"/>
      <c r="G338" s="7"/>
      <c r="H338" s="16"/>
    </row>
    <row r="339" spans="1:8" ht="12.75" customHeight="1">
      <c r="A339" s="319"/>
      <c r="B339" s="23"/>
      <c r="C339" s="7"/>
      <c r="D339" s="19"/>
      <c r="E339"/>
      <c r="F339" s="7"/>
      <c r="G339" s="7"/>
      <c r="H339" s="16"/>
    </row>
    <row r="340" spans="1:8" ht="12.75" customHeight="1">
      <c r="A340" s="319"/>
      <c r="B340" s="23"/>
      <c r="C340" s="7"/>
      <c r="D340" s="19"/>
      <c r="E340"/>
      <c r="F340" s="7"/>
      <c r="G340" s="7"/>
      <c r="H340" s="16"/>
    </row>
    <row r="341" spans="1:8" ht="12.75" customHeight="1">
      <c r="A341" s="319"/>
      <c r="B341" s="23"/>
      <c r="C341" s="7"/>
      <c r="D341" s="19"/>
      <c r="E341"/>
      <c r="F341" s="7"/>
      <c r="G341" s="7"/>
      <c r="H341" s="16"/>
    </row>
    <row r="342" spans="1:8" ht="12.75" customHeight="1">
      <c r="A342" s="319"/>
      <c r="B342" s="23"/>
      <c r="C342" s="7"/>
      <c r="D342" s="19"/>
      <c r="E342"/>
      <c r="F342" s="7"/>
      <c r="G342" s="7"/>
      <c r="H342" s="16"/>
    </row>
    <row r="343" spans="1:8" ht="12.75" customHeight="1">
      <c r="A343" s="319"/>
      <c r="B343" s="23"/>
      <c r="C343" s="7"/>
      <c r="D343" s="19"/>
      <c r="E343"/>
      <c r="F343" s="7"/>
      <c r="G343" s="7"/>
      <c r="H343" s="16"/>
    </row>
    <row r="344" spans="1:8" ht="12.75" customHeight="1">
      <c r="A344" s="319"/>
      <c r="B344" s="23"/>
      <c r="C344" s="7"/>
      <c r="D344" s="19"/>
      <c r="E344"/>
      <c r="F344" s="7"/>
      <c r="G344" s="7"/>
      <c r="H344" s="16"/>
    </row>
    <row r="345" spans="1:8" ht="12.75" customHeight="1">
      <c r="A345" s="319"/>
      <c r="B345" s="23"/>
      <c r="C345" s="7"/>
      <c r="D345" s="19"/>
      <c r="E345"/>
      <c r="F345" s="7"/>
      <c r="G345" s="7"/>
      <c r="H345" s="16"/>
    </row>
    <row r="346" spans="1:8" ht="12.75" customHeight="1">
      <c r="A346" s="319"/>
      <c r="B346" s="23"/>
      <c r="C346" s="7"/>
      <c r="D346" s="19"/>
      <c r="E346"/>
      <c r="F346" s="7"/>
      <c r="G346" s="7"/>
      <c r="H346" s="16"/>
    </row>
    <row r="347" spans="1:8" ht="12.75" customHeight="1">
      <c r="A347" s="319"/>
      <c r="B347" s="23"/>
      <c r="C347" s="7"/>
      <c r="D347" s="19"/>
      <c r="E347"/>
      <c r="F347" s="7"/>
      <c r="G347" s="7"/>
      <c r="H347" s="16"/>
    </row>
    <row r="348" spans="1:8" ht="12.75" customHeight="1">
      <c r="A348" s="319"/>
      <c r="B348" s="23"/>
      <c r="C348" s="7"/>
      <c r="D348" s="19"/>
      <c r="E348"/>
      <c r="F348" s="7"/>
      <c r="G348" s="7"/>
      <c r="H348" s="16"/>
    </row>
    <row r="349" spans="1:8" ht="12.75" customHeight="1">
      <c r="A349" s="319"/>
      <c r="B349" s="23"/>
      <c r="C349" s="7"/>
      <c r="D349" s="19"/>
      <c r="E349"/>
      <c r="F349" s="7"/>
      <c r="G349" s="7"/>
      <c r="H349" s="16"/>
    </row>
    <row r="350" spans="1:8" ht="12.75" customHeight="1">
      <c r="A350" s="319"/>
      <c r="B350" s="23"/>
      <c r="C350" s="7"/>
      <c r="D350" s="19"/>
      <c r="E350"/>
      <c r="F350" s="7"/>
      <c r="G350" s="7"/>
      <c r="H350" s="16"/>
    </row>
    <row r="351" spans="1:8" ht="12.75" customHeight="1">
      <c r="A351" s="319"/>
      <c r="B351" s="23"/>
      <c r="C351" s="7"/>
      <c r="D351" s="19"/>
      <c r="E351"/>
      <c r="F351" s="7"/>
      <c r="G351" s="7"/>
      <c r="H351" s="16"/>
    </row>
    <row r="352" spans="1:8" ht="12.75" customHeight="1">
      <c r="A352" s="319"/>
      <c r="B352" s="23"/>
      <c r="C352" s="7"/>
      <c r="D352" s="19"/>
      <c r="E352"/>
      <c r="F352" s="7"/>
      <c r="G352" s="7"/>
      <c r="H352" s="16"/>
    </row>
    <row r="353" spans="1:8" ht="12.75" customHeight="1">
      <c r="A353" s="319"/>
      <c r="B353" s="23"/>
      <c r="C353" s="7"/>
      <c r="D353" s="19"/>
      <c r="E353"/>
      <c r="F353" s="7"/>
      <c r="G353" s="7"/>
      <c r="H353" s="16"/>
    </row>
    <row r="354" spans="1:8" ht="12.75" customHeight="1">
      <c r="A354" s="319"/>
      <c r="B354" s="23"/>
      <c r="C354" s="7"/>
      <c r="D354" s="19"/>
      <c r="E354"/>
      <c r="F354" s="7"/>
      <c r="G354" s="7"/>
      <c r="H354" s="16"/>
    </row>
    <row r="355" spans="1:8" ht="12.75" customHeight="1">
      <c r="A355" s="319"/>
      <c r="B355" s="23"/>
      <c r="C355" s="7"/>
      <c r="D355" s="19"/>
      <c r="E355"/>
      <c r="F355" s="7"/>
      <c r="G355" s="7"/>
      <c r="H355" s="16"/>
    </row>
    <row r="356" spans="1:8" ht="12.75" customHeight="1">
      <c r="A356" s="319"/>
      <c r="B356" s="23"/>
      <c r="C356" s="7"/>
      <c r="D356" s="19"/>
      <c r="E356"/>
      <c r="F356" s="7"/>
      <c r="G356" s="7"/>
      <c r="H356" s="16"/>
    </row>
    <row r="357" spans="1:8" ht="12.75" customHeight="1">
      <c r="A357" s="319"/>
      <c r="B357" s="23"/>
      <c r="C357" s="7"/>
      <c r="D357" s="19"/>
      <c r="E357"/>
      <c r="F357" s="7"/>
      <c r="G357" s="7"/>
      <c r="H357" s="16"/>
    </row>
    <row r="358" spans="1:8" ht="12.75" customHeight="1">
      <c r="A358" s="319"/>
      <c r="B358" s="23"/>
      <c r="C358" s="7"/>
      <c r="D358" s="19"/>
      <c r="E358"/>
      <c r="F358" s="7"/>
      <c r="G358" s="7"/>
      <c r="H358" s="16"/>
    </row>
    <row r="359" spans="1:8" ht="12.75" customHeight="1">
      <c r="A359" s="319"/>
      <c r="B359" s="23"/>
      <c r="C359" s="7"/>
      <c r="D359" s="19"/>
      <c r="E359"/>
      <c r="F359" s="7"/>
      <c r="G359" s="7"/>
      <c r="H359" s="16"/>
    </row>
    <row r="360" spans="1:8" ht="12.75" customHeight="1">
      <c r="A360" s="319"/>
      <c r="B360" s="23"/>
      <c r="C360" s="7"/>
      <c r="D360" s="19"/>
      <c r="E360"/>
      <c r="F360" s="7"/>
      <c r="G360" s="7"/>
      <c r="H360" s="16"/>
    </row>
    <row r="361" spans="1:8" ht="12.75" customHeight="1">
      <c r="A361" s="319"/>
      <c r="B361" s="23"/>
      <c r="C361" s="7"/>
      <c r="D361" s="19"/>
      <c r="E361"/>
      <c r="F361" s="7"/>
      <c r="G361" s="7"/>
      <c r="H361" s="16"/>
    </row>
    <row r="362" spans="1:8" ht="12.75" customHeight="1">
      <c r="A362" s="319"/>
      <c r="B362" s="23"/>
      <c r="C362" s="7"/>
      <c r="D362" s="19"/>
      <c r="E362"/>
      <c r="F362" s="7"/>
      <c r="G362" s="7"/>
      <c r="H362" s="16"/>
    </row>
    <row r="363" spans="1:8" ht="12.75" customHeight="1">
      <c r="A363" s="319"/>
      <c r="B363" s="23"/>
      <c r="C363" s="7"/>
      <c r="D363" s="19"/>
      <c r="E363"/>
      <c r="F363" s="7"/>
      <c r="G363" s="7"/>
      <c r="H363" s="16"/>
    </row>
    <row r="364" spans="1:8" ht="12.75" customHeight="1">
      <c r="A364" s="319"/>
      <c r="B364" s="23"/>
      <c r="C364" s="7"/>
      <c r="D364" s="19"/>
      <c r="E364"/>
      <c r="F364" s="7"/>
      <c r="G364" s="7"/>
      <c r="H364" s="16"/>
    </row>
    <row r="365" spans="1:8" ht="12.75" customHeight="1">
      <c r="A365" s="319"/>
      <c r="B365" s="23"/>
      <c r="C365" s="7"/>
      <c r="D365" s="19"/>
      <c r="E365"/>
      <c r="F365" s="7"/>
      <c r="G365" s="7"/>
      <c r="H365" s="16"/>
    </row>
    <row r="366" spans="1:8" ht="12.75" customHeight="1">
      <c r="A366" s="319"/>
      <c r="B366" s="23"/>
      <c r="C366" s="7"/>
      <c r="D366" s="19"/>
      <c r="E366"/>
      <c r="F366" s="7"/>
      <c r="G366" s="7"/>
      <c r="H366" s="16"/>
    </row>
    <row r="367" spans="1:8" ht="12.75" customHeight="1">
      <c r="A367" s="319"/>
      <c r="B367" s="23"/>
      <c r="C367" s="7"/>
      <c r="D367" s="19"/>
      <c r="E367"/>
      <c r="F367" s="7"/>
      <c r="G367" s="7"/>
      <c r="H367" s="16"/>
    </row>
    <row r="368" spans="1:8" ht="12.75" customHeight="1">
      <c r="A368" s="319"/>
      <c r="B368" s="23"/>
      <c r="C368" s="7"/>
      <c r="D368" s="19"/>
      <c r="E368"/>
      <c r="F368" s="7"/>
      <c r="G368" s="7"/>
      <c r="H368" s="16"/>
    </row>
    <row r="369" spans="1:8" ht="12.75" customHeight="1">
      <c r="A369" s="319"/>
      <c r="B369" s="23"/>
      <c r="C369" s="7"/>
      <c r="D369" s="19"/>
      <c r="E369"/>
      <c r="F369" s="7"/>
      <c r="G369" s="7"/>
      <c r="H369" s="16"/>
    </row>
    <row r="370" spans="1:8" ht="12.75" customHeight="1">
      <c r="A370" s="319"/>
      <c r="B370" s="23"/>
      <c r="C370" s="7"/>
      <c r="D370" s="19"/>
      <c r="E370"/>
      <c r="F370" s="7"/>
      <c r="G370" s="7"/>
      <c r="H370" s="16"/>
    </row>
    <row r="371" spans="1:8" ht="12.75" customHeight="1">
      <c r="A371" s="319"/>
      <c r="B371" s="23"/>
      <c r="C371" s="7"/>
      <c r="D371" s="19"/>
      <c r="E371"/>
      <c r="F371" s="7"/>
      <c r="G371" s="7"/>
      <c r="H371" s="16"/>
    </row>
    <row r="372" spans="1:8" ht="12.75" customHeight="1">
      <c r="A372" s="319"/>
      <c r="B372" s="23"/>
      <c r="C372" s="7"/>
      <c r="D372" s="19"/>
      <c r="E372"/>
      <c r="F372" s="7"/>
      <c r="G372" s="7"/>
      <c r="H372" s="16"/>
    </row>
    <row r="373" spans="1:8" ht="12.75" customHeight="1">
      <c r="A373" s="319"/>
      <c r="B373" s="23"/>
      <c r="C373" s="7"/>
      <c r="D373" s="19"/>
      <c r="E373"/>
      <c r="F373" s="7"/>
      <c r="G373" s="7"/>
      <c r="H373" s="16"/>
    </row>
    <row r="374" spans="1:8" ht="12.75" customHeight="1">
      <c r="A374" s="319"/>
      <c r="B374" s="23"/>
      <c r="C374" s="7"/>
      <c r="D374" s="19"/>
      <c r="E374"/>
      <c r="F374" s="7"/>
      <c r="G374" s="7"/>
      <c r="H374" s="16"/>
    </row>
    <row r="375" spans="1:8" ht="12.75" customHeight="1">
      <c r="A375" s="319"/>
      <c r="B375" s="23"/>
      <c r="C375" s="7"/>
      <c r="D375" s="19"/>
      <c r="E375"/>
      <c r="F375" s="7"/>
      <c r="G375" s="7"/>
      <c r="H375" s="16"/>
    </row>
    <row r="376" spans="1:8" ht="12.75" customHeight="1">
      <c r="A376" s="319"/>
      <c r="B376" s="23"/>
      <c r="C376" s="7"/>
      <c r="D376" s="19"/>
      <c r="E376"/>
      <c r="F376" s="7"/>
      <c r="G376" s="7"/>
      <c r="H376" s="16"/>
    </row>
    <row r="377" spans="1:8" ht="12.75" customHeight="1">
      <c r="A377" s="319"/>
      <c r="B377" s="23"/>
      <c r="C377" s="7"/>
      <c r="D377" s="19"/>
      <c r="E377"/>
      <c r="F377" s="7"/>
      <c r="G377" s="7"/>
      <c r="H377" s="16"/>
    </row>
    <row r="378" spans="1:8" ht="12.75" customHeight="1">
      <c r="A378" s="319"/>
      <c r="B378" s="23"/>
      <c r="C378" s="7"/>
      <c r="D378" s="19"/>
      <c r="E378"/>
      <c r="F378" s="7"/>
      <c r="G378" s="7"/>
      <c r="H378" s="16"/>
    </row>
    <row r="379" spans="1:8" ht="12.75" customHeight="1">
      <c r="A379" s="319"/>
      <c r="B379" s="23"/>
      <c r="C379" s="7"/>
      <c r="D379" s="19"/>
      <c r="E379"/>
      <c r="F379" s="7"/>
      <c r="G379" s="7"/>
      <c r="H379" s="16"/>
    </row>
    <row r="380" spans="1:8" ht="12.75" customHeight="1">
      <c r="A380" s="319"/>
      <c r="B380" s="23"/>
      <c r="C380" s="7"/>
      <c r="D380" s="19"/>
      <c r="E380"/>
      <c r="F380" s="7"/>
      <c r="G380" s="7"/>
      <c r="H380" s="16"/>
    </row>
    <row r="381" spans="1:8" ht="12.75" customHeight="1">
      <c r="A381" s="319"/>
      <c r="B381" s="23"/>
      <c r="C381" s="7"/>
      <c r="D381" s="19"/>
      <c r="E381"/>
      <c r="F381" s="7"/>
      <c r="G381" s="7"/>
      <c r="H381" s="16"/>
    </row>
    <row r="382" spans="1:8" ht="12.75" customHeight="1">
      <c r="A382" s="319"/>
      <c r="B382" s="23"/>
      <c r="C382" s="7"/>
      <c r="D382" s="19"/>
      <c r="E382"/>
      <c r="F382" s="7"/>
      <c r="G382" s="7"/>
      <c r="H382" s="16"/>
    </row>
    <row r="383" spans="1:8" ht="12.75" customHeight="1">
      <c r="A383" s="319"/>
      <c r="B383" s="23"/>
      <c r="C383" s="7"/>
      <c r="D383" s="19"/>
      <c r="E383"/>
      <c r="F383" s="7"/>
      <c r="G383" s="7"/>
      <c r="H383" s="16"/>
    </row>
    <row r="384" spans="1:8" ht="12.75" customHeight="1">
      <c r="A384" s="319"/>
      <c r="B384" s="23"/>
      <c r="C384" s="7"/>
      <c r="D384" s="19"/>
      <c r="E384"/>
      <c r="F384" s="7"/>
      <c r="G384" s="7"/>
      <c r="H384" s="16"/>
    </row>
    <row r="385" spans="1:8" ht="12.75" customHeight="1">
      <c r="A385" s="319"/>
      <c r="B385" s="23"/>
      <c r="C385" s="7"/>
      <c r="D385" s="19"/>
      <c r="E385"/>
      <c r="F385" s="7"/>
      <c r="G385" s="7"/>
      <c r="H385" s="16"/>
    </row>
    <row r="386" spans="1:8" ht="12.75" customHeight="1">
      <c r="A386" s="319"/>
      <c r="B386" s="23"/>
      <c r="C386" s="7"/>
      <c r="D386" s="19"/>
      <c r="E386"/>
      <c r="F386" s="7"/>
      <c r="G386" s="7"/>
      <c r="H386" s="16"/>
    </row>
    <row r="387" spans="1:8" ht="12.75" customHeight="1">
      <c r="A387" s="319"/>
      <c r="B387" s="23"/>
      <c r="C387" s="7"/>
      <c r="D387" s="19"/>
      <c r="E387"/>
      <c r="F387" s="7"/>
      <c r="G387" s="7"/>
      <c r="H387" s="16"/>
    </row>
    <row r="388" spans="1:8" ht="12.75" customHeight="1">
      <c r="A388" s="319"/>
      <c r="B388" s="23"/>
      <c r="C388" s="7"/>
      <c r="D388" s="19"/>
      <c r="E388"/>
      <c r="F388" s="7"/>
      <c r="G388" s="7"/>
      <c r="H388" s="16"/>
    </row>
    <row r="389" spans="1:8" ht="12.75" customHeight="1">
      <c r="A389" s="319"/>
      <c r="B389" s="23"/>
      <c r="C389" s="7"/>
      <c r="D389" s="19"/>
      <c r="E389"/>
      <c r="F389" s="7"/>
      <c r="G389" s="7"/>
      <c r="H389" s="16"/>
    </row>
    <row r="390" spans="1:8" ht="12.75" customHeight="1">
      <c r="A390" s="319"/>
      <c r="B390" s="23"/>
      <c r="C390" s="7"/>
      <c r="D390" s="19"/>
      <c r="E390"/>
      <c r="F390" s="7"/>
      <c r="G390" s="7"/>
      <c r="H390" s="16"/>
    </row>
    <row r="391" spans="1:8" ht="12.75" customHeight="1">
      <c r="A391" s="319"/>
      <c r="B391" s="23"/>
      <c r="C391" s="7"/>
      <c r="D391" s="19"/>
      <c r="E391"/>
      <c r="F391" s="7"/>
      <c r="G391" s="7"/>
      <c r="H391" s="16"/>
    </row>
    <row r="392" spans="1:8" ht="12.75" customHeight="1">
      <c r="A392" s="319"/>
      <c r="B392" s="23"/>
      <c r="C392" s="7"/>
      <c r="D392" s="19"/>
      <c r="E392"/>
      <c r="F392" s="7"/>
      <c r="G392" s="7"/>
      <c r="H392" s="16"/>
    </row>
    <row r="393" spans="1:8" ht="12.75" customHeight="1">
      <c r="A393" s="319"/>
      <c r="B393" s="23"/>
      <c r="C393" s="7"/>
      <c r="D393" s="19"/>
      <c r="E393"/>
      <c r="F393" s="7"/>
      <c r="G393" s="7"/>
      <c r="H393" s="16"/>
    </row>
    <row r="394" spans="1:8" ht="12.75" customHeight="1">
      <c r="A394" s="319"/>
      <c r="B394" s="23"/>
      <c r="C394" s="7"/>
      <c r="D394" s="19"/>
      <c r="E394"/>
      <c r="F394" s="7"/>
      <c r="G394" s="7"/>
      <c r="H394" s="16"/>
    </row>
    <row r="395" spans="1:8" ht="12.75" customHeight="1">
      <c r="A395" s="319"/>
      <c r="B395" s="23"/>
      <c r="C395" s="7"/>
      <c r="D395" s="19"/>
      <c r="E395"/>
      <c r="F395" s="7"/>
      <c r="G395" s="7"/>
      <c r="H395" s="16"/>
    </row>
    <row r="396" spans="1:8" ht="12.75" customHeight="1">
      <c r="A396" s="319"/>
      <c r="B396" s="23"/>
      <c r="C396" s="7"/>
      <c r="D396" s="19"/>
      <c r="E396"/>
      <c r="F396" s="7"/>
      <c r="G396" s="7"/>
      <c r="H396" s="16"/>
    </row>
    <row r="397" spans="1:8" ht="12.75" customHeight="1">
      <c r="A397" s="319"/>
      <c r="B397" s="23"/>
      <c r="C397" s="7"/>
      <c r="D397" s="19"/>
      <c r="E397"/>
      <c r="F397" s="7"/>
      <c r="G397" s="7"/>
      <c r="H397" s="16"/>
    </row>
    <row r="398" spans="1:8" ht="12.75" customHeight="1">
      <c r="A398" s="319"/>
      <c r="B398" s="23"/>
      <c r="C398" s="7"/>
      <c r="D398" s="19"/>
      <c r="E398"/>
      <c r="F398" s="7"/>
      <c r="G398" s="7"/>
      <c r="H398" s="16"/>
    </row>
    <row r="399" spans="1:8" ht="12.75" customHeight="1">
      <c r="A399" s="319"/>
      <c r="B399" s="23"/>
      <c r="C399" s="7"/>
      <c r="D399" s="19"/>
      <c r="E399"/>
      <c r="F399" s="7"/>
      <c r="G399" s="7"/>
      <c r="H399" s="16"/>
    </row>
    <row r="400" spans="1:8" ht="12.75" customHeight="1">
      <c r="A400" s="319"/>
      <c r="B400" s="23"/>
      <c r="C400" s="7"/>
      <c r="D400" s="19"/>
      <c r="E400"/>
      <c r="F400" s="7"/>
      <c r="G400" s="7"/>
      <c r="H400" s="16"/>
    </row>
    <row r="401" spans="1:8" ht="12.75" customHeight="1">
      <c r="A401" s="319"/>
      <c r="B401" s="23"/>
      <c r="C401" s="7"/>
      <c r="D401" s="19"/>
      <c r="E401"/>
      <c r="F401" s="7"/>
      <c r="G401" s="7"/>
      <c r="H401" s="16"/>
    </row>
    <row r="402" spans="1:8" ht="12.75" customHeight="1">
      <c r="A402" s="319"/>
      <c r="B402" s="23"/>
      <c r="C402" s="7"/>
      <c r="D402" s="19"/>
      <c r="E402"/>
      <c r="F402" s="7"/>
      <c r="G402" s="7"/>
      <c r="H402" s="16"/>
    </row>
    <row r="403" spans="1:8" ht="12.75" customHeight="1">
      <c r="A403" s="319"/>
      <c r="B403" s="23"/>
      <c r="C403" s="7"/>
      <c r="D403" s="19"/>
      <c r="E403"/>
      <c r="F403" s="7"/>
      <c r="G403" s="7"/>
      <c r="H403" s="16"/>
    </row>
    <row r="404" spans="1:8" ht="12.75" customHeight="1">
      <c r="A404" s="319"/>
      <c r="B404" s="23"/>
      <c r="C404" s="7"/>
      <c r="D404" s="19"/>
      <c r="E404"/>
      <c r="F404" s="7"/>
      <c r="G404" s="7"/>
      <c r="H404" s="16"/>
    </row>
    <row r="405" spans="1:8" ht="12.75" customHeight="1">
      <c r="A405" s="319"/>
      <c r="B405" s="23"/>
      <c r="C405" s="7"/>
      <c r="D405" s="19"/>
      <c r="E405"/>
      <c r="F405" s="7"/>
      <c r="G405" s="7"/>
      <c r="H405" s="16"/>
    </row>
    <row r="406" spans="1:8" ht="12.75" customHeight="1">
      <c r="A406" s="319"/>
      <c r="B406" s="23"/>
      <c r="C406" s="7"/>
      <c r="D406" s="19"/>
      <c r="E406"/>
      <c r="F406" s="7"/>
      <c r="G406" s="7"/>
      <c r="H406" s="16"/>
    </row>
    <row r="407" spans="1:8" ht="12.75" customHeight="1">
      <c r="A407" s="319"/>
      <c r="B407" s="23"/>
      <c r="C407" s="7"/>
      <c r="D407" s="19"/>
      <c r="E407"/>
      <c r="F407" s="7"/>
      <c r="G407" s="7"/>
      <c r="H407" s="16"/>
    </row>
    <row r="408" spans="1:8" ht="12.75" customHeight="1">
      <c r="A408" s="319"/>
      <c r="B408" s="23"/>
      <c r="C408" s="7"/>
      <c r="D408" s="19"/>
      <c r="E408"/>
      <c r="F408" s="7"/>
      <c r="G408" s="7"/>
      <c r="H408" s="16"/>
    </row>
    <row r="409" spans="1:8" ht="12.75" customHeight="1">
      <c r="A409" s="319"/>
      <c r="B409" s="23"/>
      <c r="C409" s="7"/>
      <c r="D409" s="19"/>
      <c r="E409"/>
      <c r="F409" s="7"/>
      <c r="G409" s="7"/>
      <c r="H409" s="16"/>
    </row>
    <row r="410" spans="1:8" ht="12.75" customHeight="1">
      <c r="A410" s="319"/>
      <c r="B410" s="23"/>
      <c r="C410" s="7"/>
      <c r="D410" s="19"/>
      <c r="E410"/>
      <c r="F410" s="7"/>
      <c r="G410" s="7"/>
      <c r="H410" s="16"/>
    </row>
    <row r="411" spans="1:8" ht="12.75" customHeight="1">
      <c r="A411" s="319"/>
      <c r="B411" s="23"/>
      <c r="C411" s="7"/>
      <c r="D411" s="19"/>
      <c r="E411"/>
      <c r="F411" s="7"/>
      <c r="G411" s="7"/>
      <c r="H411" s="16"/>
    </row>
    <row r="412" spans="1:8" ht="12.75" customHeight="1">
      <c r="A412" s="319"/>
      <c r="B412" s="23"/>
      <c r="C412" s="7"/>
      <c r="D412" s="19"/>
      <c r="E412"/>
      <c r="F412" s="7"/>
      <c r="G412" s="7"/>
      <c r="H412" s="16"/>
    </row>
    <row r="413" spans="1:8" ht="12.75" customHeight="1">
      <c r="A413" s="319"/>
      <c r="B413" s="23"/>
      <c r="C413" s="7"/>
      <c r="D413" s="19"/>
      <c r="E413"/>
      <c r="F413" s="7"/>
      <c r="G413" s="7"/>
      <c r="H413" s="16"/>
    </row>
    <row r="414" spans="1:8" ht="12.75" customHeight="1">
      <c r="A414" s="319"/>
      <c r="B414" s="23"/>
      <c r="C414" s="7"/>
      <c r="D414" s="19"/>
      <c r="E414"/>
      <c r="F414" s="7"/>
      <c r="G414" s="7"/>
      <c r="H414" s="16"/>
    </row>
    <row r="415" spans="1:8" ht="12.75" customHeight="1">
      <c r="A415" s="319"/>
      <c r="B415" s="23"/>
      <c r="C415" s="7"/>
      <c r="D415" s="19"/>
      <c r="E415"/>
      <c r="F415" s="7"/>
      <c r="G415" s="7"/>
      <c r="H415" s="16"/>
    </row>
    <row r="416" spans="1:8" ht="12.75" customHeight="1">
      <c r="A416" s="319"/>
      <c r="B416" s="23"/>
      <c r="C416" s="7"/>
      <c r="D416" s="19"/>
      <c r="E416"/>
      <c r="F416" s="7"/>
      <c r="G416" s="7"/>
      <c r="H416" s="16"/>
    </row>
    <row r="417" spans="1:8" ht="12.75" customHeight="1">
      <c r="A417" s="319"/>
      <c r="B417" s="23"/>
      <c r="C417" s="7"/>
      <c r="D417" s="19"/>
      <c r="E417"/>
      <c r="F417" s="7"/>
      <c r="G417" s="7"/>
      <c r="H417" s="16"/>
    </row>
    <row r="418" spans="1:8" ht="12.75" customHeight="1">
      <c r="A418" s="319"/>
      <c r="B418" s="23"/>
      <c r="C418" s="7"/>
      <c r="D418" s="19"/>
      <c r="E418"/>
      <c r="F418" s="7"/>
      <c r="G418" s="7"/>
      <c r="H418" s="16"/>
    </row>
    <row r="419" spans="1:8" ht="12.75" customHeight="1">
      <c r="A419" s="319"/>
      <c r="B419" s="23"/>
      <c r="C419" s="7"/>
      <c r="D419" s="19"/>
      <c r="E419"/>
      <c r="F419" s="7"/>
      <c r="G419" s="7"/>
      <c r="H419" s="16"/>
    </row>
    <row r="420" spans="1:8" ht="12.75" customHeight="1">
      <c r="A420" s="319"/>
      <c r="B420" s="23"/>
      <c r="C420" s="7"/>
      <c r="D420" s="19"/>
      <c r="E420"/>
      <c r="F420" s="7"/>
      <c r="G420" s="7"/>
      <c r="H420" s="16"/>
    </row>
    <row r="421" spans="1:8" ht="12.75" customHeight="1">
      <c r="A421" s="319"/>
      <c r="B421" s="23"/>
      <c r="C421" s="7"/>
      <c r="D421" s="19"/>
      <c r="E421"/>
      <c r="F421" s="7"/>
      <c r="G421" s="7"/>
      <c r="H421" s="16"/>
    </row>
    <row r="422" spans="1:8" ht="12.75" customHeight="1">
      <c r="A422" s="319"/>
      <c r="B422" s="23"/>
      <c r="C422" s="7"/>
      <c r="D422" s="19"/>
      <c r="E422"/>
      <c r="F422" s="7"/>
      <c r="G422" s="7"/>
      <c r="H422" s="16"/>
    </row>
    <row r="423" spans="1:8" ht="12.75" customHeight="1">
      <c r="A423" s="319"/>
      <c r="B423" s="23"/>
      <c r="C423" s="7"/>
      <c r="D423" s="19"/>
      <c r="E423"/>
      <c r="F423" s="7"/>
      <c r="G423" s="7"/>
      <c r="H423" s="16"/>
    </row>
    <row r="424" spans="1:8" ht="12.75" customHeight="1">
      <c r="A424" s="319"/>
      <c r="B424" s="23"/>
      <c r="C424" s="7"/>
      <c r="D424" s="19"/>
      <c r="E424"/>
      <c r="F424" s="7"/>
      <c r="G424" s="7"/>
      <c r="H424" s="16"/>
    </row>
    <row r="425" spans="1:8" ht="12.75" customHeight="1">
      <c r="A425" s="319"/>
      <c r="B425" s="23"/>
      <c r="C425" s="7"/>
      <c r="D425" s="19"/>
      <c r="E425"/>
      <c r="F425" s="7"/>
      <c r="G425" s="7"/>
      <c r="H425" s="16"/>
    </row>
    <row r="426" spans="1:8" ht="12.75" customHeight="1">
      <c r="A426" s="319"/>
      <c r="B426" s="23"/>
      <c r="C426" s="7"/>
      <c r="D426" s="19"/>
      <c r="E426"/>
      <c r="F426" s="7"/>
      <c r="G426" s="7"/>
      <c r="H426" s="16"/>
    </row>
    <row r="427" spans="1:8" ht="12.75" customHeight="1">
      <c r="A427" s="319"/>
      <c r="B427" s="23"/>
      <c r="C427" s="7"/>
      <c r="D427" s="19"/>
      <c r="E427"/>
      <c r="F427" s="7"/>
      <c r="G427" s="7"/>
      <c r="H427" s="16"/>
    </row>
    <row r="428" spans="1:8" ht="12.75" customHeight="1">
      <c r="A428" s="319"/>
      <c r="B428" s="23"/>
      <c r="C428" s="7"/>
      <c r="D428" s="19"/>
      <c r="E428"/>
      <c r="F428" s="7"/>
      <c r="G428" s="7"/>
      <c r="H428" s="16"/>
    </row>
    <row r="429" spans="1:8" ht="12.75" customHeight="1">
      <c r="A429" s="319"/>
      <c r="B429" s="23"/>
      <c r="C429" s="7"/>
      <c r="D429" s="19"/>
      <c r="E429"/>
      <c r="F429" s="7"/>
      <c r="G429" s="7"/>
      <c r="H429" s="16"/>
    </row>
    <row r="430" spans="1:8" ht="12.75" customHeight="1">
      <c r="A430" s="319"/>
      <c r="B430" s="23"/>
      <c r="C430" s="7"/>
      <c r="D430" s="19"/>
      <c r="E430"/>
      <c r="F430" s="7"/>
      <c r="G430" s="7"/>
      <c r="H430" s="16"/>
    </row>
    <row r="431" spans="1:8" ht="12.75" customHeight="1">
      <c r="A431" s="319"/>
      <c r="B431" s="23"/>
      <c r="C431" s="7"/>
      <c r="D431" s="19"/>
      <c r="E431"/>
      <c r="F431" s="7"/>
      <c r="G431" s="7"/>
      <c r="H431" s="16"/>
    </row>
    <row r="432" spans="1:8" ht="12.75" customHeight="1">
      <c r="A432" s="319"/>
      <c r="B432" s="23"/>
      <c r="C432" s="7"/>
      <c r="D432" s="19"/>
      <c r="E432"/>
      <c r="F432" s="7"/>
      <c r="G432" s="7"/>
      <c r="H432" s="16"/>
    </row>
    <row r="433" spans="1:8" ht="12.75" customHeight="1">
      <c r="A433" s="319"/>
      <c r="B433" s="23"/>
      <c r="C433" s="7"/>
      <c r="D433" s="19"/>
      <c r="E433"/>
      <c r="F433" s="7"/>
      <c r="G433" s="7"/>
      <c r="H433" s="16"/>
    </row>
    <row r="434" spans="1:8" ht="12.75" customHeight="1">
      <c r="A434" s="319"/>
      <c r="B434" s="23"/>
      <c r="C434" s="7"/>
      <c r="D434" s="19"/>
      <c r="E434"/>
      <c r="F434" s="7"/>
      <c r="G434" s="7"/>
      <c r="H434" s="16"/>
    </row>
    <row r="435" spans="1:8" ht="12.75" customHeight="1">
      <c r="A435" s="319"/>
      <c r="B435" s="23"/>
      <c r="C435" s="7"/>
      <c r="D435" s="19"/>
      <c r="E435"/>
      <c r="F435" s="7"/>
      <c r="G435" s="7"/>
      <c r="H435" s="16"/>
    </row>
    <row r="436" spans="1:8" ht="12.75" customHeight="1">
      <c r="A436" s="319"/>
      <c r="B436" s="23"/>
      <c r="C436" s="7"/>
      <c r="D436" s="19"/>
      <c r="E436"/>
      <c r="F436" s="7"/>
      <c r="G436" s="7"/>
      <c r="H436" s="16"/>
    </row>
    <row r="437" spans="1:8" ht="12.75" customHeight="1">
      <c r="A437" s="319"/>
      <c r="B437" s="23"/>
      <c r="C437" s="7"/>
      <c r="D437" s="19"/>
      <c r="E437"/>
      <c r="F437" s="7"/>
      <c r="G437" s="7"/>
      <c r="H437" s="16"/>
    </row>
    <row r="438" spans="1:8" ht="12.75" customHeight="1">
      <c r="A438" s="319"/>
      <c r="B438" s="23"/>
      <c r="C438" s="7"/>
      <c r="D438" s="19"/>
      <c r="E438"/>
      <c r="F438" s="7"/>
      <c r="G438" s="7"/>
      <c r="H438" s="16"/>
    </row>
    <row r="439" spans="1:8" ht="12.75" customHeight="1">
      <c r="A439" s="319"/>
      <c r="B439" s="23"/>
      <c r="C439" s="7"/>
      <c r="D439" s="19"/>
      <c r="E439"/>
      <c r="F439" s="7"/>
      <c r="G439" s="7"/>
      <c r="H439" s="16"/>
    </row>
    <row r="440" spans="1:8" ht="12.75" customHeight="1">
      <c r="A440" s="319"/>
      <c r="B440" s="23"/>
      <c r="C440" s="7"/>
      <c r="D440" s="19"/>
      <c r="E440"/>
      <c r="F440" s="7"/>
      <c r="G440" s="7"/>
      <c r="H440" s="16"/>
    </row>
    <row r="441" spans="1:8" ht="12.75" customHeight="1">
      <c r="A441" s="319"/>
      <c r="B441" s="23"/>
      <c r="C441" s="7"/>
      <c r="D441" s="19"/>
      <c r="E441"/>
      <c r="F441" s="7"/>
      <c r="G441" s="7"/>
      <c r="H441" s="16"/>
    </row>
    <row r="442" spans="1:8" ht="12.75" customHeight="1">
      <c r="A442" s="319"/>
      <c r="B442" s="23"/>
      <c r="C442" s="7"/>
      <c r="D442" s="19"/>
      <c r="E442"/>
      <c r="F442" s="7"/>
      <c r="G442" s="7"/>
      <c r="H442" s="16"/>
    </row>
    <row r="443" spans="1:8" ht="12.75" customHeight="1">
      <c r="A443" s="319"/>
      <c r="B443" s="23"/>
      <c r="C443" s="7"/>
      <c r="D443" s="19"/>
      <c r="E443"/>
      <c r="F443" s="7"/>
      <c r="G443" s="7"/>
      <c r="H443" s="16"/>
    </row>
    <row r="444" spans="1:8" ht="12.75" customHeight="1">
      <c r="A444" s="319"/>
      <c r="B444" s="23"/>
      <c r="C444" s="7"/>
      <c r="D444" s="19"/>
      <c r="E444"/>
      <c r="F444" s="7"/>
      <c r="G444" s="7"/>
      <c r="H444" s="16"/>
    </row>
    <row r="445" spans="1:8" ht="12.75" customHeight="1">
      <c r="A445" s="319"/>
      <c r="B445" s="23"/>
      <c r="C445" s="7"/>
      <c r="D445" s="19"/>
      <c r="E445"/>
      <c r="F445" s="7"/>
      <c r="G445" s="7"/>
      <c r="H445" s="16"/>
    </row>
    <row r="446" spans="1:8" ht="12.75" customHeight="1">
      <c r="A446" s="319"/>
      <c r="B446" s="23"/>
      <c r="C446" s="7"/>
      <c r="D446" s="19"/>
      <c r="E446"/>
      <c r="F446" s="7"/>
      <c r="G446" s="7"/>
      <c r="H446" s="16"/>
    </row>
    <row r="447" spans="1:8" ht="12.75" customHeight="1">
      <c r="A447" s="319"/>
      <c r="B447" s="23"/>
      <c r="C447" s="7"/>
      <c r="D447" s="19"/>
      <c r="E447"/>
      <c r="F447" s="7"/>
      <c r="G447" s="7"/>
      <c r="H447" s="16"/>
    </row>
    <row r="448" spans="1:8" ht="12.75" customHeight="1">
      <c r="A448" s="319"/>
      <c r="B448" s="23"/>
      <c r="C448" s="7"/>
      <c r="D448" s="19"/>
      <c r="E448"/>
      <c r="F448" s="7"/>
      <c r="G448" s="7"/>
      <c r="H448" s="16"/>
    </row>
    <row r="449" spans="1:8" ht="12.75" customHeight="1">
      <c r="A449" s="319"/>
      <c r="B449" s="23"/>
      <c r="C449" s="7"/>
      <c r="D449" s="19"/>
      <c r="E449"/>
      <c r="F449" s="7"/>
      <c r="G449" s="7"/>
      <c r="H449" s="16"/>
    </row>
    <row r="450" spans="1:8" ht="12.75" customHeight="1">
      <c r="A450" s="319"/>
      <c r="B450" s="23"/>
      <c r="C450" s="7"/>
      <c r="D450" s="19"/>
      <c r="E450"/>
      <c r="F450" s="7"/>
      <c r="G450" s="7"/>
      <c r="H450" s="16"/>
    </row>
    <row r="451" spans="1:8" ht="12.75" customHeight="1">
      <c r="A451" s="319"/>
      <c r="B451" s="23"/>
      <c r="C451" s="7"/>
      <c r="D451" s="19"/>
      <c r="E451"/>
      <c r="F451" s="7"/>
      <c r="G451" s="7"/>
      <c r="H451" s="16"/>
    </row>
    <row r="452" spans="1:8" ht="12.75" customHeight="1">
      <c r="A452" s="319"/>
      <c r="B452" s="23"/>
      <c r="C452" s="7"/>
      <c r="D452" s="19"/>
      <c r="E452"/>
      <c r="F452" s="7"/>
      <c r="G452" s="7"/>
      <c r="H452" s="16"/>
    </row>
    <row r="453" spans="1:8" ht="12.75" customHeight="1">
      <c r="A453" s="319"/>
      <c r="B453" s="23"/>
      <c r="C453" s="7"/>
      <c r="D453" s="19"/>
      <c r="E453"/>
      <c r="F453" s="7"/>
      <c r="G453" s="7"/>
      <c r="H453" s="16"/>
    </row>
    <row r="454" spans="1:8" ht="12.75" customHeight="1">
      <c r="A454" s="319"/>
      <c r="B454" s="23"/>
      <c r="C454" s="7"/>
      <c r="D454" s="19"/>
      <c r="E454"/>
      <c r="F454" s="7"/>
      <c r="G454" s="7"/>
      <c r="H454" s="16"/>
    </row>
    <row r="455" spans="1:8" ht="12.75" customHeight="1">
      <c r="A455" s="319"/>
      <c r="B455" s="23"/>
      <c r="C455" s="7"/>
      <c r="D455" s="19"/>
      <c r="E455"/>
      <c r="F455" s="7"/>
      <c r="G455" s="7"/>
      <c r="H455" s="16"/>
    </row>
    <row r="456" spans="1:8" ht="12.75" customHeight="1">
      <c r="A456" s="319"/>
      <c r="B456" s="23"/>
      <c r="C456" s="7"/>
      <c r="D456" s="19"/>
      <c r="E456"/>
      <c r="F456" s="7"/>
      <c r="G456" s="7"/>
      <c r="H456" s="16"/>
    </row>
    <row r="457" spans="1:8" ht="12.75" customHeight="1">
      <c r="A457" s="319"/>
      <c r="B457" s="23"/>
      <c r="C457" s="7"/>
      <c r="D457" s="19"/>
      <c r="E457"/>
      <c r="F457" s="7"/>
      <c r="G457" s="7"/>
      <c r="H457" s="16"/>
    </row>
    <row r="458" spans="1:8" ht="12.75" customHeight="1">
      <c r="A458" s="319"/>
      <c r="B458" s="23"/>
      <c r="C458" s="7"/>
      <c r="D458" s="19"/>
      <c r="F458" s="7"/>
      <c r="G458" s="7"/>
      <c r="H458" s="16"/>
    </row>
    <row r="459" spans="1:8" ht="12.75" customHeight="1">
      <c r="A459" s="319"/>
      <c r="B459" s="23"/>
      <c r="C459" s="7"/>
      <c r="D459" s="19"/>
      <c r="F459" s="7"/>
      <c r="G459" s="7"/>
      <c r="H459" s="16"/>
    </row>
    <row r="460" spans="1:8" ht="12.75" customHeight="1">
      <c r="A460" s="319"/>
      <c r="B460" s="23"/>
      <c r="C460" s="7"/>
      <c r="D460" s="19"/>
      <c r="F460" s="7"/>
      <c r="G460" s="7"/>
      <c r="H460" s="16"/>
    </row>
    <row r="461" spans="1:8" ht="12.75" customHeight="1">
      <c r="A461" s="319"/>
      <c r="B461" s="23"/>
      <c r="C461" s="7"/>
      <c r="D461" s="19"/>
      <c r="F461" s="7"/>
      <c r="G461" s="7"/>
      <c r="H461" s="16"/>
    </row>
    <row r="462" spans="1:8" ht="12.75" customHeight="1">
      <c r="A462" s="319"/>
      <c r="B462" s="23"/>
      <c r="C462" s="7"/>
      <c r="D462" s="19"/>
      <c r="F462" s="7"/>
      <c r="G462" s="7"/>
      <c r="H462" s="16"/>
    </row>
    <row r="463" spans="1:8" ht="12.75" customHeight="1">
      <c r="A463" s="319"/>
      <c r="B463" s="23"/>
      <c r="C463" s="7"/>
      <c r="D463" s="19"/>
      <c r="F463" s="7"/>
      <c r="G463" s="7"/>
      <c r="H463" s="16"/>
    </row>
    <row r="464" spans="1:8" ht="12.75" customHeight="1">
      <c r="A464" s="319"/>
      <c r="B464" s="23"/>
      <c r="C464" s="7"/>
      <c r="D464" s="19"/>
      <c r="F464" s="7"/>
      <c r="G464" s="7"/>
      <c r="H464" s="16"/>
    </row>
    <row r="465" spans="1:8" ht="12.75" customHeight="1">
      <c r="A465" s="319"/>
      <c r="B465" s="23"/>
      <c r="C465" s="7"/>
      <c r="D465" s="19"/>
      <c r="F465" s="7"/>
      <c r="G465" s="7"/>
      <c r="H465" s="16"/>
    </row>
    <row r="466" spans="1:8" ht="12.75" customHeight="1">
      <c r="A466" s="319"/>
      <c r="B466" s="23"/>
      <c r="C466" s="7"/>
      <c r="D466" s="19"/>
      <c r="F466" s="7"/>
      <c r="G466" s="7"/>
      <c r="H466" s="16"/>
    </row>
    <row r="467" spans="1:8" ht="12.75" customHeight="1">
      <c r="A467" s="319"/>
      <c r="B467" s="23"/>
      <c r="C467" s="7"/>
      <c r="D467" s="19"/>
      <c r="F467" s="7"/>
      <c r="G467" s="7"/>
      <c r="H467" s="16"/>
    </row>
    <row r="468" spans="1:8" ht="12.75" customHeight="1">
      <c r="A468" s="319"/>
      <c r="B468" s="23"/>
      <c r="C468" s="7"/>
      <c r="D468" s="19"/>
      <c r="F468" s="7"/>
      <c r="G468" s="7"/>
      <c r="H468" s="16"/>
    </row>
    <row r="469" spans="1:8" ht="12.75" customHeight="1">
      <c r="A469" s="319"/>
      <c r="B469" s="23"/>
      <c r="C469" s="7"/>
      <c r="D469" s="19"/>
      <c r="F469" s="7"/>
      <c r="G469" s="7"/>
      <c r="H469" s="16"/>
    </row>
    <row r="470" spans="1:8" ht="12.75" customHeight="1">
      <c r="A470" s="319"/>
      <c r="B470" s="23"/>
      <c r="C470" s="7"/>
      <c r="D470" s="19"/>
      <c r="F470" s="7"/>
      <c r="G470" s="7"/>
      <c r="H470" s="16"/>
    </row>
    <row r="471" spans="1:8" ht="12.75" customHeight="1">
      <c r="A471" s="319"/>
      <c r="B471" s="23"/>
      <c r="C471" s="7"/>
      <c r="D471" s="19"/>
      <c r="F471" s="7"/>
      <c r="G471" s="7"/>
      <c r="H471" s="16"/>
    </row>
    <row r="472" spans="1:8" ht="12.75" customHeight="1">
      <c r="A472" s="319"/>
      <c r="B472" s="23"/>
      <c r="C472" s="7"/>
      <c r="D472" s="19"/>
      <c r="F472" s="7"/>
      <c r="G472" s="7"/>
      <c r="H472" s="16"/>
    </row>
    <row r="473" spans="1:8" ht="12.75" customHeight="1">
      <c r="A473" s="319"/>
      <c r="B473" s="23"/>
      <c r="C473" s="7"/>
      <c r="D473" s="19"/>
      <c r="F473" s="7"/>
      <c r="G473" s="7"/>
      <c r="H473" s="16"/>
    </row>
    <row r="474" spans="1:8" ht="12.75" customHeight="1">
      <c r="A474" s="319"/>
      <c r="B474" s="23"/>
      <c r="C474" s="7"/>
      <c r="D474" s="19"/>
      <c r="F474" s="7"/>
      <c r="G474" s="7"/>
      <c r="H474" s="16"/>
    </row>
    <row r="475" spans="1:8" ht="12.75" customHeight="1">
      <c r="A475" s="319"/>
      <c r="B475" s="23"/>
      <c r="C475" s="7"/>
      <c r="D475" s="19"/>
      <c r="F475" s="7"/>
      <c r="G475" s="7"/>
      <c r="H475" s="16"/>
    </row>
    <row r="476" spans="1:8" ht="12.75" customHeight="1">
      <c r="A476" s="319"/>
      <c r="B476" s="23"/>
      <c r="C476" s="7"/>
      <c r="D476" s="19"/>
      <c r="F476" s="7"/>
      <c r="G476" s="7"/>
      <c r="H476" s="16"/>
    </row>
    <row r="477" spans="1:8" ht="12.75" customHeight="1">
      <c r="A477" s="319"/>
      <c r="B477" s="23"/>
      <c r="C477" s="7"/>
      <c r="D477" s="19"/>
      <c r="F477" s="7"/>
      <c r="G477" s="7"/>
      <c r="H477" s="16"/>
    </row>
    <row r="478" spans="1:8" ht="12.75" customHeight="1">
      <c r="A478" s="319"/>
      <c r="B478" s="23"/>
      <c r="C478" s="7"/>
      <c r="D478" s="19"/>
      <c r="F478" s="7"/>
      <c r="G478" s="7"/>
      <c r="H478" s="16"/>
    </row>
    <row r="479" spans="1:8" ht="12.75" customHeight="1">
      <c r="A479" s="319"/>
      <c r="B479" s="23"/>
      <c r="C479" s="7"/>
      <c r="D479" s="19"/>
      <c r="F479" s="7"/>
      <c r="G479" s="7"/>
      <c r="H479" s="16"/>
    </row>
    <row r="480" spans="1:8" ht="12.75" customHeight="1">
      <c r="A480" s="319"/>
      <c r="B480" s="23"/>
      <c r="C480" s="7"/>
      <c r="D480" s="19"/>
      <c r="F480" s="7"/>
      <c r="G480" s="7"/>
      <c r="H480" s="16"/>
    </row>
    <row r="481" spans="1:8" ht="12.75" customHeight="1">
      <c r="A481" s="319"/>
      <c r="B481" s="23"/>
      <c r="C481" s="7"/>
      <c r="D481" s="19"/>
      <c r="F481" s="7"/>
      <c r="G481" s="7"/>
      <c r="H481" s="16"/>
    </row>
    <row r="482" spans="1:8" ht="12.75" customHeight="1">
      <c r="A482" s="319"/>
      <c r="B482" s="23"/>
      <c r="C482" s="7"/>
      <c r="D482" s="19"/>
      <c r="F482" s="7"/>
      <c r="G482" s="7"/>
      <c r="H482" s="16"/>
    </row>
    <row r="483" spans="1:8" ht="12.75" customHeight="1">
      <c r="A483" s="319"/>
      <c r="B483" s="23"/>
      <c r="C483" s="7"/>
      <c r="D483" s="19"/>
      <c r="F483" s="7"/>
      <c r="G483" s="7"/>
      <c r="H483" s="16"/>
    </row>
    <row r="484" spans="1:8" ht="12.75" customHeight="1">
      <c r="A484" s="319"/>
      <c r="B484" s="23"/>
      <c r="C484" s="7"/>
      <c r="D484" s="19"/>
      <c r="F484" s="7"/>
      <c r="G484" s="7"/>
      <c r="H484" s="16"/>
    </row>
    <row r="485" spans="1:8" ht="12.75" customHeight="1">
      <c r="A485" s="319"/>
      <c r="B485" s="23"/>
      <c r="C485" s="7"/>
      <c r="D485" s="19"/>
      <c r="F485" s="7"/>
      <c r="G485" s="7"/>
      <c r="H485" s="16"/>
    </row>
    <row r="486" spans="1:8" ht="12.75" customHeight="1">
      <c r="A486" s="319"/>
      <c r="B486" s="23"/>
      <c r="C486" s="7"/>
      <c r="D486" s="19"/>
      <c r="F486" s="7"/>
      <c r="G486" s="7"/>
      <c r="H486" s="16"/>
    </row>
    <row r="487" spans="1:8" ht="12.75" customHeight="1">
      <c r="A487" s="319"/>
      <c r="B487" s="23"/>
      <c r="C487" s="7"/>
      <c r="D487" s="19"/>
      <c r="F487" s="7"/>
      <c r="G487" s="7"/>
      <c r="H487" s="16"/>
    </row>
    <row r="488" spans="1:8" ht="12.75" customHeight="1">
      <c r="A488" s="319"/>
      <c r="B488" s="23"/>
      <c r="C488" s="7"/>
      <c r="D488" s="19"/>
      <c r="F488" s="7"/>
      <c r="G488" s="7"/>
      <c r="H488" s="16"/>
    </row>
    <row r="489" spans="1:8" ht="12.75" customHeight="1">
      <c r="A489" s="319"/>
      <c r="B489" s="23"/>
      <c r="C489" s="7"/>
      <c r="D489" s="19"/>
      <c r="F489" s="7"/>
      <c r="G489" s="7"/>
      <c r="H489" s="16"/>
    </row>
    <row r="490" spans="1:8" ht="12.75" customHeight="1">
      <c r="A490" s="319"/>
      <c r="B490" s="23"/>
      <c r="C490" s="7"/>
      <c r="D490" s="19"/>
      <c r="F490" s="7"/>
      <c r="G490" s="7"/>
      <c r="H490" s="16"/>
    </row>
    <row r="491" spans="1:8" ht="12.75" customHeight="1">
      <c r="A491" s="319"/>
      <c r="B491" s="23"/>
      <c r="C491" s="7"/>
      <c r="D491" s="19"/>
      <c r="F491" s="7"/>
      <c r="G491" s="7"/>
      <c r="H491" s="16"/>
    </row>
    <row r="492" spans="1:8" ht="12.75" customHeight="1">
      <c r="A492" s="319"/>
      <c r="B492" s="23"/>
      <c r="C492" s="7"/>
      <c r="D492" s="19"/>
      <c r="F492" s="7"/>
      <c r="G492" s="7"/>
      <c r="H492" s="16"/>
    </row>
    <row r="493" spans="1:8" ht="12.75" customHeight="1">
      <c r="A493" s="319"/>
      <c r="B493" s="23"/>
      <c r="C493" s="7"/>
      <c r="D493" s="19"/>
      <c r="F493" s="7"/>
      <c r="G493" s="7"/>
      <c r="H493" s="16"/>
    </row>
    <row r="494" spans="1:8" ht="12.75" customHeight="1">
      <c r="A494" s="319"/>
      <c r="B494" s="23"/>
      <c r="C494" s="7"/>
      <c r="D494" s="19"/>
      <c r="F494" s="7"/>
      <c r="G494" s="7"/>
      <c r="H494" s="16"/>
    </row>
    <row r="495" spans="1:8" ht="12.75" customHeight="1">
      <c r="A495" s="319"/>
      <c r="B495" s="23"/>
      <c r="C495" s="7"/>
      <c r="D495" s="19"/>
      <c r="F495" s="7"/>
      <c r="G495" s="7"/>
      <c r="H495" s="16"/>
    </row>
    <row r="496" spans="1:8" ht="12.75" customHeight="1">
      <c r="A496" s="319"/>
      <c r="B496" s="23"/>
      <c r="C496" s="7"/>
      <c r="D496" s="19"/>
      <c r="F496" s="7"/>
      <c r="G496" s="7"/>
      <c r="H496" s="16"/>
    </row>
    <row r="497" spans="1:8" ht="12.75" customHeight="1">
      <c r="A497" s="319"/>
      <c r="B497" s="23"/>
      <c r="C497" s="7"/>
      <c r="D497" s="19"/>
      <c r="F497" s="7"/>
      <c r="G497" s="7"/>
      <c r="H497" s="16"/>
    </row>
    <row r="498" spans="1:8" ht="12.75" customHeight="1">
      <c r="A498" s="319"/>
      <c r="B498" s="23"/>
      <c r="C498" s="7"/>
      <c r="D498" s="19"/>
      <c r="F498" s="7"/>
      <c r="G498" s="7"/>
      <c r="H498" s="16"/>
    </row>
    <row r="499" spans="1:8" ht="12.75" customHeight="1">
      <c r="A499" s="319"/>
      <c r="B499" s="23"/>
      <c r="C499" s="7"/>
      <c r="D499" s="19"/>
      <c r="F499" s="7"/>
      <c r="G499" s="7"/>
      <c r="H499" s="16"/>
    </row>
    <row r="500" spans="1:8" ht="12.75" customHeight="1">
      <c r="A500" s="319"/>
      <c r="B500" s="23"/>
      <c r="C500" s="7"/>
      <c r="D500" s="19"/>
      <c r="F500" s="7"/>
      <c r="G500" s="7"/>
      <c r="H500" s="16"/>
    </row>
    <row r="501" spans="1:8" ht="12.75" customHeight="1">
      <c r="A501" s="319"/>
      <c r="B501" s="23"/>
      <c r="C501" s="7"/>
      <c r="D501" s="19"/>
      <c r="F501" s="7"/>
      <c r="G501" s="7"/>
      <c r="H501" s="16"/>
    </row>
    <row r="502" spans="1:8" ht="12.75" customHeight="1">
      <c r="A502" s="319"/>
      <c r="B502" s="23"/>
      <c r="C502" s="7"/>
      <c r="D502" s="19"/>
      <c r="F502" s="7"/>
      <c r="G502" s="7"/>
      <c r="H502" s="16"/>
    </row>
    <row r="503" spans="1:8" ht="12.75" customHeight="1">
      <c r="A503" s="319"/>
      <c r="B503" s="23"/>
      <c r="C503" s="7"/>
      <c r="D503" s="19"/>
      <c r="F503" s="7"/>
      <c r="G503" s="7"/>
      <c r="H503" s="16"/>
    </row>
    <row r="504" spans="1:8" ht="12.75" customHeight="1">
      <c r="A504" s="319"/>
      <c r="B504" s="23"/>
      <c r="C504" s="7"/>
      <c r="D504" s="19"/>
      <c r="F504" s="7"/>
      <c r="G504" s="7"/>
      <c r="H504" s="16"/>
    </row>
    <row r="505" spans="1:8" ht="12.75" customHeight="1">
      <c r="A505" s="319"/>
      <c r="B505" s="23"/>
      <c r="C505" s="7"/>
      <c r="D505" s="19"/>
      <c r="F505" s="7"/>
      <c r="G505" s="7"/>
      <c r="H505" s="16"/>
    </row>
    <row r="506" spans="1:8" ht="12.75" customHeight="1">
      <c r="A506" s="319"/>
      <c r="B506" s="23"/>
      <c r="C506" s="7"/>
      <c r="D506" s="19"/>
      <c r="F506" s="7"/>
      <c r="G506" s="7"/>
      <c r="H506" s="16"/>
    </row>
    <row r="507" spans="1:8" ht="12.75" customHeight="1">
      <c r="A507" s="319"/>
      <c r="B507" s="23"/>
      <c r="C507" s="7"/>
      <c r="D507" s="19"/>
      <c r="F507" s="7"/>
      <c r="G507" s="7"/>
      <c r="H507" s="16"/>
    </row>
    <row r="508" spans="1:8" ht="12.75" customHeight="1">
      <c r="A508" s="319"/>
      <c r="B508" s="23"/>
      <c r="C508" s="7"/>
      <c r="D508" s="19"/>
      <c r="F508" s="7"/>
      <c r="G508" s="7"/>
      <c r="H508" s="16"/>
    </row>
    <row r="509" spans="1:8" ht="12.75" customHeight="1">
      <c r="A509" s="319"/>
      <c r="B509" s="23"/>
      <c r="C509" s="7"/>
      <c r="D509" s="19"/>
      <c r="F509" s="7"/>
      <c r="G509" s="7"/>
      <c r="H509" s="16"/>
    </row>
    <row r="510" spans="1:8" ht="12.75" customHeight="1">
      <c r="A510" s="319"/>
      <c r="B510" s="23"/>
      <c r="C510" s="7"/>
      <c r="D510" s="19"/>
      <c r="F510" s="7"/>
      <c r="G510" s="7"/>
      <c r="H510" s="16"/>
    </row>
    <row r="511" spans="1:8" ht="12.75" customHeight="1">
      <c r="A511" s="319"/>
      <c r="B511" s="23"/>
      <c r="C511" s="7"/>
      <c r="D511" s="19"/>
      <c r="F511" s="7"/>
      <c r="G511" s="7"/>
      <c r="H511" s="16"/>
    </row>
    <row r="512" spans="1:8" ht="12.75" customHeight="1">
      <c r="A512" s="319"/>
      <c r="B512" s="23"/>
      <c r="C512" s="7"/>
      <c r="D512" s="19"/>
      <c r="F512" s="7"/>
      <c r="G512" s="7"/>
      <c r="H512" s="16"/>
    </row>
    <row r="513" spans="1:8" ht="12.75" customHeight="1">
      <c r="A513" s="319"/>
      <c r="B513" s="23"/>
      <c r="C513" s="7"/>
      <c r="D513" s="19"/>
      <c r="F513" s="7"/>
      <c r="G513" s="7"/>
      <c r="H513" s="16"/>
    </row>
    <row r="514" spans="1:8" ht="12.75" customHeight="1">
      <c r="A514" s="319"/>
      <c r="B514" s="23"/>
      <c r="C514" s="7"/>
      <c r="D514" s="19"/>
      <c r="F514" s="7"/>
      <c r="G514" s="7"/>
      <c r="H514" s="16"/>
    </row>
    <row r="515" spans="1:8" ht="12.75" customHeight="1">
      <c r="A515" s="319"/>
      <c r="B515" s="23"/>
      <c r="C515" s="7"/>
      <c r="D515" s="19"/>
      <c r="F515" s="7"/>
      <c r="G515" s="7"/>
      <c r="H515" s="16"/>
    </row>
    <row r="516" spans="1:8" ht="12.75" customHeight="1">
      <c r="A516" s="319"/>
      <c r="B516" s="23"/>
      <c r="C516" s="7"/>
      <c r="D516" s="19"/>
      <c r="F516" s="7"/>
      <c r="G516" s="7"/>
      <c r="H516" s="16"/>
    </row>
    <row r="517" spans="1:8" ht="12.75" customHeight="1">
      <c r="A517" s="319"/>
      <c r="B517" s="23"/>
      <c r="C517" s="7"/>
      <c r="D517" s="19"/>
      <c r="F517" s="7"/>
      <c r="G517" s="7"/>
      <c r="H517" s="16"/>
    </row>
    <row r="518" spans="1:8" ht="12.75" customHeight="1">
      <c r="A518" s="319"/>
      <c r="B518" s="23"/>
      <c r="C518" s="7"/>
      <c r="D518" s="19"/>
      <c r="F518" s="7"/>
      <c r="G518" s="7"/>
      <c r="H518" s="16"/>
    </row>
    <row r="519" spans="1:8" ht="12.75" customHeight="1">
      <c r="A519" s="319"/>
      <c r="B519" s="23"/>
      <c r="C519" s="7"/>
      <c r="D519" s="19"/>
      <c r="F519" s="7"/>
      <c r="G519" s="7"/>
      <c r="H519" s="16"/>
    </row>
    <row r="520" spans="1:8" ht="12.75" customHeight="1">
      <c r="A520" s="319"/>
      <c r="B520" s="23"/>
      <c r="C520" s="7"/>
      <c r="D520" s="19"/>
      <c r="F520" s="7"/>
      <c r="G520" s="7"/>
      <c r="H520" s="16"/>
    </row>
    <row r="521" spans="1:8" ht="12.75" customHeight="1">
      <c r="A521" s="319"/>
      <c r="B521" s="23"/>
      <c r="C521" s="7"/>
      <c r="D521" s="19"/>
      <c r="F521" s="7"/>
      <c r="G521" s="7"/>
      <c r="H521" s="16"/>
    </row>
    <row r="522" spans="1:8" ht="12.75" customHeight="1">
      <c r="A522" s="319"/>
      <c r="B522" s="23"/>
      <c r="C522" s="7"/>
      <c r="D522" s="19"/>
      <c r="F522" s="7"/>
      <c r="G522" s="7"/>
      <c r="H522" s="16"/>
    </row>
    <row r="523" spans="1:8" ht="12.75" customHeight="1">
      <c r="A523" s="319"/>
      <c r="B523" s="23"/>
      <c r="C523" s="7"/>
      <c r="D523" s="19"/>
      <c r="F523" s="7"/>
      <c r="G523" s="7"/>
      <c r="H523" s="16"/>
    </row>
    <row r="524" spans="1:8" ht="12.75" customHeight="1">
      <c r="A524" s="319"/>
      <c r="B524" s="23"/>
      <c r="C524" s="7"/>
      <c r="D524" s="19"/>
      <c r="F524" s="7"/>
      <c r="G524" s="7"/>
      <c r="H524" s="16"/>
    </row>
    <row r="525" spans="1:8" ht="12.75" customHeight="1">
      <c r="A525" s="319"/>
      <c r="B525" s="23"/>
      <c r="C525" s="7"/>
      <c r="D525" s="19"/>
      <c r="F525" s="7"/>
      <c r="G525" s="7"/>
      <c r="H525" s="16"/>
    </row>
    <row r="526" spans="1:8" ht="12.75" customHeight="1">
      <c r="A526" s="319"/>
      <c r="B526" s="23"/>
      <c r="C526" s="7"/>
      <c r="D526" s="19"/>
      <c r="F526" s="7"/>
      <c r="G526" s="7"/>
      <c r="H526" s="16"/>
    </row>
    <row r="527" spans="1:8" ht="12.75" customHeight="1">
      <c r="A527" s="319"/>
      <c r="B527" s="23"/>
      <c r="C527" s="7"/>
      <c r="D527" s="19"/>
      <c r="F527" s="7"/>
      <c r="G527" s="7"/>
      <c r="H527" s="16"/>
    </row>
    <row r="528" spans="1:8" ht="12.75" customHeight="1">
      <c r="A528" s="319"/>
      <c r="B528" s="23"/>
      <c r="C528" s="7"/>
      <c r="D528" s="19"/>
      <c r="F528" s="7"/>
      <c r="G528" s="7"/>
      <c r="H528" s="16"/>
    </row>
    <row r="529" spans="1:8" ht="12.75" customHeight="1">
      <c r="A529" s="319"/>
      <c r="B529" s="23"/>
      <c r="C529" s="7"/>
      <c r="D529" s="19"/>
      <c r="F529" s="7"/>
      <c r="G529" s="7"/>
      <c r="H529" s="16"/>
    </row>
    <row r="530" spans="1:8" ht="12.75" customHeight="1">
      <c r="A530" s="319"/>
      <c r="B530" s="23"/>
      <c r="C530" s="7"/>
      <c r="D530" s="19"/>
      <c r="F530" s="7"/>
      <c r="G530" s="7"/>
      <c r="H530" s="16"/>
    </row>
    <row r="531" spans="1:8" ht="12.75" customHeight="1">
      <c r="A531" s="319"/>
      <c r="B531" s="23"/>
      <c r="C531" s="7"/>
      <c r="D531" s="19"/>
      <c r="F531" s="7"/>
      <c r="G531" s="7"/>
      <c r="H531" s="16"/>
    </row>
    <row r="532" spans="1:8" ht="12.75" customHeight="1">
      <c r="A532" s="319"/>
      <c r="B532" s="23"/>
      <c r="C532" s="7"/>
      <c r="D532" s="19"/>
      <c r="F532" s="7"/>
      <c r="G532" s="7"/>
      <c r="H532" s="16"/>
    </row>
    <row r="533" spans="1:8" ht="12.75" customHeight="1">
      <c r="A533" s="319"/>
      <c r="B533" s="23"/>
      <c r="C533" s="7"/>
      <c r="D533" s="19"/>
      <c r="F533" s="7"/>
      <c r="G533" s="7"/>
      <c r="H533" s="16"/>
    </row>
    <row r="534" spans="1:8" ht="12.75" customHeight="1">
      <c r="A534" s="319"/>
      <c r="B534" s="23"/>
      <c r="C534" s="7"/>
      <c r="D534" s="19"/>
      <c r="F534" s="7"/>
      <c r="G534" s="7"/>
      <c r="H534" s="16"/>
    </row>
    <row r="535" spans="1:8" ht="12.75" customHeight="1">
      <c r="A535" s="319"/>
      <c r="B535" s="23"/>
      <c r="C535" s="7"/>
      <c r="D535" s="19"/>
      <c r="F535" s="7"/>
      <c r="G535" s="7"/>
      <c r="H535" s="16"/>
    </row>
    <row r="536" spans="1:8" ht="12.75" customHeight="1">
      <c r="A536" s="319"/>
      <c r="B536" s="23"/>
      <c r="C536" s="7"/>
      <c r="D536" s="19"/>
      <c r="F536" s="7"/>
      <c r="G536" s="7"/>
      <c r="H536" s="16"/>
    </row>
    <row r="537" spans="1:8" ht="12.75" customHeight="1">
      <c r="A537" s="319"/>
      <c r="B537" s="23"/>
      <c r="C537" s="7"/>
      <c r="D537" s="19"/>
      <c r="F537" s="7"/>
      <c r="G537" s="7"/>
      <c r="H537" s="16"/>
    </row>
    <row r="538" spans="1:8" ht="12.75" customHeight="1">
      <c r="A538" s="319"/>
      <c r="B538" s="23"/>
      <c r="C538" s="7"/>
      <c r="D538" s="19"/>
      <c r="F538" s="7"/>
      <c r="G538" s="7"/>
      <c r="H538" s="16"/>
    </row>
    <row r="539" spans="1:8" ht="12.75" customHeight="1">
      <c r="A539" s="319"/>
      <c r="B539" s="23"/>
      <c r="C539" s="7"/>
      <c r="D539" s="19"/>
      <c r="F539" s="7"/>
      <c r="G539" s="7"/>
      <c r="H539" s="16"/>
    </row>
    <row r="540" spans="1:8" ht="12.75" customHeight="1">
      <c r="A540" s="319"/>
      <c r="B540" s="23"/>
      <c r="C540" s="7"/>
      <c r="D540" s="19"/>
      <c r="F540" s="7"/>
      <c r="G540" s="7"/>
      <c r="H540" s="16"/>
    </row>
    <row r="541" spans="1:8" ht="12.75" customHeight="1">
      <c r="A541" s="319"/>
      <c r="B541" s="23"/>
      <c r="C541" s="7"/>
      <c r="D541" s="19"/>
      <c r="F541" s="7"/>
      <c r="G541" s="7"/>
      <c r="H541" s="16"/>
    </row>
    <row r="542" spans="1:8" ht="12.75" customHeight="1">
      <c r="A542" s="319"/>
      <c r="B542" s="23"/>
      <c r="C542" s="7"/>
      <c r="D542" s="19"/>
      <c r="F542" s="7"/>
      <c r="G542" s="7"/>
      <c r="H542" s="16"/>
    </row>
    <row r="543" spans="1:8" ht="12.75" customHeight="1">
      <c r="A543" s="319"/>
      <c r="B543" s="23"/>
      <c r="C543" s="7"/>
      <c r="D543" s="19"/>
      <c r="F543" s="7"/>
      <c r="G543" s="7"/>
      <c r="H543" s="16"/>
    </row>
    <row r="544" spans="1:8" ht="12.75" customHeight="1">
      <c r="A544" s="319"/>
      <c r="B544" s="23"/>
      <c r="C544" s="7"/>
      <c r="D544" s="19"/>
      <c r="F544" s="7"/>
      <c r="G544" s="7"/>
      <c r="H544" s="16"/>
    </row>
    <row r="545" spans="1:8" ht="12.75" customHeight="1">
      <c r="A545" s="319"/>
      <c r="B545" s="23"/>
      <c r="C545" s="7"/>
      <c r="D545" s="19"/>
      <c r="F545" s="7"/>
      <c r="G545" s="7"/>
      <c r="H545" s="16"/>
    </row>
    <row r="546" spans="1:8" ht="12.75" customHeight="1">
      <c r="A546" s="319"/>
      <c r="B546" s="23"/>
      <c r="C546" s="7"/>
      <c r="D546" s="19"/>
      <c r="F546" s="7"/>
      <c r="G546" s="7"/>
      <c r="H546" s="16"/>
    </row>
    <row r="547" spans="1:8" ht="12.75" customHeight="1">
      <c r="A547" s="319"/>
      <c r="B547" s="23"/>
      <c r="C547" s="7"/>
      <c r="D547" s="19"/>
      <c r="F547" s="7"/>
      <c r="G547" s="7"/>
      <c r="H547" s="16"/>
    </row>
    <row r="548" spans="1:8" ht="12.75" customHeight="1">
      <c r="A548" s="319"/>
      <c r="B548" s="23"/>
      <c r="C548" s="7"/>
      <c r="D548" s="19"/>
      <c r="F548" s="7"/>
      <c r="G548" s="7"/>
      <c r="H548" s="16"/>
    </row>
    <row r="549" spans="1:8" ht="12.75" customHeight="1">
      <c r="A549" s="319"/>
      <c r="B549" s="23"/>
      <c r="C549" s="7"/>
      <c r="D549" s="19"/>
      <c r="F549" s="7"/>
      <c r="G549" s="7"/>
      <c r="H549" s="16"/>
    </row>
    <row r="550" spans="1:8" ht="12.75" customHeight="1">
      <c r="A550" s="319"/>
      <c r="B550" s="23"/>
      <c r="C550" s="7"/>
      <c r="D550" s="19"/>
      <c r="F550" s="7"/>
      <c r="G550" s="7"/>
      <c r="H550" s="16"/>
    </row>
    <row r="551" spans="1:8" ht="12.75" customHeight="1">
      <c r="A551" s="319"/>
      <c r="B551" s="23"/>
      <c r="C551" s="7"/>
      <c r="D551" s="19"/>
      <c r="F551" s="7"/>
      <c r="G551" s="7"/>
      <c r="H551" s="16"/>
    </row>
    <row r="552" spans="1:8" ht="12.75" customHeight="1">
      <c r="A552" s="319"/>
      <c r="B552" s="23"/>
      <c r="C552" s="7"/>
      <c r="D552" s="19"/>
      <c r="F552" s="7"/>
      <c r="G552" s="7"/>
      <c r="H552" s="16"/>
    </row>
    <row r="553" spans="1:8" ht="12.75" customHeight="1">
      <c r="A553" s="319"/>
      <c r="B553" s="23"/>
      <c r="C553" s="7"/>
      <c r="D553" s="19"/>
      <c r="F553" s="7"/>
      <c r="G553" s="7"/>
      <c r="H553" s="16"/>
    </row>
    <row r="554" spans="1:8" ht="12.75" customHeight="1">
      <c r="A554" s="319"/>
      <c r="B554" s="23"/>
      <c r="C554" s="7"/>
      <c r="D554" s="19"/>
      <c r="F554" s="7"/>
      <c r="G554" s="7"/>
      <c r="H554" s="16"/>
    </row>
    <row r="555" spans="1:8" ht="12.75" customHeight="1">
      <c r="A555" s="319"/>
      <c r="B555" s="23"/>
      <c r="C555" s="7"/>
      <c r="D555" s="19"/>
      <c r="F555" s="7"/>
      <c r="G555" s="7"/>
      <c r="H555" s="16"/>
    </row>
    <row r="556" spans="1:8" ht="12.75" customHeight="1">
      <c r="A556" s="319"/>
      <c r="B556" s="23"/>
      <c r="C556" s="7"/>
      <c r="D556" s="19"/>
      <c r="F556" s="7"/>
      <c r="G556" s="7"/>
      <c r="H556" s="16"/>
    </row>
    <row r="557" spans="1:8" ht="12.75" customHeight="1">
      <c r="A557" s="319"/>
      <c r="B557" s="23"/>
      <c r="C557" s="7"/>
      <c r="D557" s="19"/>
      <c r="F557" s="7"/>
      <c r="G557" s="7"/>
      <c r="H557" s="16"/>
    </row>
    <row r="558" spans="1:8" ht="12.75" customHeight="1">
      <c r="A558" s="319"/>
      <c r="B558" s="23"/>
      <c r="C558" s="7"/>
      <c r="D558" s="19"/>
      <c r="F558" s="7"/>
      <c r="G558" s="7"/>
      <c r="H558" s="16"/>
    </row>
    <row r="559" spans="1:8" ht="12.75" customHeight="1">
      <c r="A559" s="319"/>
      <c r="B559" s="23"/>
      <c r="C559" s="7"/>
      <c r="D559" s="19"/>
      <c r="F559" s="7"/>
      <c r="G559" s="7"/>
      <c r="H559" s="16"/>
    </row>
    <row r="560" spans="1:8" ht="12.75" customHeight="1">
      <c r="A560" s="319"/>
      <c r="B560" s="23"/>
      <c r="C560" s="7"/>
      <c r="D560" s="19"/>
      <c r="F560" s="7"/>
      <c r="G560" s="7"/>
      <c r="H560" s="16"/>
    </row>
    <row r="561" spans="1:8" ht="12.75" customHeight="1">
      <c r="A561" s="319"/>
      <c r="B561" s="23"/>
      <c r="C561" s="7"/>
      <c r="D561" s="19"/>
      <c r="F561" s="7"/>
      <c r="G561" s="7"/>
      <c r="H561" s="16"/>
    </row>
    <row r="562" spans="1:8" ht="12.75" customHeight="1">
      <c r="A562" s="319"/>
      <c r="B562" s="23"/>
      <c r="C562" s="7"/>
      <c r="D562" s="19"/>
      <c r="F562" s="7"/>
      <c r="G562" s="7"/>
      <c r="H562" s="16"/>
    </row>
    <row r="563" spans="1:8" ht="12.75" customHeight="1">
      <c r="A563" s="319"/>
      <c r="B563" s="23"/>
      <c r="C563" s="7"/>
      <c r="D563" s="19"/>
      <c r="F563" s="7"/>
      <c r="G563" s="7"/>
      <c r="H563" s="16"/>
    </row>
    <row r="564" spans="1:8" ht="12.75" customHeight="1">
      <c r="A564" s="319"/>
      <c r="B564" s="23"/>
      <c r="C564" s="7"/>
      <c r="D564" s="19"/>
      <c r="F564" s="7"/>
      <c r="G564" s="7"/>
      <c r="H564" s="16"/>
    </row>
    <row r="565" spans="1:8" ht="12.75" customHeight="1">
      <c r="A565" s="319"/>
      <c r="B565" s="23"/>
      <c r="C565" s="7"/>
      <c r="D565" s="19"/>
      <c r="F565" s="7"/>
      <c r="G565" s="7"/>
      <c r="H565" s="16"/>
    </row>
    <row r="566" spans="1:8" ht="12.75" customHeight="1">
      <c r="A566" s="319"/>
      <c r="B566" s="23"/>
      <c r="C566" s="7"/>
      <c r="D566" s="19"/>
      <c r="F566" s="7"/>
      <c r="G566" s="7"/>
      <c r="H566" s="16"/>
    </row>
    <row r="567" spans="1:8" ht="12.75" customHeight="1">
      <c r="A567" s="319"/>
      <c r="B567" s="23"/>
      <c r="C567" s="7"/>
      <c r="D567" s="19"/>
      <c r="F567" s="7"/>
      <c r="G567" s="7"/>
      <c r="H567" s="16"/>
    </row>
    <row r="568" spans="1:8" ht="12.75" customHeight="1">
      <c r="A568" s="319"/>
      <c r="B568" s="23"/>
      <c r="C568" s="7"/>
      <c r="D568" s="19"/>
      <c r="F568" s="7"/>
      <c r="G568" s="7"/>
      <c r="H568" s="16"/>
    </row>
    <row r="569" spans="1:8" ht="12.75" customHeight="1">
      <c r="A569" s="319"/>
      <c r="B569" s="23"/>
      <c r="C569" s="7"/>
      <c r="D569" s="19"/>
      <c r="F569" s="7"/>
      <c r="G569" s="7"/>
      <c r="H569" s="16"/>
    </row>
    <row r="570" spans="1:8" ht="12.75" customHeight="1">
      <c r="A570" s="319"/>
      <c r="B570" s="23"/>
      <c r="C570" s="7"/>
      <c r="D570" s="19"/>
      <c r="F570" s="7"/>
      <c r="G570" s="7"/>
      <c r="H570" s="16"/>
    </row>
    <row r="571" spans="1:8" ht="12.75" customHeight="1">
      <c r="A571" s="319"/>
      <c r="B571" s="23"/>
      <c r="C571" s="7"/>
      <c r="D571" s="19"/>
      <c r="F571" s="7"/>
      <c r="G571" s="7"/>
      <c r="H571" s="16"/>
    </row>
    <row r="572" spans="1:8" ht="12.75" customHeight="1">
      <c r="A572" s="319"/>
      <c r="B572" s="23"/>
      <c r="C572" s="7"/>
      <c r="D572" s="19"/>
      <c r="F572" s="7"/>
      <c r="G572" s="7"/>
      <c r="H572" s="16"/>
    </row>
    <row r="573" spans="1:8" ht="12.75" customHeight="1">
      <c r="A573" s="319"/>
      <c r="B573" s="23"/>
      <c r="C573" s="7"/>
      <c r="D573" s="19"/>
      <c r="F573" s="7"/>
      <c r="G573" s="7"/>
      <c r="H573" s="16"/>
    </row>
    <row r="574" spans="1:8" ht="12.75" customHeight="1">
      <c r="A574" s="319"/>
      <c r="B574" s="23"/>
      <c r="C574" s="7"/>
      <c r="D574" s="19"/>
      <c r="F574" s="7"/>
      <c r="G574" s="7"/>
      <c r="H574" s="16"/>
    </row>
    <row r="575" spans="1:8" ht="12.75" customHeight="1">
      <c r="A575" s="319"/>
      <c r="B575" s="23"/>
      <c r="C575" s="7"/>
      <c r="D575" s="19"/>
      <c r="F575" s="7"/>
      <c r="G575" s="7"/>
      <c r="H575" s="16"/>
    </row>
    <row r="576" spans="1:8" ht="12.75" customHeight="1">
      <c r="A576" s="319"/>
      <c r="B576" s="23"/>
      <c r="C576" s="7"/>
      <c r="D576" s="19"/>
      <c r="F576" s="7"/>
      <c r="G576" s="7"/>
      <c r="H576" s="16"/>
    </row>
    <row r="577" spans="1:8" ht="12.75" customHeight="1">
      <c r="A577" s="319"/>
      <c r="B577" s="23"/>
      <c r="C577" s="7"/>
      <c r="D577" s="19"/>
      <c r="F577" s="7"/>
      <c r="G577" s="7"/>
      <c r="H577" s="16"/>
    </row>
    <row r="578" spans="1:8" ht="12.75" customHeight="1">
      <c r="A578" s="319"/>
      <c r="B578" s="23"/>
      <c r="C578" s="7"/>
      <c r="D578" s="19"/>
      <c r="F578" s="7"/>
      <c r="G578" s="7"/>
      <c r="H578" s="16"/>
    </row>
    <row r="579" spans="1:8" ht="12.75" customHeight="1">
      <c r="A579" s="319"/>
      <c r="B579" s="23"/>
      <c r="C579" s="7"/>
      <c r="D579" s="19"/>
      <c r="F579" s="7"/>
      <c r="G579" s="7"/>
      <c r="H579" s="16"/>
    </row>
    <row r="580" spans="1:8" ht="12.75" customHeight="1">
      <c r="A580" s="319"/>
      <c r="B580" s="23"/>
      <c r="C580" s="7"/>
      <c r="D580" s="19"/>
      <c r="F580" s="7"/>
      <c r="G580" s="7"/>
      <c r="H580" s="16"/>
    </row>
    <row r="581" spans="1:8" ht="12.75" customHeight="1">
      <c r="A581" s="319"/>
      <c r="B581" s="23"/>
      <c r="C581" s="7"/>
      <c r="D581" s="19"/>
      <c r="F581" s="7"/>
      <c r="G581" s="7"/>
      <c r="H581" s="16"/>
    </row>
    <row r="582" spans="1:8" ht="12.75" customHeight="1">
      <c r="A582" s="319"/>
      <c r="B582" s="23"/>
      <c r="C582" s="7"/>
      <c r="D582" s="19"/>
      <c r="F582" s="7"/>
      <c r="G582" s="7"/>
      <c r="H582" s="16"/>
    </row>
    <row r="583" spans="1:8" ht="12.75" customHeight="1">
      <c r="A583" s="319"/>
      <c r="B583" s="23"/>
      <c r="C583" s="7"/>
      <c r="D583" s="19"/>
      <c r="F583" s="7"/>
      <c r="G583" s="7"/>
      <c r="H583" s="16"/>
    </row>
    <row r="584" spans="1:8" ht="12.75" customHeight="1">
      <c r="A584" s="319"/>
      <c r="B584" s="23"/>
      <c r="C584" s="7"/>
      <c r="D584" s="19"/>
      <c r="F584" s="7"/>
      <c r="G584" s="7"/>
      <c r="H584" s="16"/>
    </row>
    <row r="585" spans="1:8" ht="12.75" customHeight="1">
      <c r="A585" s="319"/>
      <c r="B585" s="23"/>
      <c r="C585" s="7"/>
      <c r="D585" s="19"/>
      <c r="F585" s="7"/>
      <c r="G585" s="7"/>
      <c r="H585" s="16"/>
    </row>
    <row r="586" spans="1:8" ht="12.75" customHeight="1">
      <c r="A586" s="319"/>
      <c r="B586" s="23"/>
      <c r="C586" s="7"/>
      <c r="D586" s="19"/>
      <c r="F586" s="7"/>
      <c r="G586" s="7"/>
      <c r="H586" s="16"/>
    </row>
    <row r="587" spans="1:8" ht="12.75" customHeight="1">
      <c r="A587" s="319"/>
      <c r="B587" s="23"/>
      <c r="C587" s="7"/>
      <c r="D587" s="19"/>
      <c r="F587" s="7"/>
      <c r="G587" s="7"/>
      <c r="H587" s="16"/>
    </row>
    <row r="588" spans="1:8" ht="12.75" customHeight="1">
      <c r="A588" s="319"/>
      <c r="B588" s="23"/>
      <c r="C588" s="7"/>
      <c r="D588" s="19"/>
      <c r="F588" s="7"/>
      <c r="G588" s="7"/>
      <c r="H588" s="16"/>
    </row>
    <row r="589" spans="1:8" ht="12.75" customHeight="1">
      <c r="A589" s="319"/>
      <c r="B589" s="23"/>
      <c r="C589" s="7"/>
      <c r="D589" s="19"/>
      <c r="F589" s="7"/>
      <c r="G589" s="7"/>
      <c r="H589" s="16"/>
    </row>
    <row r="590" spans="1:8" ht="12.75" customHeight="1">
      <c r="A590" s="319"/>
      <c r="B590" s="23"/>
      <c r="C590" s="7"/>
      <c r="D590" s="19"/>
      <c r="F590" s="7"/>
      <c r="G590" s="7"/>
      <c r="H590" s="16"/>
    </row>
    <row r="591" spans="1:8" ht="12.75" customHeight="1">
      <c r="A591" s="319"/>
      <c r="B591" s="23"/>
      <c r="C591" s="7"/>
      <c r="D591" s="19"/>
      <c r="F591" s="7"/>
      <c r="G591" s="7"/>
      <c r="H591" s="16"/>
    </row>
    <row r="592" spans="1:8" ht="12.75" customHeight="1">
      <c r="A592" s="319"/>
      <c r="B592" s="23"/>
      <c r="C592" s="7"/>
      <c r="D592" s="19"/>
      <c r="F592" s="7"/>
      <c r="G592" s="7"/>
      <c r="H592" s="16"/>
    </row>
    <row r="593" spans="1:8" ht="12.75" customHeight="1">
      <c r="A593" s="319"/>
      <c r="B593" s="23"/>
      <c r="C593" s="7"/>
      <c r="D593" s="19"/>
      <c r="F593" s="7"/>
      <c r="G593" s="7"/>
      <c r="H593" s="16"/>
    </row>
    <row r="594" spans="1:8" ht="12.75" customHeight="1">
      <c r="A594" s="319"/>
      <c r="B594" s="23"/>
      <c r="C594" s="7"/>
      <c r="D594" s="19"/>
      <c r="F594" s="7"/>
      <c r="G594" s="7"/>
      <c r="H594" s="16"/>
    </row>
    <row r="595" spans="1:8" ht="12.75" customHeight="1">
      <c r="A595" s="319"/>
      <c r="B595" s="23"/>
      <c r="C595" s="7"/>
      <c r="D595" s="19"/>
      <c r="F595" s="7"/>
      <c r="G595" s="7"/>
      <c r="H595" s="16"/>
    </row>
    <row r="596" spans="1:8" ht="12.75" customHeight="1">
      <c r="A596" s="319"/>
      <c r="B596" s="23"/>
      <c r="C596" s="7"/>
      <c r="D596" s="19"/>
      <c r="F596" s="7"/>
      <c r="G596" s="7"/>
      <c r="H596" s="16"/>
    </row>
    <row r="597" spans="1:8" ht="12.75" customHeight="1">
      <c r="A597" s="319"/>
      <c r="B597" s="23"/>
      <c r="C597" s="7"/>
      <c r="D597" s="19"/>
      <c r="F597" s="7"/>
      <c r="G597" s="7"/>
      <c r="H597" s="16"/>
    </row>
    <row r="598" spans="1:8" ht="12.75" customHeight="1">
      <c r="A598" s="319"/>
      <c r="B598" s="23"/>
      <c r="C598" s="7"/>
      <c r="D598" s="19"/>
      <c r="F598" s="7"/>
      <c r="G598" s="7"/>
      <c r="H598" s="16"/>
    </row>
    <row r="599" spans="1:8" ht="12.75" customHeight="1">
      <c r="A599" s="319"/>
      <c r="B599" s="23"/>
      <c r="C599" s="7"/>
      <c r="D599" s="19"/>
      <c r="F599" s="7"/>
      <c r="G599" s="7"/>
      <c r="H599" s="16"/>
    </row>
    <row r="600" spans="1:8" ht="12.75" customHeight="1">
      <c r="A600" s="319"/>
      <c r="B600" s="23"/>
      <c r="C600" s="7"/>
      <c r="D600" s="19"/>
      <c r="F600" s="7"/>
      <c r="G600" s="7"/>
      <c r="H600" s="16"/>
    </row>
    <row r="601" spans="1:8" ht="12.75" customHeight="1">
      <c r="A601" s="319"/>
      <c r="B601" s="23"/>
      <c r="C601" s="7"/>
      <c r="D601" s="19"/>
      <c r="F601" s="7"/>
      <c r="G601" s="7"/>
      <c r="H601" s="16"/>
    </row>
    <row r="602" spans="1:8" ht="12.75" customHeight="1">
      <c r="A602" s="319"/>
      <c r="B602" s="23"/>
      <c r="C602" s="7"/>
      <c r="D602" s="19"/>
      <c r="F602" s="7"/>
      <c r="G602" s="7"/>
      <c r="H602" s="16"/>
    </row>
    <row r="603" spans="1:8" ht="12.75" customHeight="1">
      <c r="A603" s="319"/>
      <c r="B603" s="23"/>
      <c r="C603" s="7"/>
      <c r="D603" s="19"/>
      <c r="F603" s="7"/>
      <c r="G603" s="7"/>
      <c r="H603" s="16"/>
    </row>
    <row r="604" spans="1:8" ht="12.75" customHeight="1">
      <c r="A604" s="319"/>
      <c r="B604" s="23"/>
      <c r="C604" s="7"/>
      <c r="D604" s="19"/>
      <c r="F604" s="7"/>
      <c r="G604" s="7"/>
      <c r="H604" s="16"/>
    </row>
    <row r="605" spans="1:8" ht="12.75" customHeight="1">
      <c r="A605" s="319"/>
      <c r="B605" s="23"/>
      <c r="C605" s="7"/>
      <c r="D605" s="19"/>
      <c r="F605" s="7"/>
      <c r="G605" s="7"/>
      <c r="H605" s="16"/>
    </row>
    <row r="606" spans="1:8" ht="12.75" customHeight="1">
      <c r="A606" s="319"/>
      <c r="B606" s="23"/>
      <c r="C606" s="7"/>
      <c r="D606" s="19"/>
      <c r="F606" s="7"/>
      <c r="G606" s="7"/>
      <c r="H606" s="16"/>
    </row>
    <row r="607" spans="1:8" ht="12.75" customHeight="1">
      <c r="A607" s="319"/>
      <c r="B607" s="23"/>
      <c r="C607" s="7"/>
      <c r="D607" s="19"/>
      <c r="F607" s="7"/>
      <c r="G607" s="7"/>
      <c r="H607" s="16"/>
    </row>
    <row r="608" spans="1:8" ht="12.75" customHeight="1">
      <c r="A608" s="319"/>
      <c r="B608" s="23"/>
      <c r="C608" s="7"/>
      <c r="D608" s="19"/>
      <c r="F608" s="7"/>
      <c r="G608" s="7"/>
      <c r="H608" s="16"/>
    </row>
    <row r="609" spans="1:8" ht="12.75" customHeight="1">
      <c r="A609" s="319"/>
      <c r="B609" s="23"/>
      <c r="C609" s="7"/>
      <c r="D609" s="19"/>
      <c r="F609" s="7"/>
      <c r="G609" s="7"/>
      <c r="H609" s="16"/>
    </row>
    <row r="610" spans="1:8" ht="12.75" customHeight="1">
      <c r="A610" s="319"/>
      <c r="B610" s="23"/>
      <c r="C610" s="7"/>
      <c r="D610" s="19"/>
      <c r="F610" s="7"/>
      <c r="G610" s="7"/>
      <c r="H610" s="16"/>
    </row>
    <row r="611" spans="1:8" ht="12.75" customHeight="1">
      <c r="A611" s="319"/>
      <c r="B611" s="23"/>
      <c r="C611" s="7"/>
      <c r="D611" s="19"/>
      <c r="F611" s="7"/>
      <c r="G611" s="7"/>
      <c r="H611" s="16"/>
    </row>
    <row r="612" spans="1:8" ht="12.75" customHeight="1">
      <c r="A612" s="319"/>
      <c r="B612" s="23"/>
      <c r="C612" s="7"/>
      <c r="D612" s="19"/>
      <c r="F612" s="7"/>
      <c r="G612" s="7"/>
      <c r="H612" s="16"/>
    </row>
    <row r="613" spans="1:8" ht="12.75" customHeight="1">
      <c r="A613" s="319"/>
      <c r="B613" s="23"/>
      <c r="C613" s="7"/>
      <c r="D613" s="19"/>
      <c r="F613" s="7"/>
      <c r="G613" s="7"/>
      <c r="H613" s="16"/>
    </row>
    <row r="614" spans="1:8" ht="12.75" customHeight="1">
      <c r="A614" s="319"/>
      <c r="B614" s="23"/>
      <c r="C614" s="7"/>
      <c r="D614" s="19"/>
      <c r="F614" s="7"/>
      <c r="G614" s="7"/>
      <c r="H614" s="16"/>
    </row>
    <row r="615" spans="1:8" ht="12.75" customHeight="1">
      <c r="A615" s="319"/>
      <c r="B615" s="23"/>
      <c r="C615" s="7"/>
      <c r="D615" s="19"/>
      <c r="F615" s="7"/>
      <c r="G615" s="7"/>
      <c r="H615" s="16"/>
    </row>
    <row r="616" spans="1:8" ht="12.75" customHeight="1">
      <c r="A616" s="319"/>
      <c r="B616" s="23"/>
      <c r="C616" s="7"/>
      <c r="D616" s="19"/>
      <c r="F616" s="7"/>
      <c r="G616" s="7"/>
      <c r="H616" s="16"/>
    </row>
    <row r="617" spans="1:8" ht="12.75" customHeight="1">
      <c r="A617" s="319"/>
      <c r="B617" s="23"/>
      <c r="C617" s="7"/>
      <c r="D617" s="19"/>
      <c r="F617" s="7"/>
      <c r="G617" s="7"/>
      <c r="H617" s="16"/>
    </row>
    <row r="618" spans="1:8" ht="12.75" customHeight="1">
      <c r="A618" s="319"/>
      <c r="B618" s="23"/>
      <c r="C618" s="7"/>
      <c r="D618" s="19"/>
      <c r="F618" s="7"/>
      <c r="G618" s="7"/>
      <c r="H618" s="16"/>
    </row>
    <row r="619" spans="1:8" ht="12.75" customHeight="1">
      <c r="A619" s="319"/>
      <c r="B619" s="23"/>
      <c r="C619" s="7"/>
      <c r="D619" s="19"/>
      <c r="F619" s="7"/>
      <c r="G619" s="7"/>
      <c r="H619" s="16"/>
    </row>
    <row r="620" spans="1:8" ht="12.75" customHeight="1">
      <c r="A620" s="319"/>
      <c r="B620" s="23"/>
      <c r="C620" s="7"/>
      <c r="D620" s="19"/>
      <c r="F620" s="7"/>
      <c r="G620" s="7"/>
      <c r="H620" s="16"/>
    </row>
    <row r="621" spans="1:8" ht="12.75" customHeight="1">
      <c r="A621" s="319"/>
      <c r="B621" s="23"/>
      <c r="C621" s="7"/>
      <c r="D621" s="19"/>
      <c r="F621" s="7"/>
      <c r="G621" s="7"/>
      <c r="H621" s="16"/>
    </row>
    <row r="622" spans="1:8" ht="12.75" customHeight="1">
      <c r="A622" s="319"/>
      <c r="B622" s="23"/>
      <c r="C622" s="7"/>
      <c r="D622" s="19"/>
      <c r="F622" s="7"/>
      <c r="G622" s="7"/>
      <c r="H622" s="16"/>
    </row>
    <row r="623" spans="1:8" ht="12.75" customHeight="1">
      <c r="A623" s="319"/>
      <c r="B623" s="23"/>
      <c r="C623" s="7"/>
      <c r="D623" s="19"/>
      <c r="F623" s="7"/>
      <c r="G623" s="7"/>
      <c r="H623" s="16"/>
    </row>
    <row r="624" spans="1:8" ht="12.75" customHeight="1">
      <c r="A624" s="319"/>
      <c r="B624" s="23"/>
      <c r="C624" s="7"/>
      <c r="D624" s="19"/>
      <c r="F624" s="7"/>
      <c r="G624" s="7"/>
      <c r="H624" s="16"/>
    </row>
    <row r="625" spans="1:8" ht="12.75" customHeight="1">
      <c r="A625" s="319"/>
      <c r="B625" s="23"/>
      <c r="C625" s="7"/>
      <c r="D625" s="19"/>
      <c r="F625" s="7"/>
      <c r="G625" s="7"/>
      <c r="H625" s="16"/>
    </row>
    <row r="626" spans="1:8" ht="12.75" customHeight="1">
      <c r="A626" s="319"/>
      <c r="B626" s="23"/>
      <c r="C626" s="7"/>
      <c r="D626" s="19"/>
      <c r="F626" s="7"/>
      <c r="G626" s="7"/>
      <c r="H626" s="16"/>
    </row>
    <row r="627" spans="1:8" ht="12.75" customHeight="1">
      <c r="A627" s="319"/>
      <c r="B627" s="23"/>
      <c r="C627" s="7"/>
      <c r="D627" s="19"/>
      <c r="F627" s="7"/>
      <c r="G627" s="7"/>
      <c r="H627" s="16"/>
    </row>
    <row r="628" spans="1:8" ht="12.75" customHeight="1">
      <c r="A628" s="319"/>
      <c r="B628" s="23"/>
      <c r="C628" s="7"/>
      <c r="D628" s="19"/>
      <c r="F628" s="7"/>
      <c r="G628" s="7"/>
      <c r="H628" s="16"/>
    </row>
    <row r="629" spans="1:8" ht="12.75" customHeight="1">
      <c r="A629" s="319"/>
      <c r="B629" s="23"/>
      <c r="C629" s="7"/>
      <c r="D629" s="19"/>
      <c r="F629" s="7"/>
      <c r="G629" s="7"/>
      <c r="H629" s="16"/>
    </row>
    <row r="630" spans="1:8" ht="12.75" customHeight="1">
      <c r="A630" s="319"/>
      <c r="B630" s="23"/>
      <c r="C630" s="7"/>
      <c r="D630" s="19"/>
      <c r="F630" s="7"/>
      <c r="G630" s="7"/>
      <c r="H630" s="16"/>
    </row>
    <row r="631" spans="1:8" ht="12.75" customHeight="1">
      <c r="A631" s="319"/>
      <c r="B631" s="23"/>
      <c r="C631" s="7"/>
      <c r="D631" s="19"/>
      <c r="F631" s="7"/>
      <c r="G631" s="7"/>
      <c r="H631" s="16"/>
    </row>
    <row r="632" spans="1:8" ht="12.75" customHeight="1">
      <c r="A632" s="319"/>
      <c r="B632" s="23"/>
      <c r="C632" s="7"/>
      <c r="D632" s="19"/>
      <c r="F632" s="7"/>
      <c r="G632" s="7"/>
      <c r="H632" s="16"/>
    </row>
    <row r="633" spans="1:8" ht="12.75" customHeight="1">
      <c r="A633" s="319"/>
      <c r="B633" s="23"/>
      <c r="C633" s="7"/>
      <c r="D633" s="19"/>
      <c r="F633" s="7"/>
      <c r="G633" s="7"/>
      <c r="H633" s="16"/>
    </row>
    <row r="634" spans="1:8" ht="12.75" customHeight="1">
      <c r="A634" s="319"/>
      <c r="B634" s="23"/>
      <c r="C634" s="7"/>
      <c r="D634" s="19"/>
      <c r="F634" s="7"/>
      <c r="G634" s="7"/>
      <c r="H634" s="16"/>
    </row>
    <row r="635" spans="1:8" ht="12.75" customHeight="1">
      <c r="A635" s="319"/>
      <c r="B635" s="23"/>
      <c r="C635" s="7"/>
      <c r="D635" s="19"/>
      <c r="F635" s="7"/>
      <c r="G635" s="7"/>
      <c r="H635" s="16"/>
    </row>
    <row r="636" spans="1:8" ht="12.75" customHeight="1">
      <c r="A636" s="319"/>
      <c r="B636" s="23"/>
      <c r="C636" s="7"/>
      <c r="D636" s="19"/>
      <c r="F636" s="7"/>
      <c r="G636" s="7"/>
      <c r="H636" s="16"/>
    </row>
    <row r="637" spans="1:8" ht="12.75" customHeight="1">
      <c r="A637" s="319"/>
      <c r="B637" s="23"/>
      <c r="C637" s="7"/>
      <c r="D637" s="19"/>
      <c r="F637" s="7"/>
      <c r="G637" s="7"/>
      <c r="H637" s="16"/>
    </row>
    <row r="638" spans="1:8" ht="12.75" customHeight="1">
      <c r="A638" s="319"/>
      <c r="B638" s="23"/>
      <c r="C638" s="7"/>
      <c r="D638" s="19"/>
      <c r="F638" s="7"/>
      <c r="G638" s="7"/>
      <c r="H638" s="16"/>
    </row>
    <row r="639" spans="1:8" ht="12.75" customHeight="1">
      <c r="A639" s="319"/>
      <c r="B639" s="23"/>
      <c r="C639" s="7"/>
      <c r="D639" s="19"/>
      <c r="F639" s="7"/>
      <c r="G639" s="7"/>
      <c r="H639" s="16"/>
    </row>
    <row r="640" spans="1:8" ht="12.75" customHeight="1">
      <c r="A640" s="319"/>
      <c r="B640" s="23"/>
      <c r="C640" s="7"/>
      <c r="D640" s="19"/>
      <c r="F640" s="7"/>
      <c r="G640" s="7"/>
      <c r="H640" s="16"/>
    </row>
    <row r="641" spans="1:8" ht="12.75" customHeight="1">
      <c r="A641" s="319"/>
      <c r="B641" s="23"/>
      <c r="C641" s="7"/>
      <c r="D641" s="19"/>
      <c r="F641" s="7"/>
      <c r="G641" s="7"/>
      <c r="H641" s="16"/>
    </row>
    <row r="642" spans="1:8" ht="12.75" customHeight="1">
      <c r="A642" s="319"/>
      <c r="B642" s="23"/>
      <c r="C642" s="7"/>
      <c r="D642" s="19"/>
      <c r="F642" s="7"/>
      <c r="G642" s="7"/>
      <c r="H642" s="16"/>
    </row>
    <row r="643" spans="1:8" ht="12.75" customHeight="1">
      <c r="A643" s="319"/>
      <c r="B643" s="23"/>
      <c r="C643" s="7"/>
      <c r="D643" s="19"/>
      <c r="F643" s="7"/>
      <c r="G643" s="7"/>
      <c r="H643" s="16"/>
    </row>
    <row r="644" spans="1:8" ht="12.75" customHeight="1">
      <c r="A644" s="319"/>
      <c r="B644" s="23"/>
      <c r="C644" s="7"/>
      <c r="D644" s="19"/>
      <c r="F644" s="7"/>
      <c r="G644" s="7"/>
      <c r="H644" s="16"/>
    </row>
    <row r="645" spans="1:8" ht="12.75" customHeight="1">
      <c r="A645" s="319"/>
      <c r="B645" s="23"/>
      <c r="C645" s="7"/>
      <c r="D645" s="19"/>
      <c r="F645" s="7"/>
      <c r="G645" s="7"/>
      <c r="H645" s="16"/>
    </row>
    <row r="646" spans="1:8" ht="12.75" customHeight="1">
      <c r="A646" s="319"/>
      <c r="B646" s="23"/>
      <c r="C646" s="7"/>
      <c r="D646" s="19"/>
      <c r="F646" s="7"/>
      <c r="G646" s="7"/>
      <c r="H646" s="16"/>
    </row>
    <row r="647" spans="1:8" ht="12.75" customHeight="1">
      <c r="A647" s="319"/>
      <c r="B647" s="23"/>
      <c r="C647" s="7"/>
      <c r="D647" s="19"/>
      <c r="F647" s="7"/>
      <c r="G647" s="7"/>
      <c r="H647" s="16"/>
    </row>
    <row r="648" spans="1:8" ht="12.75" customHeight="1">
      <c r="A648" s="319"/>
      <c r="B648" s="23"/>
      <c r="C648" s="7"/>
      <c r="D648" s="19"/>
      <c r="F648" s="7"/>
      <c r="G648" s="7"/>
      <c r="H648" s="16"/>
    </row>
    <row r="649" spans="1:8" ht="12.75" customHeight="1">
      <c r="A649" s="319"/>
      <c r="B649" s="23"/>
      <c r="C649" s="7"/>
      <c r="D649" s="19"/>
      <c r="F649" s="7"/>
      <c r="G649" s="7"/>
      <c r="H649" s="16"/>
    </row>
    <row r="650" spans="1:8" ht="12.75" customHeight="1">
      <c r="A650" s="319"/>
      <c r="B650" s="23"/>
      <c r="C650" s="7"/>
      <c r="D650" s="19"/>
      <c r="F650" s="7"/>
      <c r="G650" s="7"/>
      <c r="H650" s="16"/>
    </row>
    <row r="651" spans="1:8" ht="12.75" customHeight="1">
      <c r="A651" s="319"/>
      <c r="B651" s="23"/>
      <c r="C651" s="7"/>
      <c r="D651" s="19"/>
      <c r="F651" s="7"/>
      <c r="G651" s="7"/>
      <c r="H651" s="16"/>
    </row>
    <row r="652" spans="1:8" ht="12.75" customHeight="1">
      <c r="A652" s="319"/>
      <c r="B652" s="23"/>
      <c r="C652" s="7"/>
      <c r="D652" s="19"/>
      <c r="F652" s="7"/>
      <c r="G652" s="7"/>
      <c r="H652" s="16"/>
    </row>
    <row r="653" spans="1:8" ht="12.75" customHeight="1">
      <c r="A653" s="319"/>
      <c r="B653" s="23"/>
      <c r="C653" s="7"/>
      <c r="D653" s="19"/>
      <c r="F653" s="7"/>
      <c r="G653" s="7"/>
      <c r="H653" s="16"/>
    </row>
    <row r="654" spans="1:8" ht="12.75" customHeight="1">
      <c r="A654" s="319"/>
      <c r="B654" s="23"/>
      <c r="C654" s="7"/>
      <c r="D654" s="19"/>
      <c r="F654" s="7"/>
      <c r="G654" s="7"/>
      <c r="H654" s="16"/>
    </row>
    <row r="655" spans="1:8" ht="12.75" customHeight="1">
      <c r="A655" s="319"/>
      <c r="B655" s="23"/>
      <c r="C655" s="7"/>
      <c r="D655" s="19"/>
      <c r="F655" s="7"/>
      <c r="G655" s="7"/>
      <c r="H655" s="16"/>
    </row>
    <row r="656" spans="1:8" ht="12.75" customHeight="1">
      <c r="A656" s="319"/>
      <c r="B656" s="23"/>
      <c r="C656" s="7"/>
      <c r="D656" s="19"/>
      <c r="F656" s="7"/>
      <c r="G656" s="7"/>
      <c r="H656" s="16"/>
    </row>
    <row r="657" spans="1:8" ht="12.75" customHeight="1">
      <c r="A657" s="319"/>
      <c r="B657" s="23"/>
      <c r="C657" s="7"/>
      <c r="D657" s="19"/>
      <c r="F657" s="7"/>
      <c r="G657" s="7"/>
      <c r="H657" s="16"/>
    </row>
    <row r="658" spans="1:8" ht="12.75" customHeight="1">
      <c r="A658" s="319"/>
      <c r="B658" s="23"/>
      <c r="C658" s="7"/>
      <c r="D658" s="19"/>
      <c r="F658" s="7"/>
      <c r="G658" s="7"/>
      <c r="H658" s="16"/>
    </row>
    <row r="659" spans="1:8" ht="12.75" customHeight="1">
      <c r="A659" s="319"/>
      <c r="B659" s="23"/>
      <c r="C659" s="7"/>
      <c r="D659" s="19"/>
      <c r="F659" s="7"/>
      <c r="G659" s="7"/>
      <c r="H659" s="16"/>
    </row>
    <row r="660" spans="1:8" ht="12.75" customHeight="1">
      <c r="A660" s="319"/>
      <c r="B660" s="23"/>
      <c r="C660" s="7"/>
      <c r="D660" s="19"/>
      <c r="F660" s="7"/>
      <c r="G660" s="7"/>
      <c r="H660" s="16"/>
    </row>
    <row r="661" spans="1:8" ht="12.75" customHeight="1">
      <c r="A661" s="319"/>
      <c r="B661" s="23"/>
      <c r="C661" s="7"/>
      <c r="D661" s="19"/>
      <c r="F661" s="7"/>
      <c r="G661" s="7"/>
      <c r="H661" s="16"/>
    </row>
    <row r="662" spans="1:8" ht="12.75" customHeight="1">
      <c r="A662" s="319"/>
      <c r="B662" s="23"/>
      <c r="C662" s="7"/>
      <c r="D662" s="19"/>
      <c r="F662" s="7"/>
      <c r="G662" s="7"/>
      <c r="H662" s="16"/>
    </row>
    <row r="663" spans="1:8" ht="12.75" customHeight="1">
      <c r="A663" s="319"/>
      <c r="B663" s="23"/>
      <c r="C663" s="7"/>
      <c r="D663" s="19"/>
      <c r="F663" s="7"/>
      <c r="G663" s="7"/>
      <c r="H663" s="16"/>
    </row>
    <row r="664" spans="1:8" ht="12.75" customHeight="1">
      <c r="A664" s="319"/>
      <c r="B664" s="23"/>
      <c r="C664" s="7"/>
      <c r="D664" s="19"/>
      <c r="F664" s="7"/>
      <c r="G664" s="7"/>
      <c r="H664" s="16"/>
    </row>
    <row r="665" spans="1:8" ht="12.75" customHeight="1">
      <c r="A665" s="319"/>
      <c r="B665" s="23"/>
      <c r="C665" s="7"/>
      <c r="D665" s="19"/>
      <c r="F665" s="7"/>
      <c r="G665" s="7"/>
      <c r="H665" s="16"/>
    </row>
    <row r="666" spans="1:8" ht="12.75" customHeight="1">
      <c r="A666" s="319"/>
      <c r="B666" s="23"/>
      <c r="C666" s="7"/>
      <c r="D666" s="19"/>
      <c r="F666" s="7"/>
      <c r="G666" s="7"/>
      <c r="H666" s="16"/>
    </row>
    <row r="667" spans="1:8" ht="12.75" customHeight="1">
      <c r="A667" s="319"/>
      <c r="B667" s="23"/>
      <c r="C667" s="7"/>
      <c r="D667" s="19"/>
      <c r="F667" s="7"/>
      <c r="G667" s="7"/>
      <c r="H667" s="16"/>
    </row>
    <row r="668" spans="1:8" ht="12.75" customHeight="1">
      <c r="A668" s="319"/>
      <c r="B668" s="23"/>
      <c r="C668" s="7"/>
      <c r="D668" s="19"/>
      <c r="F668" s="7"/>
      <c r="G668" s="7"/>
      <c r="H668" s="16"/>
    </row>
    <row r="669" spans="1:8" ht="12.75" customHeight="1">
      <c r="A669" s="319"/>
      <c r="B669" s="23"/>
      <c r="C669" s="7"/>
      <c r="D669" s="19"/>
      <c r="F669" s="7"/>
      <c r="G669" s="7"/>
      <c r="H669" s="16"/>
    </row>
    <row r="670" spans="1:8" ht="12.75" customHeight="1">
      <c r="A670" s="319"/>
      <c r="B670" s="23"/>
      <c r="C670" s="7"/>
      <c r="D670" s="19"/>
      <c r="F670" s="7"/>
      <c r="G670" s="7"/>
      <c r="H670" s="16"/>
    </row>
    <row r="671" spans="1:8" ht="12.75" customHeight="1">
      <c r="A671" s="319"/>
      <c r="B671" s="23"/>
      <c r="C671" s="7"/>
      <c r="D671" s="19"/>
      <c r="F671" s="7"/>
      <c r="G671" s="7"/>
      <c r="H671" s="16"/>
    </row>
    <row r="672" spans="1:8" ht="12.75" customHeight="1">
      <c r="A672" s="319"/>
      <c r="B672" s="23"/>
      <c r="C672" s="7"/>
      <c r="D672" s="19"/>
      <c r="F672" s="7"/>
      <c r="G672" s="7"/>
      <c r="H672" s="16"/>
    </row>
    <row r="673" spans="1:8" ht="12.75" customHeight="1">
      <c r="A673" s="319"/>
      <c r="B673" s="23"/>
      <c r="C673" s="7"/>
      <c r="D673" s="19"/>
      <c r="F673" s="7"/>
      <c r="G673" s="7"/>
      <c r="H673" s="16"/>
    </row>
    <row r="674" spans="1:8" ht="12.75" customHeight="1">
      <c r="A674" s="319"/>
      <c r="B674" s="23"/>
      <c r="C674" s="7"/>
      <c r="D674" s="19"/>
      <c r="F674" s="7"/>
      <c r="G674" s="7"/>
      <c r="H674" s="16"/>
    </row>
    <row r="675" spans="1:8" ht="12.75" customHeight="1">
      <c r="A675" s="319"/>
      <c r="B675" s="23"/>
      <c r="C675" s="7"/>
      <c r="D675" s="19"/>
      <c r="F675" s="7"/>
      <c r="G675" s="7"/>
      <c r="H675" s="16"/>
    </row>
    <row r="676" spans="1:8" ht="12.75" customHeight="1">
      <c r="A676" s="319"/>
      <c r="B676" s="23"/>
      <c r="C676" s="7"/>
      <c r="D676" s="19"/>
      <c r="F676" s="7"/>
      <c r="G676" s="7"/>
      <c r="H676" s="16"/>
    </row>
    <row r="677" spans="1:8" ht="12.75" customHeight="1">
      <c r="A677" s="319"/>
      <c r="B677" s="23"/>
      <c r="C677" s="7"/>
      <c r="D677" s="19"/>
      <c r="F677" s="7"/>
      <c r="G677" s="7"/>
      <c r="H677" s="16"/>
    </row>
    <row r="678" spans="1:8" ht="12.75" customHeight="1">
      <c r="A678" s="319"/>
      <c r="B678" s="23"/>
      <c r="C678" s="7"/>
      <c r="D678" s="19"/>
      <c r="F678" s="7"/>
      <c r="G678" s="7"/>
      <c r="H678" s="16"/>
    </row>
    <row r="679" spans="1:8" ht="12.75" customHeight="1">
      <c r="A679" s="319"/>
      <c r="B679" s="23"/>
      <c r="C679" s="7"/>
      <c r="D679" s="19"/>
      <c r="F679" s="7"/>
      <c r="G679" s="7"/>
      <c r="H679" s="16"/>
    </row>
    <row r="680" spans="1:8" ht="12.75" customHeight="1">
      <c r="A680" s="319"/>
      <c r="B680" s="23"/>
      <c r="C680" s="7"/>
      <c r="D680" s="19"/>
      <c r="F680" s="7"/>
      <c r="G680" s="7"/>
      <c r="H680" s="16"/>
    </row>
    <row r="681" spans="1:8" ht="12.75" customHeight="1">
      <c r="A681" s="319"/>
      <c r="B681" s="23"/>
      <c r="C681" s="7"/>
      <c r="D681" s="19"/>
      <c r="F681" s="7"/>
      <c r="G681" s="7"/>
      <c r="H681" s="16"/>
    </row>
    <row r="682" spans="1:8" ht="12.75" customHeight="1">
      <c r="A682" s="319"/>
      <c r="B682" s="23"/>
      <c r="C682" s="7"/>
      <c r="D682" s="19"/>
      <c r="F682" s="7"/>
      <c r="G682" s="7"/>
      <c r="H682" s="16"/>
    </row>
    <row r="683" spans="1:8" ht="12.75" customHeight="1">
      <c r="A683" s="319"/>
      <c r="B683" s="23"/>
      <c r="C683" s="7"/>
      <c r="D683" s="19"/>
      <c r="F683" s="7"/>
      <c r="G683" s="7"/>
      <c r="H683" s="16"/>
    </row>
    <row r="684" spans="1:8" ht="12.75" customHeight="1">
      <c r="A684" s="319"/>
      <c r="B684" s="23"/>
      <c r="C684" s="7"/>
      <c r="D684" s="19"/>
      <c r="F684" s="7"/>
      <c r="G684" s="7"/>
      <c r="H684" s="16"/>
    </row>
    <row r="685" spans="1:8" ht="12.75" customHeight="1">
      <c r="A685" s="319"/>
      <c r="B685" s="23"/>
      <c r="C685" s="7"/>
      <c r="D685" s="19"/>
      <c r="F685" s="7"/>
      <c r="G685" s="7"/>
      <c r="H685" s="16"/>
    </row>
    <row r="686" spans="1:8" ht="12.75" customHeight="1">
      <c r="A686" s="319"/>
      <c r="B686" s="23"/>
      <c r="C686" s="7"/>
      <c r="D686" s="19"/>
      <c r="F686" s="7"/>
      <c r="G686" s="7"/>
      <c r="H686" s="16"/>
    </row>
    <row r="687" spans="1:8" ht="12.75" customHeight="1">
      <c r="A687" s="319"/>
      <c r="B687" s="23"/>
      <c r="C687" s="7"/>
      <c r="D687" s="19"/>
      <c r="F687" s="7"/>
      <c r="G687" s="7"/>
      <c r="H687" s="16"/>
    </row>
    <row r="688" spans="1:8" ht="12.75" customHeight="1">
      <c r="A688" s="319"/>
      <c r="B688" s="23"/>
      <c r="C688" s="7"/>
      <c r="D688" s="19"/>
      <c r="F688" s="7"/>
      <c r="G688" s="7"/>
      <c r="H688" s="16"/>
    </row>
    <row r="689" spans="1:8" ht="12.75" customHeight="1">
      <c r="A689" s="319"/>
      <c r="B689" s="23"/>
      <c r="C689" s="7"/>
      <c r="D689" s="19"/>
      <c r="F689" s="7"/>
      <c r="G689" s="7"/>
      <c r="H689" s="16"/>
    </row>
    <row r="690" spans="1:8" ht="12.75" customHeight="1">
      <c r="A690" s="319"/>
      <c r="B690" s="23"/>
      <c r="C690" s="7"/>
      <c r="D690" s="19"/>
      <c r="F690" s="7"/>
      <c r="G690" s="7"/>
      <c r="H690" s="16"/>
    </row>
    <row r="691" spans="1:8" ht="12.75" customHeight="1">
      <c r="A691" s="319"/>
      <c r="B691" s="23"/>
      <c r="C691" s="7"/>
      <c r="D691" s="19"/>
      <c r="F691" s="7"/>
      <c r="G691" s="7"/>
      <c r="H691" s="16"/>
    </row>
    <row r="692" spans="1:8" ht="12.75" customHeight="1">
      <c r="A692" s="319"/>
      <c r="B692" s="23"/>
      <c r="C692" s="7"/>
      <c r="D692" s="19"/>
      <c r="F692" s="7"/>
      <c r="G692" s="7"/>
      <c r="H692" s="16"/>
    </row>
    <row r="693" spans="1:8" ht="12.75" customHeight="1">
      <c r="A693" s="319"/>
      <c r="B693" s="23"/>
      <c r="C693" s="7"/>
      <c r="D693" s="19"/>
      <c r="F693" s="7"/>
      <c r="G693" s="7"/>
      <c r="H693" s="16"/>
    </row>
    <row r="694" spans="1:8" ht="12.75" customHeight="1">
      <c r="A694" s="319"/>
      <c r="B694" s="23"/>
      <c r="C694" s="7"/>
      <c r="D694" s="19"/>
      <c r="F694" s="7"/>
      <c r="G694" s="7"/>
      <c r="H694" s="16"/>
    </row>
    <row r="695" spans="1:8" ht="12.75" customHeight="1">
      <c r="A695" s="319"/>
      <c r="B695" s="23"/>
      <c r="C695" s="7"/>
      <c r="D695" s="19"/>
      <c r="F695" s="7"/>
      <c r="G695" s="7"/>
      <c r="H695" s="16"/>
    </row>
    <row r="696" spans="1:8" ht="12.75" customHeight="1">
      <c r="A696" s="319"/>
      <c r="B696" s="23"/>
      <c r="C696" s="7"/>
      <c r="D696" s="19"/>
      <c r="F696" s="7"/>
      <c r="G696" s="7"/>
      <c r="H696" s="16"/>
    </row>
    <row r="697" spans="1:8" ht="12.75" customHeight="1">
      <c r="A697" s="319"/>
      <c r="B697" s="23"/>
      <c r="C697" s="7"/>
      <c r="D697" s="19"/>
      <c r="F697" s="7"/>
      <c r="G697" s="7"/>
      <c r="H697" s="16"/>
    </row>
    <row r="698" spans="1:8" ht="12.75" customHeight="1">
      <c r="A698" s="319"/>
      <c r="B698" s="23"/>
      <c r="C698" s="7"/>
      <c r="D698" s="19"/>
      <c r="F698" s="7"/>
      <c r="G698" s="7"/>
      <c r="H698" s="16"/>
    </row>
    <row r="699" spans="1:8" ht="12.75" customHeight="1">
      <c r="A699" s="319"/>
      <c r="B699" s="23"/>
      <c r="C699" s="7"/>
      <c r="D699" s="19"/>
      <c r="F699" s="7"/>
      <c r="G699" s="7"/>
      <c r="H699" s="16"/>
    </row>
    <row r="700" spans="1:8" ht="12.75" customHeight="1">
      <c r="A700" s="319"/>
      <c r="B700" s="23"/>
      <c r="C700" s="7"/>
      <c r="D700" s="19"/>
      <c r="F700" s="7"/>
      <c r="G700" s="7"/>
      <c r="H700" s="16"/>
    </row>
    <row r="701" spans="1:8" ht="12.75" customHeight="1">
      <c r="A701" s="319"/>
      <c r="B701" s="23"/>
      <c r="C701" s="7"/>
      <c r="D701" s="19"/>
      <c r="F701" s="7"/>
      <c r="G701" s="7"/>
      <c r="H701" s="16"/>
    </row>
    <row r="702" spans="1:8" ht="12.75" customHeight="1">
      <c r="A702" s="319"/>
      <c r="B702" s="23"/>
      <c r="C702" s="7"/>
      <c r="D702" s="19"/>
      <c r="F702" s="7"/>
      <c r="G702" s="7"/>
      <c r="H702" s="16"/>
    </row>
    <row r="703" spans="1:8" ht="12.75" customHeight="1">
      <c r="A703" s="319"/>
      <c r="B703" s="23"/>
      <c r="C703" s="7"/>
      <c r="D703" s="19"/>
      <c r="F703" s="7"/>
      <c r="G703" s="7"/>
      <c r="H703" s="16"/>
    </row>
    <row r="704" spans="1:8" ht="12.75" customHeight="1">
      <c r="A704" s="319"/>
      <c r="B704" s="23"/>
      <c r="C704" s="7"/>
      <c r="D704" s="19"/>
      <c r="F704" s="7"/>
      <c r="G704" s="7"/>
      <c r="H704" s="16"/>
    </row>
    <row r="705" spans="1:8" ht="12.75" customHeight="1">
      <c r="A705" s="319"/>
      <c r="B705" s="23"/>
      <c r="C705" s="7"/>
      <c r="D705" s="19"/>
      <c r="F705" s="7"/>
      <c r="G705" s="7"/>
      <c r="H705" s="16"/>
    </row>
    <row r="706" spans="1:8" ht="12.75" customHeight="1">
      <c r="A706" s="319"/>
      <c r="B706" s="23"/>
      <c r="C706" s="7"/>
      <c r="D706" s="19"/>
      <c r="F706" s="7"/>
      <c r="G706" s="7"/>
      <c r="H706" s="16"/>
    </row>
    <row r="707" spans="1:8" ht="12.75" customHeight="1">
      <c r="A707" s="319"/>
      <c r="B707" s="23"/>
      <c r="C707" s="7"/>
      <c r="D707" s="19"/>
      <c r="F707" s="7"/>
      <c r="G707" s="7"/>
      <c r="H707" s="16"/>
    </row>
    <row r="708" spans="1:8" ht="12.75" customHeight="1">
      <c r="A708" s="319"/>
      <c r="B708" s="23"/>
      <c r="C708" s="7"/>
      <c r="D708" s="19"/>
      <c r="F708" s="7"/>
      <c r="G708" s="7"/>
      <c r="H708" s="16"/>
    </row>
    <row r="709" spans="1:8" ht="12.75" customHeight="1">
      <c r="A709" s="319"/>
      <c r="B709" s="23"/>
      <c r="C709" s="7"/>
      <c r="D709" s="19"/>
      <c r="F709" s="7"/>
      <c r="G709" s="7"/>
      <c r="H709" s="16"/>
    </row>
    <row r="710" spans="1:8" ht="12.75" customHeight="1">
      <c r="A710" s="319"/>
      <c r="B710" s="23"/>
      <c r="C710" s="7"/>
      <c r="D710" s="19"/>
      <c r="F710" s="7"/>
      <c r="G710" s="7"/>
      <c r="H710" s="16"/>
    </row>
    <row r="711" spans="1:8" ht="12.75" customHeight="1">
      <c r="A711" s="319"/>
      <c r="B711" s="23"/>
      <c r="C711" s="7"/>
      <c r="D711" s="19"/>
      <c r="F711" s="7"/>
      <c r="G711" s="7"/>
      <c r="H711" s="16"/>
    </row>
    <row r="712" spans="1:8" ht="12.75" customHeight="1">
      <c r="A712" s="319"/>
      <c r="B712" s="23"/>
      <c r="C712" s="7"/>
      <c r="D712" s="19"/>
      <c r="F712" s="7"/>
      <c r="G712" s="7"/>
      <c r="H712" s="16"/>
    </row>
    <row r="713" spans="1:8" ht="12.75" customHeight="1">
      <c r="A713" s="319"/>
      <c r="B713" s="23"/>
      <c r="C713" s="7"/>
      <c r="D713" s="19"/>
      <c r="F713" s="7"/>
      <c r="G713" s="7"/>
      <c r="H713" s="16"/>
    </row>
    <row r="714" spans="1:8" ht="12.75" customHeight="1">
      <c r="A714" s="319"/>
      <c r="B714" s="23"/>
      <c r="C714" s="7"/>
      <c r="D714" s="19"/>
      <c r="F714" s="7"/>
      <c r="G714" s="7"/>
      <c r="H714" s="16"/>
    </row>
    <row r="715" spans="1:8" ht="12.75" customHeight="1">
      <c r="A715" s="319"/>
      <c r="B715" s="23"/>
      <c r="C715" s="7"/>
      <c r="D715" s="19"/>
      <c r="F715" s="7"/>
      <c r="G715" s="7"/>
      <c r="H715" s="16"/>
    </row>
    <row r="716" spans="1:8" ht="12.75" customHeight="1">
      <c r="A716" s="319"/>
      <c r="B716" s="23"/>
      <c r="C716" s="7"/>
      <c r="D716" s="19"/>
      <c r="F716" s="7"/>
      <c r="G716" s="7"/>
      <c r="H716" s="16"/>
    </row>
    <row r="717" spans="1:8" ht="12.75" customHeight="1">
      <c r="A717" s="319"/>
      <c r="B717" s="23"/>
      <c r="C717" s="7"/>
      <c r="D717" s="19"/>
      <c r="F717" s="7"/>
      <c r="G717" s="7"/>
      <c r="H717" s="16"/>
    </row>
    <row r="718" spans="1:8" ht="12.75" customHeight="1">
      <c r="A718" s="319"/>
      <c r="B718" s="23"/>
      <c r="C718" s="7"/>
      <c r="D718" s="19"/>
      <c r="F718" s="7"/>
      <c r="G718" s="7"/>
      <c r="H718" s="16"/>
    </row>
    <row r="719" spans="1:8" ht="12.75" customHeight="1">
      <c r="A719" s="319"/>
      <c r="B719" s="23"/>
      <c r="C719" s="7"/>
      <c r="D719" s="19"/>
      <c r="F719" s="7"/>
      <c r="G719" s="7"/>
      <c r="H719" s="16"/>
    </row>
    <row r="720" spans="1:8" ht="12.75" customHeight="1">
      <c r="A720" s="319"/>
      <c r="B720" s="23"/>
      <c r="C720" s="7"/>
      <c r="D720" s="19"/>
      <c r="F720" s="7"/>
      <c r="G720" s="7"/>
      <c r="H720" s="16"/>
    </row>
    <row r="721" spans="1:8" ht="12.75" customHeight="1">
      <c r="A721" s="319"/>
      <c r="B721" s="23"/>
      <c r="C721" s="7"/>
      <c r="D721" s="19"/>
      <c r="F721" s="7"/>
      <c r="G721" s="7"/>
      <c r="H721" s="16"/>
    </row>
    <row r="722" spans="1:8" ht="12.75" customHeight="1">
      <c r="A722" s="319"/>
      <c r="B722" s="23"/>
      <c r="C722" s="7"/>
      <c r="D722" s="19"/>
      <c r="F722" s="7"/>
      <c r="G722" s="7"/>
      <c r="H722" s="16"/>
    </row>
    <row r="723" spans="1:8" ht="12.75" customHeight="1">
      <c r="A723" s="319"/>
      <c r="B723" s="23"/>
      <c r="C723" s="7"/>
      <c r="D723" s="19"/>
      <c r="F723" s="7"/>
      <c r="G723" s="7"/>
      <c r="H723" s="16"/>
    </row>
    <row r="724" spans="1:8" ht="12.75" customHeight="1">
      <c r="A724" s="319"/>
      <c r="B724" s="23"/>
      <c r="C724" s="7"/>
      <c r="D724" s="19"/>
      <c r="F724" s="7"/>
      <c r="G724" s="7"/>
      <c r="H724" s="16"/>
    </row>
    <row r="725" spans="1:8" ht="12.75" customHeight="1">
      <c r="A725" s="319"/>
      <c r="B725" s="23"/>
      <c r="C725" s="7"/>
      <c r="D725" s="19"/>
      <c r="F725" s="7"/>
      <c r="G725" s="7"/>
      <c r="H725" s="16"/>
    </row>
    <row r="726" spans="1:8" ht="12.75" customHeight="1">
      <c r="A726" s="319"/>
      <c r="B726" s="23"/>
      <c r="C726" s="7"/>
      <c r="D726" s="19"/>
      <c r="F726" s="7"/>
      <c r="G726" s="7"/>
      <c r="H726" s="16"/>
    </row>
    <row r="727" spans="1:8" ht="12.75" customHeight="1">
      <c r="A727" s="319"/>
      <c r="B727" s="23"/>
      <c r="C727" s="7"/>
      <c r="D727" s="19"/>
      <c r="F727" s="7"/>
      <c r="G727" s="7"/>
      <c r="H727" s="16"/>
    </row>
    <row r="728" spans="1:8" ht="12.75" customHeight="1">
      <c r="A728" s="319"/>
      <c r="B728" s="23"/>
      <c r="C728" s="7"/>
      <c r="D728" s="19"/>
      <c r="F728" s="7"/>
      <c r="G728" s="7"/>
      <c r="H728" s="16"/>
    </row>
    <row r="729" spans="1:8" ht="12.75" customHeight="1">
      <c r="A729" s="319"/>
      <c r="B729" s="23"/>
      <c r="C729" s="7"/>
      <c r="D729" s="19"/>
      <c r="F729" s="7"/>
      <c r="G729" s="7"/>
      <c r="H729" s="16"/>
    </row>
    <row r="730" spans="1:8" ht="12.75" customHeight="1">
      <c r="A730" s="319"/>
      <c r="B730" s="23"/>
      <c r="C730" s="7"/>
      <c r="D730" s="19"/>
      <c r="F730" s="7"/>
      <c r="G730" s="7"/>
      <c r="H730" s="16"/>
    </row>
    <row r="731" spans="1:8" ht="12.75" customHeight="1">
      <c r="A731" s="319"/>
      <c r="B731" s="23"/>
      <c r="C731" s="7"/>
      <c r="D731" s="19"/>
      <c r="F731" s="7"/>
      <c r="G731" s="7"/>
      <c r="H731" s="16"/>
    </row>
    <row r="732" spans="1:8" ht="12.75" customHeight="1">
      <c r="A732" s="319"/>
      <c r="B732" s="23"/>
      <c r="C732" s="7"/>
      <c r="D732" s="19"/>
      <c r="F732" s="7"/>
      <c r="G732" s="7"/>
      <c r="H732" s="16"/>
    </row>
    <row r="733" spans="1:8" ht="12.75" customHeight="1">
      <c r="A733" s="319"/>
      <c r="B733" s="23"/>
      <c r="C733" s="7"/>
      <c r="D733" s="19"/>
      <c r="F733" s="7"/>
      <c r="G733" s="7"/>
      <c r="H733" s="16"/>
    </row>
    <row r="734" spans="1:8" ht="12.75" customHeight="1">
      <c r="A734" s="319"/>
      <c r="B734" s="23"/>
      <c r="C734" s="7"/>
      <c r="D734" s="19"/>
      <c r="F734" s="7"/>
      <c r="G734" s="7"/>
      <c r="H734" s="16"/>
    </row>
    <row r="735" spans="1:8" ht="12.75" customHeight="1">
      <c r="A735" s="319"/>
      <c r="B735" s="23"/>
      <c r="C735" s="7"/>
      <c r="D735" s="19"/>
      <c r="F735" s="7"/>
      <c r="G735" s="7"/>
      <c r="H735" s="16"/>
    </row>
    <row r="736" spans="1:8" ht="12.75" customHeight="1">
      <c r="A736" s="319"/>
      <c r="B736" s="23"/>
      <c r="C736" s="7"/>
      <c r="D736" s="19"/>
      <c r="F736" s="7"/>
      <c r="G736" s="7"/>
      <c r="H736" s="16"/>
    </row>
    <row r="737" spans="1:8" ht="12.75" customHeight="1">
      <c r="A737" s="319"/>
      <c r="B737" s="23"/>
      <c r="C737" s="7"/>
      <c r="D737" s="19"/>
      <c r="F737" s="7"/>
      <c r="G737" s="7"/>
      <c r="H737" s="16"/>
    </row>
    <row r="738" spans="1:8" ht="12.75" customHeight="1">
      <c r="A738" s="319"/>
      <c r="B738" s="23"/>
      <c r="C738" s="7"/>
      <c r="D738" s="19"/>
      <c r="F738" s="7"/>
      <c r="G738" s="7"/>
      <c r="H738" s="16"/>
    </row>
    <row r="739" spans="1:8" ht="12.75" customHeight="1">
      <c r="A739" s="319"/>
      <c r="B739" s="23"/>
      <c r="C739" s="7"/>
      <c r="D739" s="19"/>
      <c r="F739" s="7"/>
      <c r="G739" s="7"/>
      <c r="H739" s="16"/>
    </row>
    <row r="740" spans="1:8" ht="12.75" customHeight="1">
      <c r="A740" s="319"/>
      <c r="B740" s="23"/>
      <c r="C740" s="7"/>
      <c r="D740" s="19"/>
      <c r="F740" s="7"/>
      <c r="G740" s="7"/>
      <c r="H740" s="16"/>
    </row>
    <row r="741" spans="1:8" ht="12.75" customHeight="1">
      <c r="A741" s="319"/>
      <c r="B741" s="23"/>
      <c r="C741" s="7"/>
      <c r="D741" s="19"/>
      <c r="F741" s="7"/>
      <c r="G741" s="7"/>
      <c r="H741" s="16"/>
    </row>
    <row r="742" spans="1:8" ht="12.75" customHeight="1">
      <c r="A742" s="319"/>
      <c r="B742" s="23"/>
      <c r="C742" s="7"/>
      <c r="D742" s="19"/>
      <c r="F742" s="7"/>
      <c r="G742" s="7"/>
      <c r="H742" s="16"/>
    </row>
    <row r="743" spans="1:8" ht="12.75" customHeight="1">
      <c r="A743" s="319"/>
      <c r="B743" s="23"/>
      <c r="C743" s="7"/>
      <c r="D743" s="19"/>
      <c r="F743" s="7"/>
      <c r="G743" s="7"/>
      <c r="H743" s="16"/>
    </row>
    <row r="744" spans="1:8" ht="12.75" customHeight="1">
      <c r="A744" s="319"/>
      <c r="B744" s="23"/>
      <c r="C744" s="7"/>
      <c r="D744" s="19"/>
      <c r="F744" s="7"/>
      <c r="G744" s="7"/>
      <c r="H744" s="16"/>
    </row>
    <row r="745" spans="1:8" ht="12.75" customHeight="1">
      <c r="A745" s="319"/>
      <c r="B745" s="23"/>
      <c r="C745" s="7"/>
      <c r="D745" s="19"/>
      <c r="F745" s="7"/>
      <c r="G745" s="7"/>
      <c r="H745" s="16"/>
    </row>
    <row r="746" spans="1:8" ht="12.75" customHeight="1">
      <c r="A746" s="319"/>
      <c r="B746" s="23"/>
      <c r="C746" s="7"/>
      <c r="D746" s="19"/>
      <c r="F746" s="7"/>
      <c r="G746" s="7"/>
      <c r="H746" s="16"/>
    </row>
    <row r="747" spans="1:8" ht="12.75" customHeight="1">
      <c r="A747" s="319"/>
      <c r="B747" s="23"/>
      <c r="C747" s="7"/>
      <c r="D747" s="19"/>
      <c r="F747" s="7"/>
      <c r="G747" s="7"/>
      <c r="H747" s="16"/>
    </row>
    <row r="748" spans="1:8" ht="12.75" customHeight="1">
      <c r="A748" s="319"/>
      <c r="B748" s="23"/>
      <c r="C748" s="7"/>
      <c r="D748" s="19"/>
      <c r="F748" s="7"/>
      <c r="G748" s="7"/>
      <c r="H748" s="16"/>
    </row>
    <row r="749" spans="1:8" ht="12.75" customHeight="1">
      <c r="A749" s="319"/>
      <c r="B749" s="23"/>
      <c r="C749" s="7"/>
      <c r="D749" s="19"/>
      <c r="F749" s="7"/>
      <c r="G749" s="7"/>
      <c r="H749" s="16"/>
    </row>
    <row r="750" spans="1:8" ht="12.75" customHeight="1">
      <c r="A750" s="319"/>
      <c r="B750" s="23"/>
      <c r="C750" s="7"/>
      <c r="D750" s="19"/>
      <c r="F750" s="7"/>
      <c r="G750" s="7"/>
      <c r="H750" s="16"/>
    </row>
    <row r="751" spans="1:8" ht="12.75" customHeight="1">
      <c r="A751" s="319"/>
      <c r="B751" s="23"/>
      <c r="C751" s="7"/>
      <c r="D751" s="19"/>
      <c r="F751" s="7"/>
      <c r="G751" s="7"/>
      <c r="H751" s="16"/>
    </row>
    <row r="752" spans="1:8" ht="12.75" customHeight="1">
      <c r="A752" s="319"/>
      <c r="B752" s="23"/>
      <c r="C752" s="7"/>
      <c r="D752" s="19"/>
      <c r="F752" s="7"/>
      <c r="G752" s="7"/>
      <c r="H752" s="16"/>
    </row>
    <row r="753" spans="1:8" ht="12.75" customHeight="1">
      <c r="A753" s="319"/>
      <c r="B753" s="23"/>
      <c r="C753" s="7"/>
      <c r="D753" s="19"/>
      <c r="F753" s="7"/>
      <c r="G753" s="7"/>
      <c r="H753" s="16"/>
    </row>
    <row r="754" spans="1:8" ht="12.75" customHeight="1">
      <c r="A754" s="319"/>
      <c r="B754" s="23"/>
      <c r="C754" s="7"/>
      <c r="D754" s="19"/>
      <c r="F754" s="7"/>
      <c r="G754" s="7"/>
      <c r="H754" s="16"/>
    </row>
    <row r="755" spans="1:8" ht="12.75" customHeight="1">
      <c r="A755" s="319"/>
      <c r="B755" s="23"/>
      <c r="C755" s="7"/>
      <c r="D755" s="19"/>
      <c r="F755" s="7"/>
      <c r="G755" s="7"/>
      <c r="H755" s="16"/>
    </row>
    <row r="756" spans="1:8" ht="12.75" customHeight="1">
      <c r="A756" s="319"/>
      <c r="B756" s="23"/>
      <c r="C756" s="7"/>
      <c r="D756" s="19"/>
      <c r="F756" s="7"/>
      <c r="G756" s="7"/>
      <c r="H756" s="16"/>
    </row>
    <row r="757" spans="1:8" ht="12.75" customHeight="1">
      <c r="A757" s="319"/>
      <c r="B757" s="23"/>
      <c r="C757" s="7"/>
      <c r="D757" s="19"/>
      <c r="F757" s="7"/>
      <c r="G757" s="7"/>
      <c r="H757" s="16"/>
    </row>
    <row r="758" spans="1:8" ht="12.75" customHeight="1">
      <c r="A758" s="319"/>
      <c r="B758" s="23"/>
      <c r="C758" s="7"/>
      <c r="D758" s="19"/>
      <c r="F758" s="7"/>
      <c r="G758" s="7"/>
      <c r="H758" s="16"/>
    </row>
    <row r="759" spans="1:8" ht="12.75" customHeight="1">
      <c r="A759" s="319"/>
      <c r="B759" s="23"/>
      <c r="C759" s="7"/>
      <c r="D759" s="19"/>
      <c r="F759" s="7"/>
      <c r="G759" s="7"/>
      <c r="H759" s="16"/>
    </row>
    <row r="760" spans="1:8" ht="12.75" customHeight="1">
      <c r="A760" s="319"/>
      <c r="B760" s="23"/>
      <c r="C760" s="7"/>
      <c r="D760" s="19"/>
      <c r="F760" s="7"/>
      <c r="G760" s="7"/>
      <c r="H760" s="16"/>
    </row>
    <row r="761" spans="1:8" ht="12.75" customHeight="1">
      <c r="A761" s="319"/>
      <c r="B761" s="23"/>
      <c r="C761" s="7"/>
      <c r="D761" s="19"/>
      <c r="F761" s="7"/>
      <c r="G761" s="7"/>
      <c r="H761" s="16"/>
    </row>
    <row r="762" spans="1:8" ht="12.75" customHeight="1">
      <c r="A762" s="319"/>
      <c r="B762" s="23"/>
      <c r="C762" s="7"/>
      <c r="D762" s="19"/>
      <c r="F762" s="7"/>
      <c r="G762" s="7"/>
      <c r="H762" s="16"/>
    </row>
    <row r="763" spans="1:8" ht="12.75" customHeight="1">
      <c r="A763" s="319"/>
      <c r="B763" s="23"/>
      <c r="C763" s="7"/>
      <c r="D763" s="19"/>
      <c r="F763" s="7"/>
      <c r="G763" s="7"/>
      <c r="H763" s="16"/>
    </row>
    <row r="764" spans="1:8" ht="12.75" customHeight="1">
      <c r="A764" s="319"/>
      <c r="B764" s="23"/>
      <c r="C764" s="7"/>
      <c r="D764" s="19"/>
      <c r="F764" s="7"/>
      <c r="G764" s="7"/>
      <c r="H764" s="16"/>
    </row>
    <row r="765" spans="1:8" ht="12.75" customHeight="1">
      <c r="A765" s="319"/>
      <c r="B765" s="23"/>
      <c r="C765" s="7"/>
      <c r="D765" s="19"/>
      <c r="F765" s="7"/>
      <c r="G765" s="7"/>
      <c r="H765" s="16"/>
    </row>
    <row r="766" spans="1:8" ht="12.75" customHeight="1">
      <c r="A766" s="319"/>
      <c r="B766" s="23"/>
      <c r="C766" s="7"/>
      <c r="D766" s="19"/>
      <c r="F766" s="7"/>
      <c r="G766" s="7"/>
      <c r="H766" s="16"/>
    </row>
    <row r="767" spans="1:8" ht="12.75" customHeight="1">
      <c r="A767" s="319"/>
      <c r="B767" s="23"/>
      <c r="C767" s="7"/>
      <c r="D767" s="19"/>
      <c r="F767" s="7"/>
      <c r="G767" s="7"/>
      <c r="H767" s="16"/>
    </row>
    <row r="768" spans="1:8" ht="12.75" customHeight="1">
      <c r="A768" s="319"/>
      <c r="B768" s="23"/>
      <c r="C768" s="7"/>
      <c r="D768" s="19"/>
      <c r="F768" s="7"/>
      <c r="G768" s="7"/>
      <c r="H768" s="16"/>
    </row>
    <row r="769" spans="1:8" ht="12.75" customHeight="1">
      <c r="A769" s="319"/>
      <c r="B769" s="23"/>
      <c r="C769" s="7"/>
      <c r="D769" s="19"/>
      <c r="F769" s="7"/>
      <c r="G769" s="7"/>
      <c r="H769" s="16"/>
    </row>
    <row r="770" spans="1:8" ht="12.75" customHeight="1">
      <c r="A770" s="319"/>
      <c r="B770" s="23"/>
      <c r="C770" s="7"/>
      <c r="D770" s="19"/>
      <c r="F770" s="7"/>
      <c r="G770" s="7"/>
      <c r="H770" s="16"/>
    </row>
    <row r="771" spans="1:8" ht="12.75" customHeight="1">
      <c r="A771" s="319"/>
      <c r="B771" s="23"/>
      <c r="C771" s="7"/>
      <c r="D771" s="19"/>
      <c r="F771" s="7"/>
      <c r="G771" s="7"/>
      <c r="H771" s="16"/>
    </row>
    <row r="772" spans="1:8" ht="12.75" customHeight="1">
      <c r="A772" s="319"/>
      <c r="B772" s="23"/>
      <c r="C772" s="7"/>
      <c r="D772" s="19"/>
      <c r="F772" s="7"/>
      <c r="G772" s="7"/>
      <c r="H772" s="16"/>
    </row>
    <row r="773" spans="1:8" ht="12.75" customHeight="1">
      <c r="A773" s="319"/>
      <c r="B773" s="23"/>
      <c r="C773" s="7"/>
      <c r="D773" s="19"/>
      <c r="F773" s="7"/>
      <c r="G773" s="7"/>
      <c r="H773" s="16"/>
    </row>
    <row r="774" spans="1:8" ht="12.75" customHeight="1">
      <c r="A774" s="319"/>
      <c r="B774" s="23"/>
      <c r="C774" s="7"/>
      <c r="D774" s="19"/>
      <c r="F774" s="7"/>
      <c r="G774" s="7"/>
      <c r="H774" s="16"/>
    </row>
    <row r="775" spans="1:8" ht="12.75" customHeight="1">
      <c r="A775" s="319"/>
      <c r="B775" s="23"/>
      <c r="C775" s="7"/>
      <c r="D775" s="19"/>
      <c r="F775" s="7"/>
      <c r="G775" s="7"/>
      <c r="H775" s="16"/>
    </row>
    <row r="776" spans="1:8" ht="12.75" customHeight="1">
      <c r="A776" s="319"/>
      <c r="B776" s="23"/>
      <c r="C776" s="7"/>
      <c r="D776" s="19"/>
      <c r="F776" s="7"/>
      <c r="G776" s="7"/>
      <c r="H776" s="16"/>
    </row>
    <row r="777" spans="1:8" ht="12.75" customHeight="1">
      <c r="A777" s="319"/>
      <c r="B777" s="23"/>
      <c r="C777" s="7"/>
      <c r="D777" s="19"/>
      <c r="F777" s="7"/>
      <c r="G777" s="7"/>
      <c r="H777" s="16"/>
    </row>
    <row r="778" spans="1:8" ht="12.75" customHeight="1">
      <c r="A778" s="319"/>
      <c r="B778" s="23"/>
      <c r="C778" s="7"/>
      <c r="D778" s="19"/>
      <c r="F778" s="7"/>
      <c r="G778" s="7"/>
      <c r="H778" s="16"/>
    </row>
    <row r="779" spans="1:8" ht="12.75" customHeight="1">
      <c r="A779" s="319"/>
      <c r="B779" s="23"/>
      <c r="C779" s="7"/>
      <c r="D779" s="19"/>
      <c r="F779" s="7"/>
      <c r="G779" s="7"/>
      <c r="H779" s="16"/>
    </row>
    <row r="780" spans="1:8" ht="12.75" customHeight="1">
      <c r="A780" s="319"/>
      <c r="B780" s="23"/>
      <c r="C780" s="7"/>
      <c r="D780" s="19"/>
      <c r="F780" s="7"/>
      <c r="G780" s="7"/>
      <c r="H780" s="16"/>
    </row>
    <row r="781" spans="1:8" ht="12.75" customHeight="1">
      <c r="A781" s="319"/>
      <c r="B781" s="23"/>
      <c r="C781" s="7"/>
      <c r="D781" s="19"/>
      <c r="F781" s="7"/>
      <c r="G781" s="7"/>
      <c r="H781" s="16"/>
    </row>
    <row r="782" spans="1:8" ht="12.75" customHeight="1">
      <c r="A782" s="319"/>
      <c r="B782" s="23"/>
      <c r="C782" s="7"/>
      <c r="D782" s="19"/>
      <c r="F782" s="7"/>
      <c r="G782" s="7"/>
      <c r="H782" s="16"/>
    </row>
    <row r="783" spans="1:8" ht="12.75" customHeight="1">
      <c r="A783" s="319"/>
      <c r="B783" s="23"/>
      <c r="C783" s="7"/>
      <c r="D783" s="19"/>
      <c r="F783" s="7"/>
      <c r="G783" s="7"/>
      <c r="H783" s="16"/>
    </row>
    <row r="784" spans="1:8" ht="12.75" customHeight="1">
      <c r="A784" s="319"/>
      <c r="B784" s="23"/>
      <c r="C784" s="7"/>
      <c r="D784" s="19"/>
      <c r="F784" s="7"/>
      <c r="G784" s="7"/>
      <c r="H784" s="16"/>
    </row>
    <row r="785" spans="1:8" ht="12.75" customHeight="1">
      <c r="A785" s="319"/>
      <c r="B785" s="23"/>
      <c r="C785" s="7"/>
      <c r="D785" s="19"/>
      <c r="F785" s="7"/>
      <c r="G785" s="7"/>
      <c r="H785" s="16"/>
    </row>
    <row r="786" spans="1:8" ht="12.75" customHeight="1">
      <c r="A786" s="319"/>
      <c r="B786" s="23"/>
      <c r="C786" s="7"/>
      <c r="D786" s="19"/>
      <c r="F786" s="7"/>
      <c r="G786" s="7"/>
      <c r="H786" s="16"/>
    </row>
    <row r="787" spans="1:8" ht="12.75" customHeight="1">
      <c r="A787" s="319"/>
      <c r="B787" s="23"/>
      <c r="C787" s="7"/>
      <c r="D787" s="19"/>
      <c r="F787" s="7"/>
      <c r="G787" s="7"/>
      <c r="H787" s="16"/>
    </row>
    <row r="788" spans="1:8" ht="12.75" customHeight="1">
      <c r="A788" s="319"/>
      <c r="B788" s="23"/>
      <c r="C788" s="7"/>
      <c r="D788" s="19"/>
      <c r="F788" s="7"/>
      <c r="G788" s="7"/>
      <c r="H788" s="16"/>
    </row>
    <row r="789" spans="1:8" ht="12.75" customHeight="1">
      <c r="A789" s="319"/>
      <c r="B789" s="23"/>
      <c r="C789" s="7"/>
      <c r="D789" s="19"/>
      <c r="F789" s="7"/>
      <c r="G789" s="7"/>
      <c r="H789" s="16"/>
    </row>
    <row r="790" spans="1:8" ht="12.75" customHeight="1">
      <c r="A790" s="319"/>
      <c r="B790" s="23"/>
      <c r="C790" s="7"/>
      <c r="D790" s="19"/>
      <c r="F790" s="7"/>
      <c r="G790" s="7"/>
      <c r="H790" s="16"/>
    </row>
    <row r="791" spans="1:8" ht="12.75" customHeight="1">
      <c r="A791" s="319"/>
      <c r="B791" s="23"/>
      <c r="C791" s="7"/>
      <c r="D791" s="19"/>
      <c r="F791" s="7"/>
      <c r="G791" s="7"/>
      <c r="H791" s="16"/>
    </row>
    <row r="792" spans="1:8" ht="12.75" customHeight="1">
      <c r="A792" s="319"/>
      <c r="B792" s="23"/>
      <c r="C792" s="7"/>
      <c r="D792" s="19"/>
      <c r="F792" s="7"/>
      <c r="G792" s="7"/>
      <c r="H792" s="16"/>
    </row>
    <row r="793" spans="1:8" ht="12.75" customHeight="1">
      <c r="A793" s="319"/>
      <c r="B793" s="23"/>
      <c r="C793" s="7"/>
      <c r="D793" s="19"/>
      <c r="F793" s="7"/>
      <c r="G793" s="7"/>
      <c r="H793" s="16"/>
    </row>
    <row r="794" spans="1:8" ht="12.75" customHeight="1">
      <c r="A794" s="319"/>
      <c r="B794" s="23"/>
      <c r="C794" s="7"/>
      <c r="D794" s="19"/>
      <c r="F794" s="7"/>
      <c r="G794" s="7"/>
      <c r="H794" s="16"/>
    </row>
    <row r="795" spans="1:8" ht="12.75" customHeight="1">
      <c r="A795" s="319"/>
      <c r="B795" s="23"/>
      <c r="C795" s="7"/>
      <c r="D795" s="19"/>
      <c r="F795" s="7"/>
      <c r="G795" s="7"/>
      <c r="H795" s="16"/>
    </row>
    <row r="796" spans="1:8" ht="12.75" customHeight="1">
      <c r="A796" s="319"/>
      <c r="B796" s="23"/>
      <c r="C796" s="7"/>
      <c r="D796" s="19"/>
      <c r="F796" s="7"/>
      <c r="G796" s="7"/>
      <c r="H796" s="16"/>
    </row>
    <row r="797" spans="1:8" ht="12.75" customHeight="1">
      <c r="A797" s="319"/>
      <c r="B797" s="23"/>
      <c r="C797" s="7"/>
      <c r="D797" s="19"/>
      <c r="F797" s="7"/>
      <c r="G797" s="7"/>
      <c r="H797" s="16"/>
    </row>
    <row r="798" spans="1:8" ht="12.75" customHeight="1">
      <c r="A798" s="319"/>
      <c r="B798" s="23"/>
      <c r="C798" s="7"/>
      <c r="D798" s="19"/>
      <c r="F798" s="7"/>
      <c r="G798" s="7"/>
      <c r="H798" s="16"/>
    </row>
    <row r="799" spans="1:8" ht="12.75" customHeight="1">
      <c r="A799" s="319"/>
      <c r="B799" s="23"/>
      <c r="C799" s="7"/>
      <c r="D799" s="19"/>
      <c r="F799" s="7"/>
      <c r="G799" s="7"/>
      <c r="H799" s="16"/>
    </row>
    <row r="800" spans="1:8" ht="12.75" customHeight="1">
      <c r="A800" s="319"/>
      <c r="B800" s="23"/>
      <c r="C800" s="7"/>
      <c r="D800" s="19"/>
      <c r="F800" s="7"/>
      <c r="G800" s="7"/>
      <c r="H800" s="16"/>
    </row>
    <row r="801" spans="1:8" ht="12.75" customHeight="1">
      <c r="A801" s="319"/>
      <c r="B801" s="23"/>
      <c r="C801" s="7"/>
      <c r="D801" s="19"/>
      <c r="F801" s="7"/>
      <c r="G801" s="7"/>
      <c r="H801" s="16"/>
    </row>
    <row r="802" spans="1:8" ht="12.75" customHeight="1">
      <c r="A802" s="319"/>
      <c r="B802" s="23"/>
      <c r="C802" s="7"/>
      <c r="D802" s="19"/>
      <c r="F802" s="7"/>
      <c r="G802" s="7"/>
      <c r="H802" s="16"/>
    </row>
    <row r="803" spans="1:8" ht="12.75" customHeight="1">
      <c r="A803" s="319"/>
      <c r="B803" s="23"/>
      <c r="C803" s="7"/>
      <c r="D803" s="19"/>
      <c r="F803" s="7"/>
      <c r="G803" s="7"/>
      <c r="H803" s="16"/>
    </row>
    <row r="804" spans="1:8" ht="12.75" customHeight="1">
      <c r="A804" s="319"/>
      <c r="B804" s="23"/>
      <c r="C804" s="7"/>
      <c r="D804" s="19"/>
      <c r="F804" s="7"/>
      <c r="G804" s="7"/>
      <c r="H804" s="16"/>
    </row>
    <row r="805" spans="1:8" ht="12.75" customHeight="1">
      <c r="A805" s="319"/>
      <c r="B805" s="23"/>
      <c r="C805" s="7"/>
      <c r="D805" s="19"/>
      <c r="F805" s="7"/>
      <c r="G805" s="7"/>
      <c r="H805" s="16"/>
    </row>
    <row r="806" spans="1:8" ht="12.75" customHeight="1">
      <c r="A806" s="319"/>
      <c r="B806" s="23"/>
      <c r="C806" s="7"/>
      <c r="D806" s="19"/>
      <c r="F806" s="7"/>
      <c r="G806" s="7"/>
      <c r="H806" s="16"/>
    </row>
    <row r="807" spans="1:8" ht="12.75" customHeight="1">
      <c r="A807" s="319"/>
      <c r="B807" s="23"/>
      <c r="C807" s="7"/>
      <c r="D807" s="19"/>
      <c r="F807" s="7"/>
      <c r="G807" s="7"/>
      <c r="H807" s="16"/>
    </row>
    <row r="808" spans="1:8" ht="12.75" customHeight="1">
      <c r="A808" s="319"/>
      <c r="B808" s="23"/>
      <c r="C808" s="7"/>
      <c r="D808" s="19"/>
      <c r="F808" s="7"/>
      <c r="G808" s="7"/>
      <c r="H808" s="16"/>
    </row>
    <row r="809" spans="1:8" ht="12.75" customHeight="1">
      <c r="A809" s="319"/>
      <c r="B809" s="23"/>
      <c r="C809" s="7"/>
      <c r="D809" s="19"/>
      <c r="F809" s="7"/>
      <c r="G809" s="7"/>
      <c r="H809" s="16"/>
    </row>
    <row r="810" spans="1:8" ht="12.75" customHeight="1">
      <c r="A810" s="319"/>
      <c r="B810" s="23"/>
      <c r="C810" s="7"/>
      <c r="D810" s="19"/>
      <c r="F810" s="7"/>
      <c r="G810" s="7"/>
      <c r="H810" s="16"/>
    </row>
    <row r="811" spans="1:8" ht="12.75" customHeight="1">
      <c r="A811" s="319"/>
      <c r="B811" s="23"/>
      <c r="C811" s="7"/>
      <c r="D811" s="19"/>
      <c r="F811" s="7"/>
      <c r="G811" s="7"/>
      <c r="H811" s="16"/>
    </row>
    <row r="812" spans="1:8" ht="12.75" customHeight="1">
      <c r="A812" s="319"/>
      <c r="B812" s="23"/>
      <c r="C812" s="7"/>
      <c r="D812" s="19"/>
      <c r="F812" s="7"/>
      <c r="G812" s="7"/>
      <c r="H812" s="16"/>
    </row>
    <row r="813" spans="1:8" ht="12.75" customHeight="1">
      <c r="A813" s="319"/>
      <c r="B813" s="23"/>
      <c r="C813" s="7"/>
      <c r="D813" s="19"/>
      <c r="F813" s="7"/>
      <c r="G813" s="7"/>
      <c r="H813" s="16"/>
    </row>
    <row r="814" spans="1:8" ht="12.75" customHeight="1">
      <c r="A814" s="319"/>
      <c r="B814" s="23"/>
      <c r="C814" s="7"/>
      <c r="D814" s="19"/>
      <c r="F814" s="7"/>
      <c r="G814" s="7"/>
      <c r="H814" s="16"/>
    </row>
    <row r="815" spans="1:8" ht="12.75" customHeight="1">
      <c r="A815" s="319"/>
      <c r="B815" s="23"/>
      <c r="C815" s="7"/>
      <c r="D815" s="19"/>
      <c r="F815" s="7"/>
      <c r="G815" s="7"/>
      <c r="H815" s="16"/>
    </row>
    <row r="816" spans="1:8" ht="12.75" customHeight="1">
      <c r="A816" s="319"/>
      <c r="B816" s="23"/>
      <c r="C816" s="7"/>
      <c r="D816" s="19"/>
      <c r="F816" s="7"/>
      <c r="G816" s="7"/>
      <c r="H816" s="16"/>
    </row>
    <row r="817" spans="1:8" ht="12.75" customHeight="1">
      <c r="A817" s="319"/>
      <c r="B817" s="23"/>
      <c r="C817" s="7"/>
      <c r="D817" s="19"/>
      <c r="F817" s="7"/>
      <c r="G817" s="7"/>
      <c r="H817" s="16"/>
    </row>
    <row r="818" spans="1:8" ht="12.75" customHeight="1">
      <c r="A818" s="319"/>
      <c r="B818" s="23"/>
      <c r="C818" s="7"/>
      <c r="D818" s="19"/>
      <c r="F818" s="7"/>
      <c r="G818" s="7"/>
      <c r="H818" s="16"/>
    </row>
    <row r="819" spans="1:8" ht="12.75" customHeight="1">
      <c r="A819" s="319"/>
      <c r="B819" s="23"/>
      <c r="C819" s="7"/>
      <c r="D819" s="19"/>
      <c r="F819" s="7"/>
      <c r="G819" s="7"/>
      <c r="H819" s="16"/>
    </row>
    <row r="820" spans="1:8" ht="12.75" customHeight="1">
      <c r="A820" s="319"/>
      <c r="B820" s="23"/>
      <c r="C820" s="7"/>
      <c r="D820" s="19"/>
      <c r="F820" s="7"/>
      <c r="G820" s="7"/>
      <c r="H820" s="16"/>
    </row>
    <row r="821" spans="1:8" ht="12.75" customHeight="1">
      <c r="A821" s="319"/>
      <c r="B821" s="23"/>
      <c r="C821" s="7"/>
      <c r="D821" s="19"/>
      <c r="F821" s="7"/>
      <c r="G821" s="7"/>
      <c r="H821" s="16"/>
    </row>
    <row r="822" spans="1:8" ht="12.75" customHeight="1">
      <c r="A822" s="319"/>
      <c r="B822" s="23"/>
      <c r="C822" s="7"/>
      <c r="D822" s="19"/>
      <c r="F822" s="7"/>
      <c r="G822" s="7"/>
      <c r="H822" s="16"/>
    </row>
    <row r="823" spans="1:8" ht="12.75" customHeight="1">
      <c r="A823" s="319"/>
      <c r="B823" s="23"/>
      <c r="C823" s="7"/>
      <c r="D823" s="19"/>
      <c r="F823" s="7"/>
      <c r="G823" s="7"/>
      <c r="H823" s="16"/>
    </row>
    <row r="824" spans="1:8" ht="12.75" customHeight="1">
      <c r="A824" s="319"/>
      <c r="B824" s="23"/>
      <c r="C824" s="7"/>
      <c r="D824" s="19"/>
      <c r="F824" s="7"/>
      <c r="G824" s="7"/>
      <c r="H824" s="16"/>
    </row>
    <row r="825" spans="1:8" ht="12.75" customHeight="1">
      <c r="A825" s="319"/>
      <c r="B825" s="23"/>
      <c r="C825" s="7"/>
      <c r="D825" s="19"/>
      <c r="F825" s="7"/>
      <c r="G825" s="7"/>
      <c r="H825" s="16"/>
    </row>
    <row r="826" spans="1:8" ht="12.75" customHeight="1">
      <c r="A826" s="319"/>
      <c r="B826" s="23"/>
      <c r="C826" s="7"/>
      <c r="D826" s="19"/>
      <c r="F826" s="7"/>
      <c r="G826" s="7"/>
      <c r="H826" s="16"/>
    </row>
    <row r="827" spans="1:8" ht="12.75" customHeight="1">
      <c r="A827" s="319"/>
      <c r="B827" s="23"/>
      <c r="C827" s="7"/>
      <c r="D827" s="19"/>
      <c r="F827" s="7"/>
      <c r="G827" s="7"/>
      <c r="H827" s="16"/>
    </row>
    <row r="828" spans="1:8" ht="12.75" customHeight="1">
      <c r="A828" s="319"/>
      <c r="B828" s="23"/>
      <c r="C828" s="7"/>
      <c r="D828" s="19"/>
      <c r="F828" s="7"/>
      <c r="G828" s="7"/>
      <c r="H828" s="16"/>
    </row>
    <row r="829" spans="1:8" ht="12.75" customHeight="1">
      <c r="A829" s="319"/>
      <c r="B829" s="23"/>
      <c r="C829" s="7"/>
      <c r="D829" s="19"/>
      <c r="F829" s="7"/>
      <c r="G829" s="7"/>
      <c r="H829" s="16"/>
    </row>
    <row r="830" spans="1:8" ht="12.75" customHeight="1">
      <c r="A830" s="319"/>
      <c r="B830" s="23"/>
      <c r="C830" s="7"/>
      <c r="D830" s="19"/>
      <c r="F830" s="7"/>
      <c r="G830" s="7"/>
      <c r="H830" s="16"/>
    </row>
    <row r="831" spans="1:8" ht="12.75" customHeight="1">
      <c r="A831" s="319"/>
      <c r="B831" s="23"/>
      <c r="C831" s="7"/>
      <c r="D831" s="19"/>
      <c r="F831" s="7"/>
      <c r="G831" s="7"/>
      <c r="H831" s="16"/>
    </row>
    <row r="832" spans="1:8" ht="12.75" customHeight="1">
      <c r="A832" s="319"/>
      <c r="B832" s="23"/>
      <c r="C832" s="7"/>
      <c r="D832" s="19"/>
      <c r="F832" s="7"/>
      <c r="G832" s="7"/>
      <c r="H832" s="16"/>
    </row>
    <row r="833" spans="1:8" ht="12.75" customHeight="1">
      <c r="A833" s="319"/>
      <c r="B833" s="23"/>
      <c r="C833" s="7"/>
      <c r="D833" s="19"/>
      <c r="F833" s="7"/>
      <c r="G833" s="7"/>
      <c r="H833" s="16"/>
    </row>
    <row r="834" spans="1:8" ht="12.75" customHeight="1">
      <c r="A834" s="319"/>
      <c r="B834" s="23"/>
      <c r="C834" s="7"/>
      <c r="D834" s="19"/>
      <c r="F834" s="7"/>
      <c r="G834" s="7"/>
      <c r="H834" s="16"/>
    </row>
    <row r="835" spans="1:8" ht="12.75" customHeight="1">
      <c r="A835" s="319"/>
      <c r="B835" s="23"/>
      <c r="C835" s="7"/>
      <c r="D835" s="19"/>
      <c r="F835" s="7"/>
      <c r="G835" s="7"/>
      <c r="H835" s="16"/>
    </row>
    <row r="836" spans="1:8" ht="12.75" customHeight="1">
      <c r="A836" s="319"/>
      <c r="B836" s="23"/>
      <c r="C836" s="7"/>
      <c r="D836" s="19"/>
      <c r="F836" s="7"/>
      <c r="G836" s="7"/>
      <c r="H836" s="16"/>
    </row>
    <row r="837" spans="1:8" ht="12.75" customHeight="1">
      <c r="A837" s="319"/>
      <c r="B837" s="23"/>
      <c r="C837" s="7"/>
      <c r="D837" s="19"/>
      <c r="F837" s="7"/>
      <c r="G837" s="7"/>
      <c r="H837" s="16"/>
    </row>
    <row r="838" spans="1:8" ht="12.75" customHeight="1">
      <c r="A838" s="319"/>
      <c r="B838" s="23"/>
      <c r="C838" s="7"/>
      <c r="D838" s="19"/>
      <c r="F838" s="7"/>
      <c r="G838" s="7"/>
      <c r="H838" s="16"/>
    </row>
    <row r="839" spans="1:8" ht="12.75" customHeight="1">
      <c r="A839" s="319"/>
      <c r="B839" s="23"/>
      <c r="C839" s="7"/>
      <c r="D839" s="19"/>
      <c r="F839" s="7"/>
      <c r="G839" s="7"/>
      <c r="H839" s="16"/>
    </row>
    <row r="840" spans="1:8" ht="12.75" customHeight="1">
      <c r="A840" s="319"/>
      <c r="B840" s="23"/>
      <c r="C840" s="7"/>
      <c r="D840" s="19"/>
      <c r="F840" s="7"/>
      <c r="G840" s="7"/>
      <c r="H840" s="16"/>
    </row>
    <row r="841" spans="1:8" ht="12.75" customHeight="1">
      <c r="A841" s="319"/>
      <c r="B841" s="23"/>
      <c r="C841" s="7"/>
      <c r="D841" s="19"/>
      <c r="F841" s="7"/>
      <c r="G841" s="7"/>
      <c r="H841" s="16"/>
    </row>
    <row r="842" spans="1:8" ht="12.75" customHeight="1">
      <c r="A842" s="319"/>
      <c r="B842" s="23"/>
      <c r="C842" s="7"/>
      <c r="D842" s="19"/>
      <c r="F842" s="7"/>
      <c r="G842" s="7"/>
      <c r="H842" s="16"/>
    </row>
    <row r="843" spans="1:8" ht="12.75" customHeight="1">
      <c r="A843" s="319"/>
      <c r="B843" s="23"/>
      <c r="C843" s="7"/>
      <c r="D843" s="19"/>
      <c r="F843" s="7"/>
      <c r="G843" s="7"/>
      <c r="H843" s="16"/>
    </row>
    <row r="844" spans="1:8" ht="12.75" customHeight="1">
      <c r="A844" s="319"/>
      <c r="B844" s="23"/>
      <c r="C844" s="7"/>
      <c r="D844" s="19"/>
      <c r="F844" s="7"/>
      <c r="G844" s="7"/>
      <c r="H844" s="16"/>
    </row>
    <row r="845" spans="1:8" ht="12.75" customHeight="1">
      <c r="A845" s="319"/>
      <c r="B845" s="23"/>
      <c r="C845" s="7"/>
      <c r="D845" s="19"/>
      <c r="F845" s="7"/>
      <c r="G845" s="7"/>
      <c r="H845" s="16"/>
    </row>
    <row r="846" spans="1:8" ht="12.75" customHeight="1">
      <c r="A846" s="319"/>
      <c r="B846" s="23"/>
      <c r="C846" s="7"/>
      <c r="D846" s="19"/>
      <c r="F846" s="7"/>
      <c r="G846" s="7"/>
      <c r="H846" s="16"/>
    </row>
    <row r="847" spans="1:8" ht="12.75" customHeight="1">
      <c r="A847" s="319"/>
      <c r="B847" s="23"/>
      <c r="C847" s="7"/>
      <c r="D847" s="19"/>
      <c r="F847" s="7"/>
      <c r="G847" s="7"/>
      <c r="H847" s="16"/>
    </row>
    <row r="848" spans="1:8" ht="12.75" customHeight="1">
      <c r="A848" s="319"/>
      <c r="B848" s="23"/>
      <c r="C848" s="7"/>
      <c r="D848" s="19"/>
      <c r="F848" s="7"/>
      <c r="G848" s="7"/>
      <c r="H848" s="16"/>
    </row>
    <row r="849" spans="1:8" ht="12.75" customHeight="1">
      <c r="A849" s="319"/>
      <c r="B849" s="23"/>
      <c r="C849" s="7"/>
      <c r="D849" s="19"/>
      <c r="F849" s="7"/>
      <c r="G849" s="7"/>
      <c r="H849" s="16"/>
    </row>
    <row r="850" spans="1:8" ht="12.75" customHeight="1">
      <c r="A850" s="319"/>
      <c r="B850" s="23"/>
      <c r="C850" s="7"/>
      <c r="D850" s="19"/>
      <c r="F850" s="7"/>
      <c r="G850" s="7"/>
      <c r="H850" s="16"/>
    </row>
    <row r="851" spans="1:8" ht="12.75" customHeight="1">
      <c r="A851" s="319"/>
      <c r="B851" s="23"/>
      <c r="C851" s="7"/>
      <c r="D851" s="19"/>
      <c r="F851" s="7"/>
      <c r="G851" s="7"/>
      <c r="H851" s="16"/>
    </row>
    <row r="852" spans="1:8" ht="12.75" customHeight="1">
      <c r="A852" s="319"/>
      <c r="B852" s="23"/>
      <c r="C852" s="7"/>
      <c r="D852" s="19"/>
      <c r="F852" s="7"/>
      <c r="G852" s="7"/>
      <c r="H852" s="16"/>
    </row>
    <row r="853" spans="1:8" ht="12.75" customHeight="1">
      <c r="A853" s="319"/>
      <c r="B853" s="23"/>
      <c r="C853" s="7"/>
      <c r="D853" s="19"/>
      <c r="F853" s="7"/>
      <c r="G853" s="7"/>
      <c r="H853" s="16"/>
    </row>
    <row r="854" spans="1:8" ht="12.75" customHeight="1">
      <c r="A854" s="319"/>
      <c r="B854" s="23"/>
      <c r="C854" s="7"/>
      <c r="D854" s="19"/>
      <c r="F854" s="7"/>
      <c r="G854" s="7"/>
      <c r="H854" s="16"/>
    </row>
    <row r="855" spans="1:8" ht="12.75" customHeight="1">
      <c r="A855" s="319"/>
      <c r="B855" s="23"/>
      <c r="C855" s="7"/>
      <c r="D855" s="19"/>
      <c r="F855" s="7"/>
      <c r="G855" s="7"/>
      <c r="H855" s="16"/>
    </row>
    <row r="856" spans="1:8" ht="12.75" customHeight="1">
      <c r="A856" s="319"/>
      <c r="B856" s="23"/>
      <c r="C856" s="7"/>
      <c r="D856" s="19"/>
      <c r="F856" s="7"/>
      <c r="G856" s="7"/>
      <c r="H856" s="16"/>
    </row>
    <row r="857" spans="1:8" ht="12.75" customHeight="1">
      <c r="A857" s="319"/>
      <c r="B857" s="23"/>
      <c r="C857" s="7"/>
      <c r="D857" s="19"/>
      <c r="F857" s="7"/>
      <c r="G857" s="7"/>
      <c r="H857" s="16"/>
    </row>
    <row r="858" spans="1:8" ht="12.75" customHeight="1">
      <c r="A858" s="319"/>
      <c r="B858" s="23"/>
      <c r="C858" s="7"/>
      <c r="D858" s="19"/>
      <c r="F858" s="7"/>
      <c r="G858" s="7"/>
      <c r="H858" s="16"/>
    </row>
    <row r="859" spans="1:8" ht="12.75" customHeight="1">
      <c r="A859" s="319"/>
      <c r="B859" s="23"/>
      <c r="C859" s="7"/>
      <c r="D859" s="19"/>
      <c r="F859" s="7"/>
      <c r="G859" s="7"/>
      <c r="H859" s="16"/>
    </row>
    <row r="860" spans="1:8" ht="12.75" customHeight="1">
      <c r="A860" s="319"/>
      <c r="B860" s="23"/>
      <c r="C860" s="7"/>
      <c r="D860" s="19"/>
      <c r="F860" s="7"/>
      <c r="G860" s="7"/>
      <c r="H860" s="16"/>
    </row>
    <row r="861" spans="1:8" ht="12.75" customHeight="1">
      <c r="A861" s="319"/>
      <c r="B861" s="23"/>
      <c r="C861" s="7"/>
      <c r="D861" s="19"/>
      <c r="F861" s="7"/>
      <c r="G861" s="7"/>
      <c r="H861" s="16"/>
    </row>
    <row r="862" spans="1:8" ht="12.75" customHeight="1">
      <c r="A862" s="319"/>
      <c r="B862" s="23"/>
      <c r="C862" s="7"/>
      <c r="D862" s="19"/>
      <c r="F862" s="7"/>
      <c r="G862" s="7"/>
      <c r="H862" s="16"/>
    </row>
    <row r="863" spans="1:8" ht="12.75" customHeight="1">
      <c r="A863" s="319"/>
      <c r="B863" s="23"/>
      <c r="C863" s="7"/>
      <c r="D863" s="19"/>
      <c r="F863" s="7"/>
      <c r="G863" s="7"/>
      <c r="H863" s="16"/>
    </row>
    <row r="864" spans="1:8" ht="12.75" customHeight="1">
      <c r="A864" s="319"/>
      <c r="B864" s="23"/>
      <c r="C864" s="7"/>
      <c r="D864" s="19"/>
      <c r="F864" s="7"/>
      <c r="G864" s="7"/>
      <c r="H864" s="16"/>
    </row>
    <row r="865" spans="1:8" ht="12.75" customHeight="1">
      <c r="A865" s="319"/>
      <c r="B865" s="23"/>
      <c r="C865" s="7"/>
      <c r="D865" s="19"/>
      <c r="F865" s="7"/>
      <c r="G865" s="7"/>
      <c r="H865" s="16"/>
    </row>
    <row r="866" spans="1:8" ht="12.75" customHeight="1">
      <c r="A866" s="319"/>
      <c r="B866" s="23"/>
      <c r="C866" s="7"/>
      <c r="D866" s="19"/>
      <c r="F866" s="7"/>
      <c r="G866" s="7"/>
      <c r="H866" s="16"/>
    </row>
    <row r="867" spans="1:8" ht="12.75" customHeight="1">
      <c r="A867" s="319"/>
      <c r="B867" s="23"/>
      <c r="C867" s="7"/>
      <c r="D867" s="19"/>
      <c r="F867" s="7"/>
      <c r="G867" s="7"/>
      <c r="H867" s="16"/>
    </row>
    <row r="868" spans="1:8" ht="12.75" customHeight="1">
      <c r="A868" s="319"/>
      <c r="B868" s="23"/>
      <c r="C868" s="7"/>
      <c r="D868" s="19"/>
      <c r="F868" s="7"/>
      <c r="G868" s="7"/>
      <c r="H868" s="16"/>
    </row>
    <row r="869" spans="1:8" ht="12.75" customHeight="1">
      <c r="A869" s="319"/>
      <c r="B869" s="23"/>
      <c r="C869" s="7"/>
      <c r="D869" s="19"/>
      <c r="F869" s="7"/>
      <c r="G869" s="7"/>
      <c r="H869" s="16"/>
    </row>
    <row r="870" spans="1:8" ht="12.75" customHeight="1">
      <c r="A870" s="319"/>
      <c r="C870" s="7"/>
      <c r="D870" s="19"/>
      <c r="H870" s="16"/>
    </row>
    <row r="871" spans="1:8" ht="12.75" customHeight="1">
      <c r="A871" s="319"/>
      <c r="C871" s="7"/>
      <c r="D871" s="19"/>
      <c r="H871" s="16"/>
    </row>
    <row r="872" spans="1:8" ht="12.75" customHeight="1">
      <c r="A872" s="319"/>
      <c r="C872" s="7"/>
      <c r="D872" s="19"/>
      <c r="H872" s="16"/>
    </row>
    <row r="873" spans="1:8" ht="12.75" customHeight="1">
      <c r="A873" s="319"/>
      <c r="C873" s="7"/>
      <c r="D873" s="19"/>
      <c r="H873" s="16"/>
    </row>
    <row r="874" spans="1:8" ht="12.75" customHeight="1">
      <c r="C874" s="7"/>
      <c r="D874" s="19"/>
      <c r="H874" s="16"/>
    </row>
    <row r="875" spans="1:8" ht="12.75" customHeight="1">
      <c r="C875" s="7"/>
      <c r="D875" s="19"/>
      <c r="H875" s="16"/>
    </row>
    <row r="876" spans="1:8" ht="12.75" customHeight="1">
      <c r="C876" s="7"/>
      <c r="D876" s="19"/>
      <c r="H876" s="16"/>
    </row>
    <row r="877" spans="1:8" ht="12.75" customHeight="1">
      <c r="C877" s="7"/>
      <c r="D877" s="19"/>
      <c r="H877" s="16"/>
    </row>
    <row r="878" spans="1:8" ht="12.75" customHeight="1">
      <c r="C878" s="7"/>
      <c r="D878" s="19"/>
      <c r="H878" s="16"/>
    </row>
    <row r="879" spans="1:8" ht="12.75" customHeight="1">
      <c r="C879" s="7"/>
      <c r="D879" s="19"/>
      <c r="H879" s="16"/>
    </row>
    <row r="880" spans="1:8" ht="12.75" customHeight="1">
      <c r="C880" s="7"/>
      <c r="D880" s="19"/>
      <c r="H880" s="16"/>
    </row>
    <row r="881" spans="3:8" ht="12.75" customHeight="1">
      <c r="C881" s="7"/>
      <c r="D881" s="19"/>
      <c r="H881" s="16"/>
    </row>
    <row r="882" spans="3:8" ht="12.75" customHeight="1">
      <c r="C882" s="7"/>
      <c r="D882" s="19"/>
      <c r="H882" s="16"/>
    </row>
    <row r="883" spans="3:8" ht="12.75" customHeight="1">
      <c r="C883" s="7"/>
      <c r="D883" s="19"/>
    </row>
    <row r="884" spans="3:8" ht="12.75" customHeight="1">
      <c r="C884" s="7"/>
      <c r="D884" s="19"/>
    </row>
    <row r="885" spans="3:8" ht="12.75" customHeight="1">
      <c r="C885" s="7"/>
      <c r="D885" s="19"/>
    </row>
    <row r="886" spans="3:8" ht="12.75" customHeight="1">
      <c r="C886" s="7"/>
      <c r="D886" s="19"/>
    </row>
    <row r="887" spans="3:8" ht="12.75" customHeight="1">
      <c r="C887" s="7"/>
      <c r="D887" s="19"/>
    </row>
    <row r="888" spans="3:8" ht="15" customHeight="1">
      <c r="C888" s="7"/>
      <c r="D888" s="19"/>
    </row>
    <row r="889" spans="3:8" ht="15" customHeight="1">
      <c r="C889" s="7"/>
      <c r="D889" s="19"/>
    </row>
    <row r="890" spans="3:8" ht="15" customHeight="1">
      <c r="C890" s="7"/>
      <c r="D890" s="19"/>
    </row>
    <row r="891" spans="3:8" ht="15" customHeight="1">
      <c r="C891" s="7"/>
      <c r="D891" s="19"/>
    </row>
    <row r="892" spans="3:8" ht="15" customHeight="1">
      <c r="C892" s="7"/>
      <c r="D892" s="19"/>
    </row>
    <row r="893" spans="3:8" ht="15" customHeight="1">
      <c r="C893" s="7"/>
      <c r="D893" s="19"/>
    </row>
    <row r="894" spans="3:8" ht="15" customHeight="1">
      <c r="C894" s="7"/>
      <c r="D894" s="19"/>
    </row>
    <row r="895" spans="3:8" ht="15" customHeight="1">
      <c r="C895" s="7"/>
      <c r="D895" s="19"/>
    </row>
    <row r="896" spans="3:8" ht="15" customHeight="1">
      <c r="C896" s="7"/>
      <c r="D896" s="19"/>
    </row>
    <row r="897" spans="3:4" ht="15" customHeight="1">
      <c r="C897" s="7"/>
      <c r="D897" s="19"/>
    </row>
    <row r="898" spans="3:4" ht="15" customHeight="1">
      <c r="C898" s="7"/>
      <c r="D898" s="19"/>
    </row>
    <row r="899" spans="3:4" ht="15" customHeight="1">
      <c r="C899" s="7"/>
      <c r="D899" s="19"/>
    </row>
    <row r="900" spans="3:4" ht="15" customHeight="1">
      <c r="C900" s="7"/>
      <c r="D900" s="19"/>
    </row>
    <row r="901" spans="3:4" ht="15" customHeight="1">
      <c r="C901" s="7"/>
      <c r="D901" s="19"/>
    </row>
    <row r="902" spans="3:4" ht="15" customHeight="1">
      <c r="C902" s="7"/>
      <c r="D902" s="19"/>
    </row>
    <row r="903" spans="3:4" ht="15" customHeight="1">
      <c r="C903" s="7"/>
      <c r="D903" s="19"/>
    </row>
    <row r="904" spans="3:4" ht="15" customHeight="1">
      <c r="C904" s="7"/>
      <c r="D904" s="19"/>
    </row>
    <row r="905" spans="3:4" ht="15" customHeight="1">
      <c r="C905" s="7"/>
      <c r="D905" s="19"/>
    </row>
    <row r="906" spans="3:4" ht="15" customHeight="1">
      <c r="C906" s="7"/>
      <c r="D906" s="19"/>
    </row>
    <row r="907" spans="3:4" ht="15" customHeight="1">
      <c r="C907" s="7"/>
      <c r="D907" s="19"/>
    </row>
    <row r="908" spans="3:4" ht="15" customHeight="1">
      <c r="C908" s="7"/>
      <c r="D908" s="19"/>
    </row>
    <row r="909" spans="3:4" ht="15" customHeight="1">
      <c r="C909" s="7"/>
      <c r="D909" s="19"/>
    </row>
    <row r="910" spans="3:4" ht="15" customHeight="1">
      <c r="C910" s="7"/>
      <c r="D910" s="19"/>
    </row>
    <row r="911" spans="3:4" ht="15" customHeight="1">
      <c r="C911" s="7"/>
      <c r="D911" s="19"/>
    </row>
    <row r="912" spans="3:4" ht="15" customHeight="1">
      <c r="C912" s="7"/>
      <c r="D912" s="19"/>
    </row>
    <row r="913" spans="3:4" ht="15" customHeight="1">
      <c r="C913" s="7"/>
      <c r="D913" s="19"/>
    </row>
    <row r="914" spans="3:4" ht="15" customHeight="1">
      <c r="C914" s="7"/>
      <c r="D914" s="19"/>
    </row>
    <row r="915" spans="3:4" ht="15" customHeight="1">
      <c r="C915" s="7"/>
      <c r="D915" s="19"/>
    </row>
    <row r="916" spans="3:4" ht="15" customHeight="1">
      <c r="C916" s="7"/>
      <c r="D916" s="19"/>
    </row>
    <row r="917" spans="3:4" ht="15" customHeight="1">
      <c r="C917" s="7"/>
      <c r="D917" s="19"/>
    </row>
    <row r="918" spans="3:4" ht="15" customHeight="1">
      <c r="C918" s="7"/>
      <c r="D918" s="19"/>
    </row>
    <row r="919" spans="3:4" ht="15" customHeight="1">
      <c r="C919" s="7"/>
      <c r="D919" s="19"/>
    </row>
    <row r="920" spans="3:4" ht="15" customHeight="1">
      <c r="C920" s="7"/>
      <c r="D920" s="19"/>
    </row>
    <row r="921" spans="3:4" ht="15" customHeight="1">
      <c r="C921" s="7"/>
      <c r="D921" s="19"/>
    </row>
    <row r="922" spans="3:4" ht="15" customHeight="1">
      <c r="C922" s="7"/>
      <c r="D922" s="19"/>
    </row>
    <row r="923" spans="3:4" ht="15" customHeight="1">
      <c r="C923" s="7"/>
      <c r="D923" s="19"/>
    </row>
    <row r="924" spans="3:4" ht="15" customHeight="1">
      <c r="C924" s="7"/>
      <c r="D924" s="19"/>
    </row>
    <row r="925" spans="3:4" ht="15" customHeight="1">
      <c r="C925" s="7"/>
      <c r="D925" s="19"/>
    </row>
    <row r="926" spans="3:4" ht="15" customHeight="1">
      <c r="C926" s="7"/>
      <c r="D926" s="19"/>
    </row>
    <row r="927" spans="3:4" ht="15" customHeight="1">
      <c r="C927" s="7"/>
      <c r="D927" s="19"/>
    </row>
    <row r="928" spans="3:4" ht="15" customHeight="1">
      <c r="C928" s="7"/>
      <c r="D928" s="19"/>
    </row>
    <row r="929" spans="3:4" ht="15" customHeight="1">
      <c r="C929" s="7"/>
      <c r="D929" s="19"/>
    </row>
    <row r="930" spans="3:4" ht="15" customHeight="1">
      <c r="C930" s="7"/>
      <c r="D930" s="19"/>
    </row>
    <row r="931" spans="3:4" ht="15" customHeight="1">
      <c r="C931" s="7"/>
      <c r="D931" s="19"/>
    </row>
    <row r="932" spans="3:4" ht="15" customHeight="1">
      <c r="C932" s="7"/>
      <c r="D932" s="19"/>
    </row>
    <row r="933" spans="3:4" ht="15" customHeight="1">
      <c r="C933" s="7"/>
      <c r="D933" s="19"/>
    </row>
    <row r="934" spans="3:4" ht="15" customHeight="1">
      <c r="C934" s="7"/>
      <c r="D934" s="19"/>
    </row>
    <row r="935" spans="3:4" ht="15" customHeight="1">
      <c r="C935" s="7"/>
      <c r="D935" s="19"/>
    </row>
    <row r="936" spans="3:4" ht="15" customHeight="1">
      <c r="C936" s="7"/>
      <c r="D936" s="19"/>
    </row>
    <row r="937" spans="3:4" ht="15" customHeight="1">
      <c r="C937" s="7"/>
      <c r="D937" s="19"/>
    </row>
    <row r="938" spans="3:4" ht="15" customHeight="1">
      <c r="C938" s="7"/>
      <c r="D938" s="19"/>
    </row>
    <row r="939" spans="3:4" ht="15" customHeight="1">
      <c r="C939" s="7"/>
      <c r="D939" s="19"/>
    </row>
    <row r="940" spans="3:4" ht="15" customHeight="1">
      <c r="C940" s="7"/>
      <c r="D940" s="19"/>
    </row>
    <row r="941" spans="3:4" ht="15" customHeight="1">
      <c r="C941" s="7"/>
      <c r="D941" s="19"/>
    </row>
    <row r="942" spans="3:4" ht="15" customHeight="1">
      <c r="C942" s="7"/>
      <c r="D942" s="19"/>
    </row>
    <row r="943" spans="3:4" ht="15" customHeight="1">
      <c r="C943" s="7"/>
      <c r="D943" s="19"/>
    </row>
    <row r="944" spans="3:4" ht="15" customHeight="1">
      <c r="C944" s="7"/>
      <c r="D944" s="19"/>
    </row>
    <row r="945" spans="3:4" ht="15" customHeight="1">
      <c r="C945" s="7"/>
      <c r="D945" s="19"/>
    </row>
    <row r="946" spans="3:4" ht="15" customHeight="1">
      <c r="C946" s="7"/>
      <c r="D946" s="19"/>
    </row>
    <row r="947" spans="3:4" ht="15" customHeight="1">
      <c r="C947" s="7"/>
      <c r="D947" s="19"/>
    </row>
    <row r="948" spans="3:4" ht="15" customHeight="1">
      <c r="C948" s="7"/>
      <c r="D948" s="19"/>
    </row>
    <row r="949" spans="3:4" ht="15" customHeight="1">
      <c r="C949" s="7"/>
      <c r="D949" s="19"/>
    </row>
    <row r="950" spans="3:4" ht="15" customHeight="1">
      <c r="C950" s="7"/>
      <c r="D950" s="19"/>
    </row>
    <row r="951" spans="3:4" ht="15" customHeight="1">
      <c r="C951" s="7"/>
      <c r="D951" s="19"/>
    </row>
    <row r="952" spans="3:4" ht="15" customHeight="1">
      <c r="C952" s="7"/>
      <c r="D952" s="19"/>
    </row>
    <row r="953" spans="3:4" ht="15" customHeight="1">
      <c r="C953" s="7"/>
      <c r="D953" s="19"/>
    </row>
    <row r="954" spans="3:4" ht="15" customHeight="1">
      <c r="C954" s="7"/>
      <c r="D954" s="19"/>
    </row>
    <row r="955" spans="3:4" ht="15" customHeight="1">
      <c r="C955" s="7"/>
      <c r="D955" s="19"/>
    </row>
    <row r="956" spans="3:4" ht="15" customHeight="1">
      <c r="C956" s="7"/>
      <c r="D956" s="19"/>
    </row>
    <row r="957" spans="3:4" ht="15" customHeight="1">
      <c r="C957" s="7"/>
      <c r="D957" s="19"/>
    </row>
    <row r="958" spans="3:4" ht="15" customHeight="1">
      <c r="C958" s="7"/>
      <c r="D958" s="19"/>
    </row>
    <row r="959" spans="3:4" ht="15" customHeight="1">
      <c r="C959" s="7"/>
      <c r="D959" s="19"/>
    </row>
    <row r="960" spans="3:4" ht="15" customHeight="1">
      <c r="C960" s="7"/>
      <c r="D960" s="19"/>
    </row>
    <row r="961" spans="3:4" ht="15" customHeight="1">
      <c r="C961" s="7"/>
      <c r="D961" s="19"/>
    </row>
    <row r="962" spans="3:4" ht="15" customHeight="1">
      <c r="C962" s="7"/>
      <c r="D962" s="19"/>
    </row>
    <row r="963" spans="3:4" ht="15" customHeight="1">
      <c r="C963" s="7"/>
      <c r="D963" s="19"/>
    </row>
    <row r="964" spans="3:4" ht="15" customHeight="1">
      <c r="C964" s="7"/>
      <c r="D964" s="19"/>
    </row>
    <row r="965" spans="3:4" ht="15" customHeight="1">
      <c r="C965" s="7"/>
      <c r="D965" s="19"/>
    </row>
    <row r="966" spans="3:4" ht="15" customHeight="1">
      <c r="C966" s="7"/>
      <c r="D966" s="19"/>
    </row>
    <row r="967" spans="3:4" ht="15" customHeight="1">
      <c r="C967" s="7"/>
      <c r="D967" s="19"/>
    </row>
    <row r="968" spans="3:4" ht="15" customHeight="1">
      <c r="C968" s="7"/>
      <c r="D968" s="19"/>
    </row>
    <row r="969" spans="3:4" ht="15" customHeight="1">
      <c r="C969" s="7"/>
      <c r="D969" s="19"/>
    </row>
    <row r="970" spans="3:4" ht="15" customHeight="1">
      <c r="C970" s="7"/>
      <c r="D970" s="19"/>
    </row>
    <row r="971" spans="3:4" ht="15" customHeight="1">
      <c r="C971" s="7"/>
      <c r="D971" s="19"/>
    </row>
    <row r="972" spans="3:4" ht="15" customHeight="1">
      <c r="C972" s="7"/>
      <c r="D972" s="19"/>
    </row>
    <row r="973" spans="3:4" ht="15" customHeight="1">
      <c r="C973" s="7"/>
      <c r="D973" s="19"/>
    </row>
    <row r="974" spans="3:4" ht="15" customHeight="1">
      <c r="C974" s="7"/>
      <c r="D974" s="19"/>
    </row>
    <row r="975" spans="3:4" ht="15" customHeight="1">
      <c r="C975" s="7"/>
      <c r="D975" s="19"/>
    </row>
    <row r="976" spans="3:4" ht="15" customHeight="1">
      <c r="C976" s="7"/>
      <c r="D976" s="19"/>
    </row>
    <row r="977" spans="3:4" ht="15" customHeight="1">
      <c r="C977" s="7"/>
      <c r="D977" s="19"/>
    </row>
    <row r="978" spans="3:4" ht="15" customHeight="1">
      <c r="C978" s="7"/>
      <c r="D978" s="19"/>
    </row>
    <row r="979" spans="3:4" ht="15" customHeight="1">
      <c r="C979" s="7"/>
      <c r="D979" s="19"/>
    </row>
    <row r="980" spans="3:4" ht="15" customHeight="1">
      <c r="C980" s="7"/>
      <c r="D980" s="19"/>
    </row>
    <row r="981" spans="3:4" ht="15" customHeight="1">
      <c r="C981" s="7"/>
      <c r="D981" s="19"/>
    </row>
    <row r="982" spans="3:4" ht="15" customHeight="1">
      <c r="C982" s="7"/>
      <c r="D982" s="19"/>
    </row>
    <row r="983" spans="3:4" ht="15" customHeight="1">
      <c r="C983" s="7"/>
      <c r="D983" s="19"/>
    </row>
    <row r="984" spans="3:4" ht="15" customHeight="1">
      <c r="C984" s="7"/>
      <c r="D984" s="19"/>
    </row>
    <row r="985" spans="3:4" ht="15" customHeight="1">
      <c r="C985" s="7"/>
      <c r="D985" s="19"/>
    </row>
    <row r="986" spans="3:4" ht="15" customHeight="1">
      <c r="C986" s="7"/>
      <c r="D986" s="19"/>
    </row>
    <row r="987" spans="3:4" ht="15" customHeight="1">
      <c r="C987" s="7"/>
      <c r="D987" s="19"/>
    </row>
    <row r="988" spans="3:4" ht="15" customHeight="1">
      <c r="C988" s="7"/>
      <c r="D988" s="19"/>
    </row>
    <row r="989" spans="3:4" ht="15" customHeight="1">
      <c r="C989" s="7"/>
      <c r="D989" s="19"/>
    </row>
    <row r="990" spans="3:4" ht="15" customHeight="1">
      <c r="C990" s="7"/>
      <c r="D990" s="19"/>
    </row>
    <row r="991" spans="3:4" ht="15" customHeight="1">
      <c r="C991" s="7"/>
      <c r="D991" s="19"/>
    </row>
    <row r="992" spans="3:4" ht="15" customHeight="1">
      <c r="C992" s="7"/>
      <c r="D992" s="19"/>
    </row>
    <row r="993" spans="3:4" ht="15" customHeight="1">
      <c r="C993" s="7"/>
      <c r="D993" s="19"/>
    </row>
    <row r="994" spans="3:4" ht="15" customHeight="1">
      <c r="C994" s="7"/>
      <c r="D994" s="19"/>
    </row>
    <row r="995" spans="3:4" ht="15" customHeight="1">
      <c r="C995" s="7"/>
      <c r="D995" s="19"/>
    </row>
    <row r="996" spans="3:4" ht="15" customHeight="1">
      <c r="C996" s="7"/>
      <c r="D996" s="19"/>
    </row>
    <row r="997" spans="3:4" ht="15" customHeight="1">
      <c r="C997" s="7"/>
      <c r="D997" s="19"/>
    </row>
    <row r="998" spans="3:4" ht="15" customHeight="1">
      <c r="C998" s="7"/>
      <c r="D998" s="19"/>
    </row>
    <row r="999" spans="3:4" ht="15" customHeight="1">
      <c r="C999" s="7"/>
      <c r="D999" s="19"/>
    </row>
    <row r="1000" spans="3:4" ht="15" customHeight="1">
      <c r="C1000" s="7"/>
      <c r="D1000" s="19"/>
    </row>
    <row r="1001" spans="3:4" ht="15" customHeight="1">
      <c r="C1001" s="7"/>
      <c r="D1001" s="19"/>
    </row>
    <row r="1002" spans="3:4" ht="15" customHeight="1">
      <c r="C1002" s="7"/>
      <c r="D1002" s="19"/>
    </row>
  </sheetData>
  <mergeCells count="91">
    <mergeCell ref="C46:D46"/>
    <mergeCell ref="C48:D48"/>
    <mergeCell ref="C41:D41"/>
    <mergeCell ref="C52:D52"/>
    <mergeCell ref="C54:D54"/>
    <mergeCell ref="C53:D53"/>
    <mergeCell ref="C49:D49"/>
    <mergeCell ref="C51:D51"/>
    <mergeCell ref="A1:B1"/>
    <mergeCell ref="C5:D5"/>
    <mergeCell ref="C6:D6"/>
    <mergeCell ref="B19:B20"/>
    <mergeCell ref="C16:D16"/>
    <mergeCell ref="C12:D12"/>
    <mergeCell ref="C11:D11"/>
    <mergeCell ref="C14:D14"/>
    <mergeCell ref="C15:D15"/>
    <mergeCell ref="C10:D10"/>
    <mergeCell ref="C7:D7"/>
    <mergeCell ref="A19:A20"/>
    <mergeCell ref="C13:D13"/>
    <mergeCell ref="C9:D9"/>
    <mergeCell ref="C18:D18"/>
    <mergeCell ref="C1:D1"/>
    <mergeCell ref="C96:D96"/>
    <mergeCell ref="C97:D97"/>
    <mergeCell ref="C80:D80"/>
    <mergeCell ref="C84:D84"/>
    <mergeCell ref="C86:D86"/>
    <mergeCell ref="C85:D85"/>
    <mergeCell ref="C89:D89"/>
    <mergeCell ref="C91:D91"/>
    <mergeCell ref="C94:D94"/>
    <mergeCell ref="C95:D95"/>
    <mergeCell ref="C93:D93"/>
    <mergeCell ref="C92:D92"/>
    <mergeCell ref="C87:D87"/>
    <mergeCell ref="C88:D88"/>
    <mergeCell ref="A90:Q90"/>
    <mergeCell ref="C62:D62"/>
    <mergeCell ref="C82:D82"/>
    <mergeCell ref="C68:D68"/>
    <mergeCell ref="A83:Q83"/>
    <mergeCell ref="C72:D72"/>
    <mergeCell ref="C65:D65"/>
    <mergeCell ref="C63:D63"/>
    <mergeCell ref="C64:D64"/>
    <mergeCell ref="C79:D79"/>
    <mergeCell ref="C66:D66"/>
    <mergeCell ref="C81:D81"/>
    <mergeCell ref="C76:D76"/>
    <mergeCell ref="A34:Q34"/>
    <mergeCell ref="A58:Q58"/>
    <mergeCell ref="C50:D50"/>
    <mergeCell ref="C47:D47"/>
    <mergeCell ref="C8:D8"/>
    <mergeCell ref="C17:D17"/>
    <mergeCell ref="C40:D40"/>
    <mergeCell ref="C35:D35"/>
    <mergeCell ref="C36:D36"/>
    <mergeCell ref="C57:D57"/>
    <mergeCell ref="C55:D55"/>
    <mergeCell ref="C42:D42"/>
    <mergeCell ref="C37:D37"/>
    <mergeCell ref="C38:D38"/>
    <mergeCell ref="C39:D39"/>
    <mergeCell ref="C56:D56"/>
    <mergeCell ref="A2:R2"/>
    <mergeCell ref="C3:D3"/>
    <mergeCell ref="C75:D75"/>
    <mergeCell ref="C73:D73"/>
    <mergeCell ref="C74:D74"/>
    <mergeCell ref="C70:D70"/>
    <mergeCell ref="C71:D71"/>
    <mergeCell ref="C43:D43"/>
    <mergeCell ref="C44:D44"/>
    <mergeCell ref="C45:D45"/>
    <mergeCell ref="C61:D61"/>
    <mergeCell ref="C69:D69"/>
    <mergeCell ref="C67:D67"/>
    <mergeCell ref="C60:D60"/>
    <mergeCell ref="C59:D59"/>
    <mergeCell ref="A4:Q4"/>
    <mergeCell ref="B106:E106"/>
    <mergeCell ref="A99:Q99"/>
    <mergeCell ref="C100:Q100"/>
    <mergeCell ref="B101:Q101"/>
    <mergeCell ref="B102:E102"/>
    <mergeCell ref="B103:E103"/>
    <mergeCell ref="B104:E104"/>
    <mergeCell ref="B105:E105"/>
  </mergeCells>
  <conditionalFormatting sqref="H109:H882 E458:G869 H20:H33 G21:G33 H84:H89 I84 F98:G98 H91:H98 F91:F97 H6:H14 H59:H70 H74:I76 H77:H79 H80:I82 H35:H57 F35:F57 F59:F82 H16:H18 F5:F33 F107:G457">
    <cfRule type="containsText" dxfId="1265" priority="1844" operator="containsText" text="service delivery mechansims">
      <formula>NOT(ISERROR(SEARCH(("service delivery mechansims"),(E5))))</formula>
    </cfRule>
  </conditionalFormatting>
  <conditionalFormatting sqref="H109:H182 F98:G98 H20:H33 G21:G33 H84:H89 I84 H91:H98 F91:F97 H6:H14 H59:H70 H74:I76 H77:H79 H80:I82 H35:H57 F35:F57 F59:F82 H16:H18 F5:F33 F107:G169">
    <cfRule type="containsText" dxfId="1264" priority="1820" operator="containsText" text="UTILIZATION">
      <formula>NOT(ISERROR(SEARCH(("UTILIZATION"),(F5))))</formula>
    </cfRule>
  </conditionalFormatting>
  <conditionalFormatting sqref="H109:H882 E458:G869 H20:H33 G21:G33 H84:H89 I84 F98:G98 H91:H98 F91:F97 H6:H14 H59:H70 H74:I76 H77:H79 H80:I82 H35:H57 F35:F57 F59:F82 H16:H18 F5:F33 F107:G457">
    <cfRule type="containsText" dxfId="1263" priority="1821" operator="containsText" text="service delivery">
      <formula>NOT(ISERROR(SEARCH(("service delivery"),(E5))))</formula>
    </cfRule>
  </conditionalFormatting>
  <conditionalFormatting sqref="H109:H882 E458:G869 H20:H33 G21:G33 H84:H89 I84 F98:G98 H91:H98 F91:F97 H6:H14 H59:H70 H74:I76 H74:H79 H80:I82 H35:H57 F35:F57 F59:F82 H16:H18 F5:F33 F107:G457">
    <cfRule type="containsText" dxfId="1262" priority="1822" operator="containsText" text="workforce">
      <formula>NOT(ISERROR(SEARCH(("workforce"),(E5))))</formula>
    </cfRule>
  </conditionalFormatting>
  <conditionalFormatting sqref="H109:H882 E458:G869 H20:H33 G21:G33 H84:H89 I84 F98:G98 H91:H98 F91:F97 H6:H14 H59:H70 H74:I76 H77:H79 H80:I82 H35:H57 F35:F57 F59:F82 H16:H18 F5:F33 F107:G457">
    <cfRule type="containsText" dxfId="1261" priority="1823" operator="containsText" text="leadership &amp; governance">
      <formula>NOT(ISERROR(SEARCH(("leadership &amp; governance"),(E5))))</formula>
    </cfRule>
  </conditionalFormatting>
  <conditionalFormatting sqref="H109:H882 E458:G869 H20:H33 G21:G33 H84:H89 I84 F98:G98 H91:H98 F91:F97 H6:H14 H59:H70 H74:I76 H77:H79 H80:I82 H35:H57 F35:F57 F59:F82 H16:H18 F5:F33 F107:G457">
    <cfRule type="containsText" dxfId="1260" priority="1825" operator="containsText" text="financing">
      <formula>NOT(ISERROR(SEARCH(("financing"),(E5))))</formula>
    </cfRule>
  </conditionalFormatting>
  <conditionalFormatting sqref="H109:H882 E458:G869 H20:H33 G21:G33 H84:H89 I84 F98:G98 H91:H98 F91:F97 H6:H14 H59:H70 H74:I76 H77:H79 H80:I82 H35:H57 F35:F57 F59:F82 H16:H18 F5:F33 F107:G457">
    <cfRule type="containsText" dxfId="1259" priority="1826" operator="containsText" text="information systems">
      <formula>NOT(ISERROR(SEARCH(("information systems"),(E5))))</formula>
    </cfRule>
  </conditionalFormatting>
  <conditionalFormatting sqref="H109:H882 E458:G869 H20:H33 G21:G33 H84:H89 I84 F98:G98 H91:H98 F91:F97 H6:H14 H59:H70 H74:I76 H77:H79 H80:I82 H35:H57 F35:F57 F59:F82 H16:H18 F5:F33 F107:G457">
    <cfRule type="containsText" dxfId="1258" priority="1827" operator="containsText" text="knowledge">
      <formula>NOT(ISERROR(SEARCH(("knowledge"),(E5))))</formula>
    </cfRule>
  </conditionalFormatting>
  <conditionalFormatting sqref="H109:H882 E458:G869 H20:H33 G21:G33 H84:H89 I84 F98:G98 H91:H98 F91:F97 H6:H14 H59:H70 H74:I76 H77:H79 H80:I82 H35:H57 F35:F57 F59:F82 H16:H18 F5:F33 F107:G457">
    <cfRule type="containsText" dxfId="1257" priority="1828" operator="containsText" text="coordination">
      <formula>NOT(ISERROR(SEARCH(("coordination"),(E5))))</formula>
    </cfRule>
  </conditionalFormatting>
  <conditionalFormatting sqref="H109:H1048576 E458:G1048576 H20:H33 G21:G33 H84:H89 F98:G98 H91:H98 H6:H14 H59:H70 H35:H57 F35:F57 H74:H82 F59:F82 H16:H18 F5:F33 F107:G457">
    <cfRule type="containsText" dxfId="1256" priority="1819" operator="containsText" text="social norms">
      <formula>NOT(ISERROR(SEARCH("social norms",E5)))</formula>
    </cfRule>
  </conditionalFormatting>
  <conditionalFormatting sqref="C98:D98 F91:F97 F53:F57 F59:F82 F5:F33 C107:D1048576">
    <cfRule type="containsText" dxfId="1255" priority="1694" operator="containsText" text="no">
      <formula>NOT(ISERROR(SEARCH("no",C5)))</formula>
    </cfRule>
    <cfRule type="containsText" dxfId="1254" priority="1695" operator="containsText" text="yes">
      <formula>NOT(ISERROR(SEARCH("yes",C5)))</formula>
    </cfRule>
    <cfRule type="containsText" dxfId="1253" priority="1696" operator="containsText" text="not at all">
      <formula>NOT(ISERROR(SEARCH("not at all",C5)))</formula>
    </cfRule>
    <cfRule type="containsText" dxfId="1252" priority="1697" operator="containsText" text="partly">
      <formula>NOT(ISERROR(SEARCH("partly",C5)))</formula>
    </cfRule>
    <cfRule type="containsText" dxfId="1251" priority="1698" operator="containsText" text="completely">
      <formula>NOT(ISERROR(SEARCH("completely",C5)))</formula>
    </cfRule>
  </conditionalFormatting>
  <conditionalFormatting sqref="I84 F91:F97 I80:I82 I74:I76">
    <cfRule type="containsText" dxfId="1250" priority="1683" operator="containsText" text="social norms">
      <formula>NOT(ISERROR(SEARCH("social norms",F74)))</formula>
    </cfRule>
    <cfRule type="expression" dxfId="1249" priority="1684">
      <formula>"social norms &amp; practices"</formula>
    </cfRule>
  </conditionalFormatting>
  <conditionalFormatting sqref="H89">
    <cfRule type="containsText" dxfId="1248" priority="1601" operator="containsText" text="workforce">
      <formula>NOT(ISERROR(SEARCH(("workforce"),(H89))))</formula>
    </cfRule>
  </conditionalFormatting>
  <conditionalFormatting sqref="H89 H91:H98 H66:H70 H74:H82">
    <cfRule type="containsText" dxfId="1247" priority="1602" operator="containsText" text="financing">
      <formula>NOT(ISERROR(SEARCH(("financing"),(H66))))</formula>
    </cfRule>
  </conditionalFormatting>
  <conditionalFormatting sqref="H71:H73">
    <cfRule type="containsText" dxfId="1246" priority="1577" operator="containsText" text="UTILIZATION">
      <formula>NOT(ISERROR(SEARCH(("UTILIZATION"),(H71))))</formula>
    </cfRule>
  </conditionalFormatting>
  <conditionalFormatting sqref="H71:H73">
    <cfRule type="containsText" dxfId="1245" priority="1578" operator="containsText" text="service delivery">
      <formula>NOT(ISERROR(SEARCH(("service delivery"),(H71))))</formula>
    </cfRule>
  </conditionalFormatting>
  <conditionalFormatting sqref="H71:H73">
    <cfRule type="containsText" dxfId="1244" priority="1579" operator="containsText" text="workforce">
      <formula>NOT(ISERROR(SEARCH(("workforce"),(H71))))</formula>
    </cfRule>
  </conditionalFormatting>
  <conditionalFormatting sqref="H71:H73">
    <cfRule type="containsText" dxfId="1243" priority="1580" operator="containsText" text="leadership &amp; governance">
      <formula>NOT(ISERROR(SEARCH(("leadership &amp; governance"),(H71))))</formula>
    </cfRule>
  </conditionalFormatting>
  <conditionalFormatting sqref="H71:H73">
    <cfRule type="containsText" dxfId="1242" priority="1581" operator="containsText" text="service delivery mechansims">
      <formula>NOT(ISERROR(SEARCH(("service delivery mechansims"),(H71))))</formula>
    </cfRule>
  </conditionalFormatting>
  <conditionalFormatting sqref="H71:H73">
    <cfRule type="containsText" dxfId="1241" priority="1582" operator="containsText" text="financing">
      <formula>NOT(ISERROR(SEARCH(("financing"),(H71))))</formula>
    </cfRule>
  </conditionalFormatting>
  <conditionalFormatting sqref="H71:H73">
    <cfRule type="containsText" dxfId="1240" priority="1583" operator="containsText" text="information systems">
      <formula>NOT(ISERROR(SEARCH(("information systems"),(H71))))</formula>
    </cfRule>
  </conditionalFormatting>
  <conditionalFormatting sqref="H71:H73">
    <cfRule type="containsText" dxfId="1239" priority="1584" operator="containsText" text="knowledge">
      <formula>NOT(ISERROR(SEARCH(("knowledge"),(H71))))</formula>
    </cfRule>
  </conditionalFormatting>
  <conditionalFormatting sqref="H71:H73">
    <cfRule type="containsText" dxfId="1238" priority="1585" operator="containsText" text="coordination">
      <formula>NOT(ISERROR(SEARCH(("coordination"),(H71))))</formula>
    </cfRule>
  </conditionalFormatting>
  <conditionalFormatting sqref="H71:H73">
    <cfRule type="containsText" dxfId="1237" priority="1576" operator="containsText" text="social norms">
      <formula>NOT(ISERROR(SEARCH("social norms",H71)))</formula>
    </cfRule>
  </conditionalFormatting>
  <conditionalFormatting sqref="H71:H73">
    <cfRule type="containsText" dxfId="1236" priority="1574" operator="containsText" text="workforce">
      <formula>NOT(ISERROR(SEARCH(("workforce"),(H71))))</formula>
    </cfRule>
  </conditionalFormatting>
  <conditionalFormatting sqref="H71:H73">
    <cfRule type="containsText" dxfId="1235" priority="1575" operator="containsText" text="financing">
      <formula>NOT(ISERROR(SEARCH(("financing"),(H71))))</formula>
    </cfRule>
  </conditionalFormatting>
  <conditionalFormatting sqref="H107:H108">
    <cfRule type="containsText" dxfId="1234" priority="1482" operator="containsText" text="UTILIZATION">
      <formula>NOT(ISERROR(SEARCH(("UTILIZATION"),(H107))))</formula>
    </cfRule>
  </conditionalFormatting>
  <conditionalFormatting sqref="H107:H108">
    <cfRule type="containsText" dxfId="1233" priority="1483" operator="containsText" text="service delivery">
      <formula>NOT(ISERROR(SEARCH(("service delivery"),(H107))))</formula>
    </cfRule>
  </conditionalFormatting>
  <conditionalFormatting sqref="H107:H108">
    <cfRule type="containsText" dxfId="1232" priority="1484" operator="containsText" text="workforce">
      <formula>NOT(ISERROR(SEARCH(("workforce"),(H107))))</formula>
    </cfRule>
  </conditionalFormatting>
  <conditionalFormatting sqref="H107:H108">
    <cfRule type="containsText" dxfId="1231" priority="1485" operator="containsText" text="leadership &amp; governance">
      <formula>NOT(ISERROR(SEARCH(("leadership &amp; governance"),(H107))))</formula>
    </cfRule>
  </conditionalFormatting>
  <conditionalFormatting sqref="H107:H108">
    <cfRule type="containsText" dxfId="1230" priority="1486" operator="containsText" text="service delivery mechansims">
      <formula>NOT(ISERROR(SEARCH(("service delivery mechansims"),(H107))))</formula>
    </cfRule>
  </conditionalFormatting>
  <conditionalFormatting sqref="H107:H108">
    <cfRule type="containsText" dxfId="1229" priority="1487" operator="containsText" text="financing">
      <formula>NOT(ISERROR(SEARCH(("financing"),(H107))))</formula>
    </cfRule>
  </conditionalFormatting>
  <conditionalFormatting sqref="H107:H108">
    <cfRule type="containsText" dxfId="1228" priority="1488" operator="containsText" text="information systems">
      <formula>NOT(ISERROR(SEARCH(("information systems"),(H107))))</formula>
    </cfRule>
  </conditionalFormatting>
  <conditionalFormatting sqref="H107:H108">
    <cfRule type="containsText" dxfId="1227" priority="1489" operator="containsText" text="knowledge">
      <formula>NOT(ISERROR(SEARCH(("knowledge"),(H107))))</formula>
    </cfRule>
  </conditionalFormatting>
  <conditionalFormatting sqref="H107:H108">
    <cfRule type="containsText" dxfId="1226" priority="1490" operator="containsText" text="coordination">
      <formula>NOT(ISERROR(SEARCH(("coordination"),(H107))))</formula>
    </cfRule>
  </conditionalFormatting>
  <conditionalFormatting sqref="H107:H108">
    <cfRule type="containsText" dxfId="1225" priority="1481" operator="containsText" text="social norms">
      <formula>NOT(ISERROR(SEARCH("social norms",H107)))</formula>
    </cfRule>
  </conditionalFormatting>
  <conditionalFormatting sqref="H15">
    <cfRule type="containsText" dxfId="1224" priority="1462" operator="containsText" text="UTILIZATION">
      <formula>NOT(ISERROR(SEARCH(("UTILIZATION"),(H15))))</formula>
    </cfRule>
  </conditionalFormatting>
  <conditionalFormatting sqref="H15">
    <cfRule type="containsText" dxfId="1223" priority="1463" operator="containsText" text="service delivery">
      <formula>NOT(ISERROR(SEARCH(("service delivery"),(H15))))</formula>
    </cfRule>
  </conditionalFormatting>
  <conditionalFormatting sqref="H15">
    <cfRule type="containsText" dxfId="1222" priority="1464" operator="containsText" text="workforce">
      <formula>NOT(ISERROR(SEARCH(("workforce"),(H15))))</formula>
    </cfRule>
  </conditionalFormatting>
  <conditionalFormatting sqref="H15">
    <cfRule type="containsText" dxfId="1221" priority="1465" operator="containsText" text="leadership &amp; governance">
      <formula>NOT(ISERROR(SEARCH(("leadership &amp; governance"),(H15))))</formula>
    </cfRule>
  </conditionalFormatting>
  <conditionalFormatting sqref="H15">
    <cfRule type="containsText" dxfId="1220" priority="1466" operator="containsText" text="service delivery mechansims">
      <formula>NOT(ISERROR(SEARCH(("service delivery mechansims"),(H15))))</formula>
    </cfRule>
  </conditionalFormatting>
  <conditionalFormatting sqref="H15">
    <cfRule type="containsText" dxfId="1219" priority="1467" operator="containsText" text="financing">
      <formula>NOT(ISERROR(SEARCH(("financing"),(H15))))</formula>
    </cfRule>
  </conditionalFormatting>
  <conditionalFormatting sqref="H15">
    <cfRule type="containsText" dxfId="1218" priority="1468" operator="containsText" text="information systems">
      <formula>NOT(ISERROR(SEARCH(("information systems"),(H15))))</formula>
    </cfRule>
  </conditionalFormatting>
  <conditionalFormatting sqref="H15">
    <cfRule type="containsText" dxfId="1217" priority="1469" operator="containsText" text="knowledge">
      <formula>NOT(ISERROR(SEARCH(("knowledge"),(H15))))</formula>
    </cfRule>
  </conditionalFormatting>
  <conditionalFormatting sqref="H15">
    <cfRule type="containsText" dxfId="1216" priority="1470" operator="containsText" text="coordination">
      <formula>NOT(ISERROR(SEARCH(("coordination"),(H15))))</formula>
    </cfRule>
  </conditionalFormatting>
  <conditionalFormatting sqref="H15">
    <cfRule type="containsText" dxfId="1215" priority="1461" operator="containsText" text="social norms">
      <formula>NOT(ISERROR(SEARCH("social norms",H15)))</formula>
    </cfRule>
  </conditionalFormatting>
  <conditionalFormatting sqref="H5">
    <cfRule type="containsText" dxfId="1214" priority="1445" operator="containsText" text="UTILIZATION">
      <formula>NOT(ISERROR(SEARCH(("UTILIZATION"),(H5))))</formula>
    </cfRule>
  </conditionalFormatting>
  <conditionalFormatting sqref="H5">
    <cfRule type="containsText" dxfId="1213" priority="1446" operator="containsText" text="service delivery">
      <formula>NOT(ISERROR(SEARCH(("service delivery"),(H5))))</formula>
    </cfRule>
  </conditionalFormatting>
  <conditionalFormatting sqref="H5">
    <cfRule type="containsText" dxfId="1212" priority="1447" operator="containsText" text="workforce">
      <formula>NOT(ISERROR(SEARCH(("workforce"),(H5))))</formula>
    </cfRule>
  </conditionalFormatting>
  <conditionalFormatting sqref="H5">
    <cfRule type="containsText" dxfId="1211" priority="1448" operator="containsText" text="leadership &amp; governance">
      <formula>NOT(ISERROR(SEARCH(("leadership &amp; governance"),(H5))))</formula>
    </cfRule>
  </conditionalFormatting>
  <conditionalFormatting sqref="H5">
    <cfRule type="containsText" dxfId="1210" priority="1449" operator="containsText" text="service delivery mechansims">
      <formula>NOT(ISERROR(SEARCH(("service delivery mechansims"),(H5))))</formula>
    </cfRule>
  </conditionalFormatting>
  <conditionalFormatting sqref="H5">
    <cfRule type="containsText" dxfId="1209" priority="1450" operator="containsText" text="financing">
      <formula>NOT(ISERROR(SEARCH(("financing"),(H5))))</formula>
    </cfRule>
  </conditionalFormatting>
  <conditionalFormatting sqref="H5">
    <cfRule type="containsText" dxfId="1208" priority="1451" operator="containsText" text="information systems">
      <formula>NOT(ISERROR(SEARCH(("information systems"),(H5))))</formula>
    </cfRule>
  </conditionalFormatting>
  <conditionalFormatting sqref="H5">
    <cfRule type="containsText" dxfId="1207" priority="1452" operator="containsText" text="knowledge">
      <formula>NOT(ISERROR(SEARCH(("knowledge"),(H5))))</formula>
    </cfRule>
  </conditionalFormatting>
  <conditionalFormatting sqref="H5">
    <cfRule type="containsText" dxfId="1206" priority="1453" operator="containsText" text="coordination">
      <formula>NOT(ISERROR(SEARCH(("coordination"),(H5))))</formula>
    </cfRule>
  </conditionalFormatting>
  <conditionalFormatting sqref="H5">
    <cfRule type="containsText" dxfId="1205" priority="1454" operator="containsText" text="social norms">
      <formula>NOT(ISERROR(SEARCH("social norms",H5)))</formula>
    </cfRule>
    <cfRule type="expression" dxfId="1204" priority="1455">
      <formula>"social norms &amp; practices"</formula>
    </cfRule>
  </conditionalFormatting>
  <conditionalFormatting sqref="F84:F89">
    <cfRule type="containsText" dxfId="1203" priority="781" operator="containsText" text="social norms">
      <formula>NOT(ISERROR(SEARCH("social norms",F84)))</formula>
    </cfRule>
  </conditionalFormatting>
  <conditionalFormatting sqref="F84:F89">
    <cfRule type="containsText" dxfId="1202" priority="772" operator="containsText" text="UTILIZATION">
      <formula>NOT(ISERROR(SEARCH(("UTILIZATION"),(F84))))</formula>
    </cfRule>
  </conditionalFormatting>
  <conditionalFormatting sqref="F84:F89">
    <cfRule type="containsText" dxfId="1201" priority="773" operator="containsText" text="service delivery">
      <formula>NOT(ISERROR(SEARCH(("service delivery"),(F84))))</formula>
    </cfRule>
  </conditionalFormatting>
  <conditionalFormatting sqref="F84:F89">
    <cfRule type="containsText" dxfId="1200" priority="774" operator="containsText" text="workforce">
      <formula>NOT(ISERROR(SEARCH(("workforce"),(F84))))</formula>
    </cfRule>
  </conditionalFormatting>
  <conditionalFormatting sqref="F84:F89">
    <cfRule type="containsText" dxfId="1199" priority="775" operator="containsText" text="leadership &amp; governance">
      <formula>NOT(ISERROR(SEARCH(("leadership &amp; governance"),(F84))))</formula>
    </cfRule>
  </conditionalFormatting>
  <conditionalFormatting sqref="F84:F89">
    <cfRule type="containsText" dxfId="1198" priority="776" operator="containsText" text="service delivery mechansims">
      <formula>NOT(ISERROR(SEARCH(("service delivery mechansims"),(F84))))</formula>
    </cfRule>
  </conditionalFormatting>
  <conditionalFormatting sqref="F84:F89">
    <cfRule type="containsText" dxfId="1197" priority="777" operator="containsText" text="financing">
      <formula>NOT(ISERROR(SEARCH(("financing"),(F84))))</formula>
    </cfRule>
  </conditionalFormatting>
  <conditionalFormatting sqref="F84:F89">
    <cfRule type="containsText" dxfId="1196" priority="778" operator="containsText" text="information systems">
      <formula>NOT(ISERROR(SEARCH(("information systems"),(F84))))</formula>
    </cfRule>
  </conditionalFormatting>
  <conditionalFormatting sqref="F84:F89">
    <cfRule type="containsText" dxfId="1195" priority="779" operator="containsText" text="knowledge">
      <formula>NOT(ISERROR(SEARCH(("knowledge"),(F84))))</formula>
    </cfRule>
  </conditionalFormatting>
  <conditionalFormatting sqref="F84:F89">
    <cfRule type="containsText" dxfId="1194" priority="780" operator="containsText" text="coordination">
      <formula>NOT(ISERROR(SEARCH(("coordination"),(F84))))</formula>
    </cfRule>
  </conditionalFormatting>
  <conditionalFormatting sqref="C20:D20 E29:E32 C98:D98 C107:D1048576">
    <cfRule type="containsText" dxfId="1193" priority="751" operator="containsText" text="Slightly">
      <formula>NOT(ISERROR(SEARCH("Slightly",C20)))</formula>
    </cfRule>
    <cfRule type="containsText" dxfId="1192" priority="752" operator="containsText" text="no">
      <formula>NOT(ISERROR(SEARCH("no",C20)))</formula>
    </cfRule>
    <cfRule type="containsText" dxfId="1191" priority="753" operator="containsText" text="Not at all">
      <formula>NOT(ISERROR(SEARCH("Not at all",C20)))</formula>
    </cfRule>
    <cfRule type="containsText" dxfId="1190" priority="754" operator="containsText" text="Mostly">
      <formula>NOT(ISERROR(SEARCH("Mostly",C20)))</formula>
    </cfRule>
    <cfRule type="containsText" dxfId="1189" priority="755" operator="containsText" text="Yes">
      <formula>NOT(ISERROR(SEARCH("Yes",C20)))</formula>
    </cfRule>
  </conditionalFormatting>
  <conditionalFormatting sqref="E22">
    <cfRule type="containsText" dxfId="1188" priority="576" operator="containsText" text="Slightly">
      <formula>NOT(ISERROR(SEARCH("Slightly",E22)))</formula>
    </cfRule>
    <cfRule type="containsText" dxfId="1187" priority="577" operator="containsText" text="no">
      <formula>NOT(ISERROR(SEARCH("no",E22)))</formula>
    </cfRule>
    <cfRule type="containsText" dxfId="1186" priority="578" operator="containsText" text="Not at all">
      <formula>NOT(ISERROR(SEARCH("Not at all",E22)))</formula>
    </cfRule>
    <cfRule type="containsText" dxfId="1185" priority="579" operator="containsText" text="Mostly">
      <formula>NOT(ISERROR(SEARCH("Mostly",E22)))</formula>
    </cfRule>
    <cfRule type="containsText" dxfId="1184" priority="580" operator="containsText" text="Yes">
      <formula>NOT(ISERROR(SEARCH("Yes",E22)))</formula>
    </cfRule>
  </conditionalFormatting>
  <conditionalFormatting sqref="E23">
    <cfRule type="containsText" dxfId="1183" priority="566" operator="containsText" text="Slightly">
      <formula>NOT(ISERROR(SEARCH("Slightly",E23)))</formula>
    </cfRule>
    <cfRule type="containsText" dxfId="1182" priority="567" operator="containsText" text="no">
      <formula>NOT(ISERROR(SEARCH("no",E23)))</formula>
    </cfRule>
    <cfRule type="containsText" dxfId="1181" priority="568" operator="containsText" text="Not at all">
      <formula>NOT(ISERROR(SEARCH("Not at all",E23)))</formula>
    </cfRule>
    <cfRule type="containsText" dxfId="1180" priority="569" operator="containsText" text="Mostly">
      <formula>NOT(ISERROR(SEARCH("Mostly",E23)))</formula>
    </cfRule>
    <cfRule type="containsText" dxfId="1179" priority="570" operator="containsText" text="Yes">
      <formula>NOT(ISERROR(SEARCH("Yes",E23)))</formula>
    </cfRule>
  </conditionalFormatting>
  <conditionalFormatting sqref="E24">
    <cfRule type="containsText" dxfId="1178" priority="556" operator="containsText" text="Slightly">
      <formula>NOT(ISERROR(SEARCH("Slightly",E24)))</formula>
    </cfRule>
    <cfRule type="containsText" dxfId="1177" priority="557" operator="containsText" text="no">
      <formula>NOT(ISERROR(SEARCH("no",E24)))</formula>
    </cfRule>
    <cfRule type="containsText" dxfId="1176" priority="558" operator="containsText" text="Not at all">
      <formula>NOT(ISERROR(SEARCH("Not at all",E24)))</formula>
    </cfRule>
    <cfRule type="containsText" dxfId="1175" priority="559" operator="containsText" text="Mostly">
      <formula>NOT(ISERROR(SEARCH("Mostly",E24)))</formula>
    </cfRule>
    <cfRule type="containsText" dxfId="1174" priority="560" operator="containsText" text="Yes">
      <formula>NOT(ISERROR(SEARCH("Yes",E24)))</formula>
    </cfRule>
  </conditionalFormatting>
  <conditionalFormatting sqref="E25">
    <cfRule type="containsText" dxfId="1173" priority="546" operator="containsText" text="Slightly">
      <formula>NOT(ISERROR(SEARCH("Slightly",E25)))</formula>
    </cfRule>
    <cfRule type="containsText" dxfId="1172" priority="547" operator="containsText" text="no">
      <formula>NOT(ISERROR(SEARCH("no",E25)))</formula>
    </cfRule>
    <cfRule type="containsText" dxfId="1171" priority="548" operator="containsText" text="Not at all">
      <formula>NOT(ISERROR(SEARCH("Not at all",E25)))</formula>
    </cfRule>
    <cfRule type="containsText" dxfId="1170" priority="549" operator="containsText" text="Mostly">
      <formula>NOT(ISERROR(SEARCH("Mostly",E25)))</formula>
    </cfRule>
    <cfRule type="containsText" dxfId="1169" priority="550" operator="containsText" text="Yes">
      <formula>NOT(ISERROR(SEARCH("Yes",E25)))</formula>
    </cfRule>
  </conditionalFormatting>
  <conditionalFormatting sqref="E26">
    <cfRule type="containsText" dxfId="1168" priority="536" operator="containsText" text="Slightly">
      <formula>NOT(ISERROR(SEARCH("Slightly",E26)))</formula>
    </cfRule>
    <cfRule type="containsText" dxfId="1167" priority="537" operator="containsText" text="no">
      <formula>NOT(ISERROR(SEARCH("no",E26)))</formula>
    </cfRule>
    <cfRule type="containsText" dxfId="1166" priority="538" operator="containsText" text="Not at all">
      <formula>NOT(ISERROR(SEARCH("Not at all",E26)))</formula>
    </cfRule>
    <cfRule type="containsText" dxfId="1165" priority="539" operator="containsText" text="Mostly">
      <formula>NOT(ISERROR(SEARCH("Mostly",E26)))</formula>
    </cfRule>
    <cfRule type="containsText" dxfId="1164" priority="540" operator="containsText" text="Yes">
      <formula>NOT(ISERROR(SEARCH("Yes",E26)))</formula>
    </cfRule>
  </conditionalFormatting>
  <conditionalFormatting sqref="E27">
    <cfRule type="containsText" dxfId="1163" priority="526" operator="containsText" text="Slightly">
      <formula>NOT(ISERROR(SEARCH("Slightly",E27)))</formula>
    </cfRule>
    <cfRule type="containsText" dxfId="1162" priority="527" operator="containsText" text="no">
      <formula>NOT(ISERROR(SEARCH("no",E27)))</formula>
    </cfRule>
    <cfRule type="containsText" dxfId="1161" priority="528" operator="containsText" text="Not at all">
      <formula>NOT(ISERROR(SEARCH("Not at all",E27)))</formula>
    </cfRule>
    <cfRule type="containsText" dxfId="1160" priority="529" operator="containsText" text="Mostly">
      <formula>NOT(ISERROR(SEARCH("Mostly",E27)))</formula>
    </cfRule>
    <cfRule type="containsText" dxfId="1159" priority="530" operator="containsText" text="Yes">
      <formula>NOT(ISERROR(SEARCH("Yes",E27)))</formula>
    </cfRule>
  </conditionalFormatting>
  <conditionalFormatting sqref="E28">
    <cfRule type="containsText" dxfId="1158" priority="516" operator="containsText" text="Slightly">
      <formula>NOT(ISERROR(SEARCH("Slightly",E28)))</formula>
    </cfRule>
    <cfRule type="containsText" dxfId="1157" priority="517" operator="containsText" text="no">
      <formula>NOT(ISERROR(SEARCH("no",E28)))</formula>
    </cfRule>
    <cfRule type="containsText" dxfId="1156" priority="518" operator="containsText" text="Not at all">
      <formula>NOT(ISERROR(SEARCH("Not at all",E28)))</formula>
    </cfRule>
    <cfRule type="containsText" dxfId="1155" priority="519" operator="containsText" text="Mostly">
      <formula>NOT(ISERROR(SEARCH("Mostly",E28)))</formula>
    </cfRule>
    <cfRule type="containsText" dxfId="1154" priority="520" operator="containsText" text="Yes">
      <formula>NOT(ISERROR(SEARCH("Yes",E28)))</formula>
    </cfRule>
  </conditionalFormatting>
  <conditionalFormatting sqref="E33">
    <cfRule type="containsText" dxfId="1153" priority="496" operator="containsText" text="Slightly">
      <formula>NOT(ISERROR(SEARCH("Slightly",E33)))</formula>
    </cfRule>
    <cfRule type="containsText" dxfId="1152" priority="497" operator="containsText" text="no">
      <formula>NOT(ISERROR(SEARCH("no",E33)))</formula>
    </cfRule>
    <cfRule type="containsText" dxfId="1151" priority="498" operator="containsText" text="Not at all">
      <formula>NOT(ISERROR(SEARCH("Not at all",E33)))</formula>
    </cfRule>
    <cfRule type="containsText" dxfId="1150" priority="499" operator="containsText" text="Mostly">
      <formula>NOT(ISERROR(SEARCH("Mostly",E33)))</formula>
    </cfRule>
    <cfRule type="containsText" dxfId="1149" priority="500" operator="containsText" text="Yes">
      <formula>NOT(ISERROR(SEARCH("Yes",E33)))</formula>
    </cfRule>
  </conditionalFormatting>
  <conditionalFormatting sqref="E18">
    <cfRule type="containsText" dxfId="1148" priority="349" operator="containsText" text="slightly">
      <formula>NOT(ISERROR(SEARCH("slightly",E18)))</formula>
    </cfRule>
    <cfRule type="containsText" dxfId="1147" priority="350" operator="containsText" text="Mostly">
      <formula>NOT(ISERROR(SEARCH("Mostly",E18)))</formula>
    </cfRule>
  </conditionalFormatting>
  <conditionalFormatting sqref="D77">
    <cfRule type="containsText" dxfId="1146" priority="337" operator="containsText" text="Slightly">
      <formula>NOT(ISERROR(SEARCH("Slightly",D77)))</formula>
    </cfRule>
    <cfRule type="containsText" dxfId="1145" priority="338" operator="containsText" text="no">
      <formula>NOT(ISERROR(SEARCH("no",D77)))</formula>
    </cfRule>
    <cfRule type="containsText" dxfId="1144" priority="339" operator="containsText" text="Not at all">
      <formula>NOT(ISERROR(SEARCH("Not at all",D77)))</formula>
    </cfRule>
    <cfRule type="containsText" dxfId="1143" priority="340" operator="containsText" text="Mostly">
      <formula>NOT(ISERROR(SEARCH("Mostly",D77)))</formula>
    </cfRule>
    <cfRule type="containsText" dxfId="1142" priority="341" operator="containsText" text="Yes">
      <formula>NOT(ISERROR(SEARCH("Yes",D77)))</formula>
    </cfRule>
  </conditionalFormatting>
  <conditionalFormatting sqref="D78">
    <cfRule type="containsText" dxfId="1141" priority="327" operator="containsText" text="Slightly">
      <formula>NOT(ISERROR(SEARCH("Slightly",D78)))</formula>
    </cfRule>
    <cfRule type="containsText" dxfId="1140" priority="328" operator="containsText" text="no">
      <formula>NOT(ISERROR(SEARCH("no",D78)))</formula>
    </cfRule>
    <cfRule type="containsText" dxfId="1139" priority="329" operator="containsText" text="Not at all">
      <formula>NOT(ISERROR(SEARCH("Not at all",D78)))</formula>
    </cfRule>
    <cfRule type="containsText" dxfId="1138" priority="330" operator="containsText" text="Mostly">
      <formula>NOT(ISERROR(SEARCH("Mostly",D78)))</formula>
    </cfRule>
    <cfRule type="containsText" dxfId="1137" priority="331" operator="containsText" text="Yes">
      <formula>NOT(ISERROR(SEARCH("Yes",D78)))</formula>
    </cfRule>
  </conditionalFormatting>
  <conditionalFormatting sqref="C70:C76 C36">
    <cfRule type="containsText" dxfId="1136" priority="299" operator="containsText" text="Completely">
      <formula>NOT(ISERROR(SEARCH("Completely",C36)))</formula>
    </cfRule>
  </conditionalFormatting>
  <conditionalFormatting sqref="C70:C76 C36">
    <cfRule type="containsText" dxfId="1135" priority="298" operator="containsText" text="Mostly">
      <formula>NOT(ISERROR(SEARCH("Mostly",C36)))</formula>
    </cfRule>
  </conditionalFormatting>
  <conditionalFormatting sqref="C70:C76 C36">
    <cfRule type="containsText" dxfId="1134" priority="297" operator="containsText" text="Partially">
      <formula>NOT(ISERROR(SEARCH("Partially",C36)))</formula>
    </cfRule>
  </conditionalFormatting>
  <conditionalFormatting sqref="C70:C76 C36">
    <cfRule type="containsText" dxfId="1133" priority="296" operator="containsText" text="Not at All">
      <formula>NOT(ISERROR(SEARCH("Not at All",C36)))</formula>
    </cfRule>
  </conditionalFormatting>
  <conditionalFormatting sqref="C70:C76 C36">
    <cfRule type="containsText" dxfId="1132" priority="295" operator="containsText" text="Don't Know">
      <formula>NOT(ISERROR(SEARCH("Don't Know",C36)))</formula>
    </cfRule>
  </conditionalFormatting>
  <conditionalFormatting sqref="C70:C76 C36">
    <cfRule type="containsText" dxfId="1131" priority="294" operator="containsText" text="Yes">
      <formula>NOT(ISERROR(SEARCH("Yes",C36)))</formula>
    </cfRule>
  </conditionalFormatting>
  <conditionalFormatting sqref="C70:C76 C36">
    <cfRule type="endsWith" dxfId="1130" priority="293" operator="endsWith" text="No">
      <formula>RIGHT(C36,LEN("No"))="No"</formula>
    </cfRule>
  </conditionalFormatting>
  <conditionalFormatting sqref="C79:D79">
    <cfRule type="containsText" dxfId="1129" priority="267" operator="containsText" text="A. 0-20%">
      <formula>NOT(ISERROR(SEARCH("A. 0-20%",C79)))</formula>
    </cfRule>
    <cfRule type="containsText" dxfId="1128" priority="268" operator="containsText" text="B. 21-40%">
      <formula>NOT(ISERROR(SEARCH("B. 21-40%",C79)))</formula>
    </cfRule>
    <cfRule type="containsText" dxfId="1127" priority="269" operator="containsText" text="C. 41-60%">
      <formula>NOT(ISERROR(SEARCH("C. 41-60%",C79)))</formula>
    </cfRule>
    <cfRule type="containsText" dxfId="1126" priority="270" operator="containsText" text="D. 61-80%">
      <formula>NOT(ISERROR(SEARCH("D. 61-80%",C79)))</formula>
    </cfRule>
    <cfRule type="containsText" dxfId="1125" priority="271" operator="containsText" text="E. 81-100%">
      <formula>NOT(ISERROR(SEARCH("E. 81-100%",C79)))</formula>
    </cfRule>
  </conditionalFormatting>
  <conditionalFormatting sqref="C19:D19">
    <cfRule type="containsText" dxfId="1124" priority="261" operator="containsText" text="No">
      <formula>NOT(ISERROR(SEARCH("No",C19)))</formula>
    </cfRule>
    <cfRule type="containsText" dxfId="1123" priority="262" operator="containsText" text="Not at all">
      <formula>NOT(ISERROR(SEARCH("Not at all",C19)))</formula>
    </cfRule>
    <cfRule type="containsText" dxfId="1122" priority="263" operator="containsText" text="Slightly">
      <formula>NOT(ISERROR(SEARCH("Slightly",C19)))</formula>
    </cfRule>
    <cfRule type="containsText" dxfId="1121" priority="264" operator="containsText" text="Mostly">
      <formula>NOT(ISERROR(SEARCH("Mostly",C19)))</formula>
    </cfRule>
    <cfRule type="containsText" dxfId="1120" priority="265" operator="containsText" text="Yes">
      <formula>NOT(ISERROR(SEARCH("Yes",C19)))</formula>
    </cfRule>
    <cfRule type="containsText" dxfId="1119" priority="266" operator="containsText" text="Completely">
      <formula>NOT(ISERROR(SEARCH("Completely",C19)))</formula>
    </cfRule>
  </conditionalFormatting>
  <conditionalFormatting sqref="C70:C76">
    <cfRule type="containsText" dxfId="1118" priority="260" operator="containsText" text="Completely">
      <formula>NOT(ISERROR(SEARCH("Completely",C70)))</formula>
    </cfRule>
  </conditionalFormatting>
  <conditionalFormatting sqref="C70:C76">
    <cfRule type="containsText" dxfId="1117" priority="259" operator="containsText" text="Mostly">
      <formula>NOT(ISERROR(SEARCH("Mostly",C70)))</formula>
    </cfRule>
  </conditionalFormatting>
  <conditionalFormatting sqref="C70:C76">
    <cfRule type="containsText" dxfId="1116" priority="258" operator="containsText" text="Partially">
      <formula>NOT(ISERROR(SEARCH("Partially",C70)))</formula>
    </cfRule>
  </conditionalFormatting>
  <conditionalFormatting sqref="C70:C76">
    <cfRule type="containsText" dxfId="1115" priority="257" operator="containsText" text="Not at All">
      <formula>NOT(ISERROR(SEARCH("Not at All",C70)))</formula>
    </cfRule>
  </conditionalFormatting>
  <conditionalFormatting sqref="C70:C76">
    <cfRule type="containsText" dxfId="1114" priority="256" operator="containsText" text="Don't Know">
      <formula>NOT(ISERROR(SEARCH("Don't Know",C70)))</formula>
    </cfRule>
  </conditionalFormatting>
  <conditionalFormatting sqref="C70:C76">
    <cfRule type="containsText" dxfId="1113" priority="255" operator="containsText" text="Yes">
      <formula>NOT(ISERROR(SEARCH("Yes",C70)))</formula>
    </cfRule>
  </conditionalFormatting>
  <conditionalFormatting sqref="C70:C76">
    <cfRule type="endsWith" dxfId="1112" priority="254" operator="endsWith" text="No">
      <formula>RIGHT(C70,LEN("No"))="No"</formula>
    </cfRule>
  </conditionalFormatting>
  <conditionalFormatting sqref="C85:C88 C7 C12 C16:C18 C59">
    <cfRule type="endsWith" dxfId="1111" priority="247" operator="endsWith" text="No">
      <formula>RIGHT(C7,LEN("No"))="No"</formula>
    </cfRule>
  </conditionalFormatting>
  <conditionalFormatting sqref="C85:C88 C7 C12 C16:C18 C59">
    <cfRule type="containsText" dxfId="1110" priority="253" operator="containsText" text="Completely">
      <formula>NOT(ISERROR(SEARCH("Completely",C7)))</formula>
    </cfRule>
  </conditionalFormatting>
  <conditionalFormatting sqref="C85:C88 C7 C12 C16:C18 C59">
    <cfRule type="containsText" dxfId="1109" priority="252" operator="containsText" text="Mostly">
      <formula>NOT(ISERROR(SEARCH("Mostly",C7)))</formula>
    </cfRule>
  </conditionalFormatting>
  <conditionalFormatting sqref="C85:C88 C7 C12 C16:C18 C59">
    <cfRule type="containsText" dxfId="1108" priority="251" operator="containsText" text="Partially">
      <formula>NOT(ISERROR(SEARCH("Partially",C7)))</formula>
    </cfRule>
  </conditionalFormatting>
  <conditionalFormatting sqref="C85:C88 C7 C12 C16:C18 C59">
    <cfRule type="containsText" dxfId="1107" priority="250" operator="containsText" text="Not at All">
      <formula>NOT(ISERROR(SEARCH("Not at All",C7)))</formula>
    </cfRule>
  </conditionalFormatting>
  <conditionalFormatting sqref="C85:C88 C7 C12 C16:C18 C59">
    <cfRule type="containsText" dxfId="1106" priority="249" operator="containsText" text="Don't Know">
      <formula>NOT(ISERROR(SEARCH("Don't Know",C7)))</formula>
    </cfRule>
  </conditionalFormatting>
  <conditionalFormatting sqref="C85:C88 C7 C12 C16:C18 C59">
    <cfRule type="containsText" dxfId="1105" priority="248" operator="containsText" text="Yes">
      <formula>NOT(ISERROR(SEARCH("Yes",C7)))</formula>
    </cfRule>
  </conditionalFormatting>
  <conditionalFormatting sqref="C5">
    <cfRule type="endsWith" dxfId="1104" priority="205" operator="endsWith" text="No">
      <formula>RIGHT(C5,LEN("No"))="No"</formula>
    </cfRule>
  </conditionalFormatting>
  <conditionalFormatting sqref="C21:C33">
    <cfRule type="containsText" dxfId="1103" priority="218" operator="containsText" text="Completely">
      <formula>NOT(ISERROR(SEARCH("Completely",C21)))</formula>
    </cfRule>
  </conditionalFormatting>
  <conditionalFormatting sqref="C21:C33">
    <cfRule type="containsText" dxfId="1102" priority="217" operator="containsText" text="Mostly">
      <formula>NOT(ISERROR(SEARCH("Mostly",C21)))</formula>
    </cfRule>
  </conditionalFormatting>
  <conditionalFormatting sqref="C21:C33">
    <cfRule type="containsText" dxfId="1101" priority="216" operator="containsText" text="Partially">
      <formula>NOT(ISERROR(SEARCH("Partially",C21)))</formula>
    </cfRule>
  </conditionalFormatting>
  <conditionalFormatting sqref="C21:C33">
    <cfRule type="containsText" dxfId="1100" priority="215" operator="containsText" text="Not at All">
      <formula>NOT(ISERROR(SEARCH("Not at All",C21)))</formula>
    </cfRule>
  </conditionalFormatting>
  <conditionalFormatting sqref="C21:C33">
    <cfRule type="containsText" dxfId="1099" priority="214" operator="containsText" text="Don't Know">
      <formula>NOT(ISERROR(SEARCH("Don't Know",C21)))</formula>
    </cfRule>
  </conditionalFormatting>
  <conditionalFormatting sqref="C21:C33">
    <cfRule type="containsText" dxfId="1098" priority="213" operator="containsText" text="Yes">
      <formula>NOT(ISERROR(SEARCH("Yes",C21)))</formula>
    </cfRule>
  </conditionalFormatting>
  <conditionalFormatting sqref="C21:C33">
    <cfRule type="endsWith" dxfId="1097" priority="212" operator="endsWith" text="No">
      <formula>RIGHT(C21,LEN("No"))="No"</formula>
    </cfRule>
  </conditionalFormatting>
  <conditionalFormatting sqref="D21:D33">
    <cfRule type="containsText" dxfId="1096" priority="225" operator="containsText" text="Completely">
      <formula>NOT(ISERROR(SEARCH("Completely",D21)))</formula>
    </cfRule>
  </conditionalFormatting>
  <conditionalFormatting sqref="D21:D33">
    <cfRule type="containsText" dxfId="1095" priority="224" operator="containsText" text="Mostly">
      <formula>NOT(ISERROR(SEARCH("Mostly",D21)))</formula>
    </cfRule>
  </conditionalFormatting>
  <conditionalFormatting sqref="D21:D33">
    <cfRule type="containsText" dxfId="1094" priority="223" operator="containsText" text="Partially">
      <formula>NOT(ISERROR(SEARCH("Partially",D21)))</formula>
    </cfRule>
  </conditionalFormatting>
  <conditionalFormatting sqref="D21:D33">
    <cfRule type="containsText" dxfId="1093" priority="222" operator="containsText" text="Not at All">
      <formula>NOT(ISERROR(SEARCH("Not at All",D21)))</formula>
    </cfRule>
  </conditionalFormatting>
  <conditionalFormatting sqref="D21:D33">
    <cfRule type="containsText" dxfId="1092" priority="221" operator="containsText" text="Don't Know">
      <formula>NOT(ISERROR(SEARCH("Don't Know",D21)))</formula>
    </cfRule>
  </conditionalFormatting>
  <conditionalFormatting sqref="D21:D33">
    <cfRule type="containsText" dxfId="1091" priority="220" operator="containsText" text="Yes">
      <formula>NOT(ISERROR(SEARCH("Yes",D21)))</formula>
    </cfRule>
  </conditionalFormatting>
  <conditionalFormatting sqref="D21:D33">
    <cfRule type="endsWith" dxfId="1090" priority="219" operator="endsWith" text="No">
      <formula>RIGHT(D21,LEN("No"))="No"</formula>
    </cfRule>
  </conditionalFormatting>
  <conditionalFormatting sqref="C5">
    <cfRule type="containsText" dxfId="1089" priority="211" operator="containsText" text="Completely">
      <formula>NOT(ISERROR(SEARCH("Completely",C5)))</formula>
    </cfRule>
  </conditionalFormatting>
  <conditionalFormatting sqref="C5">
    <cfRule type="containsText" dxfId="1088" priority="210" operator="containsText" text="Mostly">
      <formula>NOT(ISERROR(SEARCH("Mostly",C5)))</formula>
    </cfRule>
  </conditionalFormatting>
  <conditionalFormatting sqref="C5">
    <cfRule type="containsText" dxfId="1087" priority="209" operator="containsText" text="Partially">
      <formula>NOT(ISERROR(SEARCH("Partially",C5)))</formula>
    </cfRule>
  </conditionalFormatting>
  <conditionalFormatting sqref="C5">
    <cfRule type="containsText" dxfId="1086" priority="208" operator="containsText" text="Not at All">
      <formula>NOT(ISERROR(SEARCH("Not at All",C5)))</formula>
    </cfRule>
  </conditionalFormatting>
  <conditionalFormatting sqref="C5">
    <cfRule type="containsText" dxfId="1085" priority="207" operator="containsText" text="Don't Know">
      <formula>NOT(ISERROR(SEARCH("Don't Know",C5)))</formula>
    </cfRule>
  </conditionalFormatting>
  <conditionalFormatting sqref="C5">
    <cfRule type="containsText" dxfId="1084" priority="206" operator="containsText" text="Yes">
      <formula>NOT(ISERROR(SEARCH("Yes",C5)))</formula>
    </cfRule>
  </conditionalFormatting>
  <conditionalFormatting sqref="F3:H3 R3">
    <cfRule type="containsText" dxfId="1083" priority="173" operator="containsText" text="UTILIZATION">
      <formula>NOT(ISERROR(SEARCH(("UTILIZATION"),(F3))))</formula>
    </cfRule>
  </conditionalFormatting>
  <conditionalFormatting sqref="F3:H3 R3">
    <cfRule type="containsText" dxfId="1082" priority="174" operator="containsText" text="service delivery">
      <formula>NOT(ISERROR(SEARCH(("service delivery"),(F3))))</formula>
    </cfRule>
  </conditionalFormatting>
  <conditionalFormatting sqref="F3:H3 R3">
    <cfRule type="containsText" dxfId="1081" priority="175" operator="containsText" text="workforce">
      <formula>NOT(ISERROR(SEARCH(("workforce"),(F3))))</formula>
    </cfRule>
  </conditionalFormatting>
  <conditionalFormatting sqref="F3:H3 R3">
    <cfRule type="containsText" dxfId="1080" priority="176" operator="containsText" text="leadership &amp; governance">
      <formula>NOT(ISERROR(SEARCH(("leadership &amp; governance"),(F3))))</formula>
    </cfRule>
  </conditionalFormatting>
  <conditionalFormatting sqref="F3:H3 R3">
    <cfRule type="containsText" dxfId="1079" priority="177" operator="containsText" text="service delivery mechansims">
      <formula>NOT(ISERROR(SEARCH(("service delivery mechansims"),(F3))))</formula>
    </cfRule>
  </conditionalFormatting>
  <conditionalFormatting sqref="F3:H3 R3">
    <cfRule type="containsText" dxfId="1078" priority="178" operator="containsText" text="financing">
      <formula>NOT(ISERROR(SEARCH(("financing"),(F3))))</formula>
    </cfRule>
  </conditionalFormatting>
  <conditionalFormatting sqref="F3:H3 R3">
    <cfRule type="containsText" dxfId="1077" priority="179" operator="containsText" text="information systems">
      <formula>NOT(ISERROR(SEARCH(("information systems"),(F3))))</formula>
    </cfRule>
  </conditionalFormatting>
  <conditionalFormatting sqref="F3:H3 R3">
    <cfRule type="containsText" dxfId="1076" priority="180" operator="containsText" text="knowledge">
      <formula>NOT(ISERROR(SEARCH(("knowledge"),(F3))))</formula>
    </cfRule>
  </conditionalFormatting>
  <conditionalFormatting sqref="F3:H3 R3">
    <cfRule type="containsText" dxfId="1075" priority="181" operator="containsText" text="coordination">
      <formula>NOT(ISERROR(SEARCH(("coordination"),(F3))))</formula>
    </cfRule>
  </conditionalFormatting>
  <conditionalFormatting sqref="F3:H3 R3">
    <cfRule type="containsText" dxfId="1074" priority="182" operator="containsText" text="social norms">
      <formula>NOT(ISERROR(SEARCH("social norms",F3)))</formula>
    </cfRule>
    <cfRule type="expression" dxfId="1073" priority="183">
      <formula>"social norms &amp; practices"</formula>
    </cfRule>
  </conditionalFormatting>
  <conditionalFormatting sqref="C100">
    <cfRule type="containsText" dxfId="1072" priority="166" operator="containsText" text="no">
      <formula>NOT(ISERROR(SEARCH("no",C100)))</formula>
    </cfRule>
    <cfRule type="containsText" dxfId="1071" priority="167" operator="containsText" text="yes">
      <formula>NOT(ISERROR(SEARCH("yes",C100)))</formula>
    </cfRule>
    <cfRule type="containsText" dxfId="1070" priority="168" operator="containsText" text="not at all">
      <formula>NOT(ISERROR(SEARCH("not at all",C100)))</formula>
    </cfRule>
    <cfRule type="containsText" dxfId="1069" priority="169" operator="containsText" text="partly">
      <formula>NOT(ISERROR(SEARCH("partly",C100)))</formula>
    </cfRule>
    <cfRule type="containsText" dxfId="1068" priority="170" operator="containsText" text="completely">
      <formula>NOT(ISERROR(SEARCH("completely",C100)))</formula>
    </cfRule>
  </conditionalFormatting>
  <conditionalFormatting sqref="C100">
    <cfRule type="containsText" dxfId="1067" priority="164" operator="containsText" text="slightly">
      <formula>NOT(ISERROR(SEARCH("slightly",C100)))</formula>
    </cfRule>
    <cfRule type="containsText" dxfId="1066" priority="165" operator="containsText" text="Mostly">
      <formula>NOT(ISERROR(SEARCH("Mostly",C100)))</formula>
    </cfRule>
  </conditionalFormatting>
  <conditionalFormatting sqref="C100">
    <cfRule type="containsText" dxfId="1065" priority="157" operator="containsText" text="Don't Know">
      <formula>NOT(ISERROR(SEARCH("Don't Know",C100)))</formula>
    </cfRule>
    <cfRule type="containsText" dxfId="1064" priority="158" operator="containsText" text="Not at All">
      <formula>NOT(ISERROR(SEARCH("Not at All",C100)))</formula>
    </cfRule>
    <cfRule type="endsWith" dxfId="1063" priority="159" operator="endsWith" text="No">
      <formula>RIGHT(C100,LEN("No"))="No"</formula>
    </cfRule>
    <cfRule type="beginsWith" dxfId="1062" priority="160" operator="beginsWith" text="Yes">
      <formula>LEFT(C100,LEN("Yes"))="Yes"</formula>
    </cfRule>
    <cfRule type="containsText" dxfId="1061" priority="161" operator="containsText" text="Partially">
      <formula>NOT(ISERROR(SEARCH("Partially",C100)))</formula>
    </cfRule>
    <cfRule type="containsText" dxfId="1060" priority="162" operator="containsText" text="Mostly">
      <formula>NOT(ISERROR(SEARCH("Mostly",C100)))</formula>
    </cfRule>
    <cfRule type="containsText" dxfId="1059" priority="163" operator="containsText" text="Completely">
      <formula>NOT(ISERROR(SEARCH("Completely",C100)))</formula>
    </cfRule>
  </conditionalFormatting>
  <conditionalFormatting sqref="C6">
    <cfRule type="endsWith" dxfId="1058" priority="150" operator="endsWith" text="No">
      <formula>RIGHT(C6,LEN("No"))="No"</formula>
    </cfRule>
  </conditionalFormatting>
  <conditionalFormatting sqref="C6">
    <cfRule type="containsText" dxfId="1057" priority="156" operator="containsText" text="Completely">
      <formula>NOT(ISERROR(SEARCH("Completely",C6)))</formula>
    </cfRule>
  </conditionalFormatting>
  <conditionalFormatting sqref="C6">
    <cfRule type="containsText" dxfId="1056" priority="155" operator="containsText" text="Mostly">
      <formula>NOT(ISERROR(SEARCH("Mostly",C6)))</formula>
    </cfRule>
  </conditionalFormatting>
  <conditionalFormatting sqref="C6">
    <cfRule type="containsText" dxfId="1055" priority="154" operator="containsText" text="Partially">
      <formula>NOT(ISERROR(SEARCH("Partially",C6)))</formula>
    </cfRule>
  </conditionalFormatting>
  <conditionalFormatting sqref="C6">
    <cfRule type="containsText" dxfId="1054" priority="153" operator="containsText" text="Not at All">
      <formula>NOT(ISERROR(SEARCH("Not at All",C6)))</formula>
    </cfRule>
  </conditionalFormatting>
  <conditionalFormatting sqref="C6">
    <cfRule type="containsText" dxfId="1053" priority="152" operator="containsText" text="Don't Know">
      <formula>NOT(ISERROR(SEARCH("Don't Know",C6)))</formula>
    </cfRule>
  </conditionalFormatting>
  <conditionalFormatting sqref="C6">
    <cfRule type="containsText" dxfId="1052" priority="151" operator="containsText" text="Yes">
      <formula>NOT(ISERROR(SEARCH("Yes",C6)))</formula>
    </cfRule>
  </conditionalFormatting>
  <conditionalFormatting sqref="C8:C11">
    <cfRule type="endsWith" dxfId="1051" priority="143" operator="endsWith" text="No">
      <formula>RIGHT(C8,LEN("No"))="No"</formula>
    </cfRule>
  </conditionalFormatting>
  <conditionalFormatting sqref="C8:C11">
    <cfRule type="containsText" dxfId="1050" priority="149" operator="containsText" text="Completely">
      <formula>NOT(ISERROR(SEARCH("Completely",C8)))</formula>
    </cfRule>
  </conditionalFormatting>
  <conditionalFormatting sqref="C8:C11">
    <cfRule type="containsText" dxfId="1049" priority="148" operator="containsText" text="Mostly">
      <formula>NOT(ISERROR(SEARCH("Mostly",C8)))</formula>
    </cfRule>
  </conditionalFormatting>
  <conditionalFormatting sqref="C8:C11">
    <cfRule type="containsText" dxfId="1048" priority="147" operator="containsText" text="Partially">
      <formula>NOT(ISERROR(SEARCH("Partially",C8)))</formula>
    </cfRule>
  </conditionalFormatting>
  <conditionalFormatting sqref="C8:C11">
    <cfRule type="containsText" dxfId="1047" priority="146" operator="containsText" text="Not at All">
      <formula>NOT(ISERROR(SEARCH("Not at All",C8)))</formula>
    </cfRule>
  </conditionalFormatting>
  <conditionalFormatting sqref="C8:C11">
    <cfRule type="containsText" dxfId="1046" priority="145" operator="containsText" text="Don't Know">
      <formula>NOT(ISERROR(SEARCH("Don't Know",C8)))</formula>
    </cfRule>
  </conditionalFormatting>
  <conditionalFormatting sqref="C8:C11">
    <cfRule type="containsText" dxfId="1045" priority="144" operator="containsText" text="Yes">
      <formula>NOT(ISERROR(SEARCH("Yes",C8)))</formula>
    </cfRule>
  </conditionalFormatting>
  <conditionalFormatting sqref="C13:C15">
    <cfRule type="endsWith" dxfId="1044" priority="136" operator="endsWith" text="No">
      <formula>RIGHT(C13,LEN("No"))="No"</formula>
    </cfRule>
  </conditionalFormatting>
  <conditionalFormatting sqref="C13:C15">
    <cfRule type="containsText" dxfId="1043" priority="142" operator="containsText" text="Completely">
      <formula>NOT(ISERROR(SEARCH("Completely",C13)))</formula>
    </cfRule>
  </conditionalFormatting>
  <conditionalFormatting sqref="C13:C15">
    <cfRule type="containsText" dxfId="1042" priority="141" operator="containsText" text="Mostly">
      <formula>NOT(ISERROR(SEARCH("Mostly",C13)))</formula>
    </cfRule>
  </conditionalFormatting>
  <conditionalFormatting sqref="C13:C15">
    <cfRule type="containsText" dxfId="1041" priority="140" operator="containsText" text="Partially">
      <formula>NOT(ISERROR(SEARCH("Partially",C13)))</formula>
    </cfRule>
  </conditionalFormatting>
  <conditionalFormatting sqref="C13:C15">
    <cfRule type="containsText" dxfId="1040" priority="139" operator="containsText" text="Not at All">
      <formula>NOT(ISERROR(SEARCH("Not at All",C13)))</formula>
    </cfRule>
  </conditionalFormatting>
  <conditionalFormatting sqref="C13:C15">
    <cfRule type="containsText" dxfId="1039" priority="138" operator="containsText" text="Don't Know">
      <formula>NOT(ISERROR(SEARCH("Don't Know",C13)))</formula>
    </cfRule>
  </conditionalFormatting>
  <conditionalFormatting sqref="C13:C15">
    <cfRule type="containsText" dxfId="1038" priority="137" operator="containsText" text="Yes">
      <formula>NOT(ISERROR(SEARCH("Yes",C13)))</formula>
    </cfRule>
  </conditionalFormatting>
  <conditionalFormatting sqref="C37:C40">
    <cfRule type="containsText" dxfId="1037" priority="135" operator="containsText" text="Completely">
      <formula>NOT(ISERROR(SEARCH("Completely",C37)))</formula>
    </cfRule>
  </conditionalFormatting>
  <conditionalFormatting sqref="C37:C40">
    <cfRule type="containsText" dxfId="1036" priority="134" operator="containsText" text="Mostly">
      <formula>NOT(ISERROR(SEARCH("Mostly",C37)))</formula>
    </cfRule>
  </conditionalFormatting>
  <conditionalFormatting sqref="C37:C40">
    <cfRule type="containsText" dxfId="1035" priority="133" operator="containsText" text="Partially">
      <formula>NOT(ISERROR(SEARCH("Partially",C37)))</formula>
    </cfRule>
  </conditionalFormatting>
  <conditionalFormatting sqref="C37:C40">
    <cfRule type="containsText" dxfId="1034" priority="132" operator="containsText" text="Not at All">
      <formula>NOT(ISERROR(SEARCH("Not at All",C37)))</formula>
    </cfRule>
  </conditionalFormatting>
  <conditionalFormatting sqref="C37:C40">
    <cfRule type="containsText" dxfId="1033" priority="131" operator="containsText" text="Don't Know">
      <formula>NOT(ISERROR(SEARCH("Don't Know",C37)))</formula>
    </cfRule>
  </conditionalFormatting>
  <conditionalFormatting sqref="C37:C40">
    <cfRule type="containsText" dxfId="1032" priority="130" operator="containsText" text="Yes">
      <formula>NOT(ISERROR(SEARCH("Yes",C37)))</formula>
    </cfRule>
  </conditionalFormatting>
  <conditionalFormatting sqref="C37:C40">
    <cfRule type="endsWith" dxfId="1031" priority="129" operator="endsWith" text="No">
      <formula>RIGHT(C37,LEN("No"))="No"</formula>
    </cfRule>
  </conditionalFormatting>
  <conditionalFormatting sqref="C41">
    <cfRule type="containsText" dxfId="1030" priority="128" operator="containsText" text="Completely">
      <formula>NOT(ISERROR(SEARCH("Completely",C41)))</formula>
    </cfRule>
  </conditionalFormatting>
  <conditionalFormatting sqref="C41">
    <cfRule type="containsText" dxfId="1029" priority="127" operator="containsText" text="Mostly">
      <formula>NOT(ISERROR(SEARCH("Mostly",C41)))</formula>
    </cfRule>
  </conditionalFormatting>
  <conditionalFormatting sqref="C41">
    <cfRule type="containsText" dxfId="1028" priority="126" operator="containsText" text="Partially">
      <formula>NOT(ISERROR(SEARCH("Partially",C41)))</formula>
    </cfRule>
  </conditionalFormatting>
  <conditionalFormatting sqref="C41">
    <cfRule type="containsText" dxfId="1027" priority="125" operator="containsText" text="Not at All">
      <formula>NOT(ISERROR(SEARCH("Not at All",C41)))</formula>
    </cfRule>
  </conditionalFormatting>
  <conditionalFormatting sqref="C41">
    <cfRule type="containsText" dxfId="1026" priority="124" operator="containsText" text="Don't Know">
      <formula>NOT(ISERROR(SEARCH("Don't Know",C41)))</formula>
    </cfRule>
  </conditionalFormatting>
  <conditionalFormatting sqref="C41">
    <cfRule type="containsText" dxfId="1025" priority="123" operator="containsText" text="Yes">
      <formula>NOT(ISERROR(SEARCH("Yes",C41)))</formula>
    </cfRule>
  </conditionalFormatting>
  <conditionalFormatting sqref="C41">
    <cfRule type="endsWith" dxfId="1024" priority="122" operator="endsWith" text="No">
      <formula>RIGHT(C41,LEN("No"))="No"</formula>
    </cfRule>
  </conditionalFormatting>
  <conditionalFormatting sqref="C42:C47">
    <cfRule type="containsText" dxfId="1023" priority="121" operator="containsText" text="Completely">
      <formula>NOT(ISERROR(SEARCH("Completely",C42)))</formula>
    </cfRule>
  </conditionalFormatting>
  <conditionalFormatting sqref="C42:C47">
    <cfRule type="containsText" dxfId="1022" priority="120" operator="containsText" text="Mostly">
      <formula>NOT(ISERROR(SEARCH("Mostly",C42)))</formula>
    </cfRule>
  </conditionalFormatting>
  <conditionalFormatting sqref="C42:C47">
    <cfRule type="containsText" dxfId="1021" priority="119" operator="containsText" text="Partially">
      <formula>NOT(ISERROR(SEARCH("Partially",C42)))</formula>
    </cfRule>
  </conditionalFormatting>
  <conditionalFormatting sqref="C42:C47">
    <cfRule type="containsText" dxfId="1020" priority="118" operator="containsText" text="Not at All">
      <formula>NOT(ISERROR(SEARCH("Not at All",C42)))</formula>
    </cfRule>
  </conditionalFormatting>
  <conditionalFormatting sqref="C42:C47">
    <cfRule type="containsText" dxfId="1019" priority="117" operator="containsText" text="Don't Know">
      <formula>NOT(ISERROR(SEARCH("Don't Know",C42)))</formula>
    </cfRule>
  </conditionalFormatting>
  <conditionalFormatting sqref="C42:C47">
    <cfRule type="containsText" dxfId="1018" priority="116" operator="containsText" text="Yes">
      <formula>NOT(ISERROR(SEARCH("Yes",C42)))</formula>
    </cfRule>
  </conditionalFormatting>
  <conditionalFormatting sqref="C42:C47">
    <cfRule type="endsWith" dxfId="1017" priority="115" operator="endsWith" text="No">
      <formula>RIGHT(C42,LEN("No"))="No"</formula>
    </cfRule>
  </conditionalFormatting>
  <conditionalFormatting sqref="C48">
    <cfRule type="containsText" dxfId="1016" priority="114" operator="containsText" text="Completely">
      <formula>NOT(ISERROR(SEARCH("Completely",C48)))</formula>
    </cfRule>
  </conditionalFormatting>
  <conditionalFormatting sqref="C48">
    <cfRule type="containsText" dxfId="1015" priority="113" operator="containsText" text="Mostly">
      <formula>NOT(ISERROR(SEARCH("Mostly",C48)))</formula>
    </cfRule>
  </conditionalFormatting>
  <conditionalFormatting sqref="C48">
    <cfRule type="containsText" dxfId="1014" priority="112" operator="containsText" text="Partially">
      <formula>NOT(ISERROR(SEARCH("Partially",C48)))</formula>
    </cfRule>
  </conditionalFormatting>
  <conditionalFormatting sqref="C48">
    <cfRule type="containsText" dxfId="1013" priority="111" operator="containsText" text="Not at All">
      <formula>NOT(ISERROR(SEARCH("Not at All",C48)))</formula>
    </cfRule>
  </conditionalFormatting>
  <conditionalFormatting sqref="C48">
    <cfRule type="containsText" dxfId="1012" priority="110" operator="containsText" text="Don't Know">
      <formula>NOT(ISERROR(SEARCH("Don't Know",C48)))</formula>
    </cfRule>
  </conditionalFormatting>
  <conditionalFormatting sqref="C48">
    <cfRule type="containsText" dxfId="1011" priority="109" operator="containsText" text="Yes">
      <formula>NOT(ISERROR(SEARCH("Yes",C48)))</formula>
    </cfRule>
  </conditionalFormatting>
  <conditionalFormatting sqref="C48">
    <cfRule type="endsWith" dxfId="1010" priority="108" operator="endsWith" text="No">
      <formula>RIGHT(C48,LEN("No"))="No"</formula>
    </cfRule>
  </conditionalFormatting>
  <conditionalFormatting sqref="C49:C55">
    <cfRule type="containsText" dxfId="1009" priority="107" operator="containsText" text="Completely">
      <formula>NOT(ISERROR(SEARCH("Completely",C49)))</formula>
    </cfRule>
  </conditionalFormatting>
  <conditionalFormatting sqref="C49:C55">
    <cfRule type="containsText" dxfId="1008" priority="106" operator="containsText" text="Mostly">
      <formula>NOT(ISERROR(SEARCH("Mostly",C49)))</formula>
    </cfRule>
  </conditionalFormatting>
  <conditionalFormatting sqref="C49:C55">
    <cfRule type="containsText" dxfId="1007" priority="105" operator="containsText" text="Partially">
      <formula>NOT(ISERROR(SEARCH("Partially",C49)))</formula>
    </cfRule>
  </conditionalFormatting>
  <conditionalFormatting sqref="C49:C55">
    <cfRule type="containsText" dxfId="1006" priority="104" operator="containsText" text="Not at All">
      <formula>NOT(ISERROR(SEARCH("Not at All",C49)))</formula>
    </cfRule>
  </conditionalFormatting>
  <conditionalFormatting sqref="C49:C55">
    <cfRule type="containsText" dxfId="1005" priority="103" operator="containsText" text="Don't Know">
      <formula>NOT(ISERROR(SEARCH("Don't Know",C49)))</formula>
    </cfRule>
  </conditionalFormatting>
  <conditionalFormatting sqref="C49:C55">
    <cfRule type="containsText" dxfId="1004" priority="102" operator="containsText" text="Yes">
      <formula>NOT(ISERROR(SEARCH("Yes",C49)))</formula>
    </cfRule>
  </conditionalFormatting>
  <conditionalFormatting sqref="C49:C55">
    <cfRule type="endsWith" dxfId="1003" priority="101" operator="endsWith" text="No">
      <formula>RIGHT(C49,LEN("No"))="No"</formula>
    </cfRule>
  </conditionalFormatting>
  <conditionalFormatting sqref="C56:C57">
    <cfRule type="containsText" dxfId="1002" priority="100" operator="containsText" text="Completely">
      <formula>NOT(ISERROR(SEARCH("Completely",C56)))</formula>
    </cfRule>
  </conditionalFormatting>
  <conditionalFormatting sqref="C56:C57">
    <cfRule type="containsText" dxfId="1001" priority="99" operator="containsText" text="Mostly">
      <formula>NOT(ISERROR(SEARCH("Mostly",C56)))</formula>
    </cfRule>
  </conditionalFormatting>
  <conditionalFormatting sqref="C56:C57">
    <cfRule type="containsText" dxfId="1000" priority="98" operator="containsText" text="Partially">
      <formula>NOT(ISERROR(SEARCH("Partially",C56)))</formula>
    </cfRule>
  </conditionalFormatting>
  <conditionalFormatting sqref="C56:C57">
    <cfRule type="containsText" dxfId="999" priority="97" operator="containsText" text="Not at All">
      <formula>NOT(ISERROR(SEARCH("Not at All",C56)))</formula>
    </cfRule>
  </conditionalFormatting>
  <conditionalFormatting sqref="C56:C57">
    <cfRule type="containsText" dxfId="998" priority="96" operator="containsText" text="Don't Know">
      <formula>NOT(ISERROR(SEARCH("Don't Know",C56)))</formula>
    </cfRule>
  </conditionalFormatting>
  <conditionalFormatting sqref="C56:C57">
    <cfRule type="containsText" dxfId="997" priority="95" operator="containsText" text="Yes">
      <formula>NOT(ISERROR(SEARCH("Yes",C56)))</formula>
    </cfRule>
  </conditionalFormatting>
  <conditionalFormatting sqref="C56:C57">
    <cfRule type="endsWith" dxfId="996" priority="94" operator="endsWith" text="No">
      <formula>RIGHT(C56,LEN("No"))="No"</formula>
    </cfRule>
  </conditionalFormatting>
  <conditionalFormatting sqref="C61:C66">
    <cfRule type="containsText" dxfId="995" priority="93" operator="containsText" text="Completely">
      <formula>NOT(ISERROR(SEARCH("Completely",C61)))</formula>
    </cfRule>
  </conditionalFormatting>
  <conditionalFormatting sqref="C61:C66">
    <cfRule type="containsText" dxfId="994" priority="92" operator="containsText" text="Mostly">
      <formula>NOT(ISERROR(SEARCH("Mostly",C61)))</formula>
    </cfRule>
  </conditionalFormatting>
  <conditionalFormatting sqref="C61:C66">
    <cfRule type="containsText" dxfId="993" priority="91" operator="containsText" text="Partially">
      <formula>NOT(ISERROR(SEARCH("Partially",C61)))</formula>
    </cfRule>
  </conditionalFormatting>
  <conditionalFormatting sqref="C61:C66">
    <cfRule type="containsText" dxfId="992" priority="90" operator="containsText" text="Not at All">
      <formula>NOT(ISERROR(SEARCH("Not at All",C61)))</formula>
    </cfRule>
  </conditionalFormatting>
  <conditionalFormatting sqref="C61:C66">
    <cfRule type="containsText" dxfId="991" priority="89" operator="containsText" text="Don't Know">
      <formula>NOT(ISERROR(SEARCH("Don't Know",C61)))</formula>
    </cfRule>
  </conditionalFormatting>
  <conditionalFormatting sqref="C61:C66">
    <cfRule type="containsText" dxfId="990" priority="88" operator="containsText" text="Yes">
      <formula>NOT(ISERROR(SEARCH("Yes",C61)))</formula>
    </cfRule>
  </conditionalFormatting>
  <conditionalFormatting sqref="C61:C66">
    <cfRule type="endsWith" dxfId="989" priority="87" operator="endsWith" text="No">
      <formula>RIGHT(C61,LEN("No"))="No"</formula>
    </cfRule>
  </conditionalFormatting>
  <conditionalFormatting sqref="C68:C69">
    <cfRule type="containsText" dxfId="988" priority="86" operator="containsText" text="Completely">
      <formula>NOT(ISERROR(SEARCH("Completely",C68)))</formula>
    </cfRule>
  </conditionalFormatting>
  <conditionalFormatting sqref="C68:C69">
    <cfRule type="containsText" dxfId="987" priority="85" operator="containsText" text="Mostly">
      <formula>NOT(ISERROR(SEARCH("Mostly",C68)))</formula>
    </cfRule>
  </conditionalFormatting>
  <conditionalFormatting sqref="C68:C69">
    <cfRule type="containsText" dxfId="986" priority="84" operator="containsText" text="Partially">
      <formula>NOT(ISERROR(SEARCH("Partially",C68)))</formula>
    </cfRule>
  </conditionalFormatting>
  <conditionalFormatting sqref="C68:C69">
    <cfRule type="containsText" dxfId="985" priority="83" operator="containsText" text="Not at All">
      <formula>NOT(ISERROR(SEARCH("Not at All",C68)))</formula>
    </cfRule>
  </conditionalFormatting>
  <conditionalFormatting sqref="C68:C69">
    <cfRule type="containsText" dxfId="984" priority="82" operator="containsText" text="Don't Know">
      <formula>NOT(ISERROR(SEARCH("Don't Know",C68)))</formula>
    </cfRule>
  </conditionalFormatting>
  <conditionalFormatting sqref="C68:C69">
    <cfRule type="containsText" dxfId="983" priority="81" operator="containsText" text="Yes">
      <formula>NOT(ISERROR(SEARCH("Yes",C68)))</formula>
    </cfRule>
  </conditionalFormatting>
  <conditionalFormatting sqref="C68:C69">
    <cfRule type="endsWith" dxfId="982" priority="80" operator="endsWith" text="No">
      <formula>RIGHT(C68,LEN("No"))="No"</formula>
    </cfRule>
  </conditionalFormatting>
  <conditionalFormatting sqref="C80:C81">
    <cfRule type="containsText" dxfId="981" priority="79" operator="containsText" text="Completely">
      <formula>NOT(ISERROR(SEARCH("Completely",C80)))</formula>
    </cfRule>
  </conditionalFormatting>
  <conditionalFormatting sqref="C80:C81">
    <cfRule type="containsText" dxfId="980" priority="78" operator="containsText" text="Mostly">
      <formula>NOT(ISERROR(SEARCH("Mostly",C80)))</formula>
    </cfRule>
  </conditionalFormatting>
  <conditionalFormatting sqref="C80:C81">
    <cfRule type="containsText" dxfId="979" priority="77" operator="containsText" text="Partially">
      <formula>NOT(ISERROR(SEARCH("Partially",C80)))</formula>
    </cfRule>
  </conditionalFormatting>
  <conditionalFormatting sqref="C80:C81">
    <cfRule type="containsText" dxfId="978" priority="76" operator="containsText" text="Not at All">
      <formula>NOT(ISERROR(SEARCH("Not at All",C80)))</formula>
    </cfRule>
  </conditionalFormatting>
  <conditionalFormatting sqref="C80:C81">
    <cfRule type="containsText" dxfId="977" priority="75" operator="containsText" text="Don't Know">
      <formula>NOT(ISERROR(SEARCH("Don't Know",C80)))</formula>
    </cfRule>
  </conditionalFormatting>
  <conditionalFormatting sqref="C80:C81">
    <cfRule type="containsText" dxfId="976" priority="74" operator="containsText" text="Yes">
      <formula>NOT(ISERROR(SEARCH("Yes",C80)))</formula>
    </cfRule>
  </conditionalFormatting>
  <conditionalFormatting sqref="C80:C81">
    <cfRule type="endsWith" dxfId="975" priority="73" operator="endsWith" text="No">
      <formula>RIGHT(C80,LEN("No"))="No"</formula>
    </cfRule>
  </conditionalFormatting>
  <conditionalFormatting sqref="C84">
    <cfRule type="containsText" dxfId="974" priority="72" operator="containsText" text="Completely">
      <formula>NOT(ISERROR(SEARCH("Completely",C84)))</formula>
    </cfRule>
  </conditionalFormatting>
  <conditionalFormatting sqref="C84">
    <cfRule type="containsText" dxfId="973" priority="71" operator="containsText" text="Mostly">
      <formula>NOT(ISERROR(SEARCH("Mostly",C84)))</formula>
    </cfRule>
  </conditionalFormatting>
  <conditionalFormatting sqref="C84">
    <cfRule type="containsText" dxfId="972" priority="70" operator="containsText" text="Partially">
      <formula>NOT(ISERROR(SEARCH("Partially",C84)))</formula>
    </cfRule>
  </conditionalFormatting>
  <conditionalFormatting sqref="C84">
    <cfRule type="containsText" dxfId="971" priority="69" operator="containsText" text="Not at All">
      <formula>NOT(ISERROR(SEARCH("Not at All",C84)))</formula>
    </cfRule>
  </conditionalFormatting>
  <conditionalFormatting sqref="C84">
    <cfRule type="containsText" dxfId="970" priority="68" operator="containsText" text="Don't Know">
      <formula>NOT(ISERROR(SEARCH("Don't Know",C84)))</formula>
    </cfRule>
  </conditionalFormatting>
  <conditionalFormatting sqref="C84">
    <cfRule type="containsText" dxfId="969" priority="67" operator="containsText" text="Yes">
      <formula>NOT(ISERROR(SEARCH("Yes",C84)))</formula>
    </cfRule>
  </conditionalFormatting>
  <conditionalFormatting sqref="C84">
    <cfRule type="endsWith" dxfId="968" priority="66" operator="endsWith" text="No">
      <formula>RIGHT(C84,LEN("No"))="No"</formula>
    </cfRule>
  </conditionalFormatting>
  <conditionalFormatting sqref="C89">
    <cfRule type="containsText" dxfId="967" priority="65" operator="containsText" text="Completely">
      <formula>NOT(ISERROR(SEARCH("Completely",C89)))</formula>
    </cfRule>
  </conditionalFormatting>
  <conditionalFormatting sqref="C89">
    <cfRule type="containsText" dxfId="966" priority="64" operator="containsText" text="Mostly">
      <formula>NOT(ISERROR(SEARCH("Mostly",C89)))</formula>
    </cfRule>
  </conditionalFormatting>
  <conditionalFormatting sqref="C89">
    <cfRule type="containsText" dxfId="965" priority="63" operator="containsText" text="Partially">
      <formula>NOT(ISERROR(SEARCH("Partially",C89)))</formula>
    </cfRule>
  </conditionalFormatting>
  <conditionalFormatting sqref="C89">
    <cfRule type="containsText" dxfId="964" priority="62" operator="containsText" text="Not at All">
      <formula>NOT(ISERROR(SEARCH("Not at All",C89)))</formula>
    </cfRule>
  </conditionalFormatting>
  <conditionalFormatting sqref="C89">
    <cfRule type="containsText" dxfId="963" priority="61" operator="containsText" text="Don't Know">
      <formula>NOT(ISERROR(SEARCH("Don't Know",C89)))</formula>
    </cfRule>
  </conditionalFormatting>
  <conditionalFormatting sqref="C89">
    <cfRule type="containsText" dxfId="962" priority="60" operator="containsText" text="Yes">
      <formula>NOT(ISERROR(SEARCH("Yes",C89)))</formula>
    </cfRule>
  </conditionalFormatting>
  <conditionalFormatting sqref="C89">
    <cfRule type="endsWith" dxfId="961" priority="59" operator="endsWith" text="No">
      <formula>RIGHT(C89,LEN("No"))="No"</formula>
    </cfRule>
  </conditionalFormatting>
  <conditionalFormatting sqref="C91">
    <cfRule type="containsText" dxfId="960" priority="58" operator="containsText" text="Completely">
      <formula>NOT(ISERROR(SEARCH("Completely",C91)))</formula>
    </cfRule>
  </conditionalFormatting>
  <conditionalFormatting sqref="C91">
    <cfRule type="containsText" dxfId="959" priority="57" operator="containsText" text="Mostly">
      <formula>NOT(ISERROR(SEARCH("Mostly",C91)))</formula>
    </cfRule>
  </conditionalFormatting>
  <conditionalFormatting sqref="C91">
    <cfRule type="containsText" dxfId="958" priority="56" operator="containsText" text="Partially">
      <formula>NOT(ISERROR(SEARCH("Partially",C91)))</formula>
    </cfRule>
  </conditionalFormatting>
  <conditionalFormatting sqref="C91">
    <cfRule type="containsText" dxfId="957" priority="55" operator="containsText" text="Not at All">
      <formula>NOT(ISERROR(SEARCH("Not at All",C91)))</formula>
    </cfRule>
  </conditionalFormatting>
  <conditionalFormatting sqref="C91">
    <cfRule type="containsText" dxfId="956" priority="54" operator="containsText" text="Don't Know">
      <formula>NOT(ISERROR(SEARCH("Don't Know",C91)))</formula>
    </cfRule>
  </conditionalFormatting>
  <conditionalFormatting sqref="C91">
    <cfRule type="containsText" dxfId="955" priority="53" operator="containsText" text="Yes">
      <formula>NOT(ISERROR(SEARCH("Yes",C91)))</formula>
    </cfRule>
  </conditionalFormatting>
  <conditionalFormatting sqref="C91">
    <cfRule type="endsWith" dxfId="954" priority="52" operator="endsWith" text="No">
      <formula>RIGHT(C91,LEN("No"))="No"</formula>
    </cfRule>
  </conditionalFormatting>
  <conditionalFormatting sqref="C93:C97">
    <cfRule type="containsText" dxfId="953" priority="51" operator="containsText" text="Completely">
      <formula>NOT(ISERROR(SEARCH("Completely",C93)))</formula>
    </cfRule>
  </conditionalFormatting>
  <conditionalFormatting sqref="C93:C97">
    <cfRule type="containsText" dxfId="952" priority="50" operator="containsText" text="Mostly">
      <formula>NOT(ISERROR(SEARCH("Mostly",C93)))</formula>
    </cfRule>
  </conditionalFormatting>
  <conditionalFormatting sqref="C93:C97">
    <cfRule type="containsText" dxfId="951" priority="49" operator="containsText" text="Partially">
      <formula>NOT(ISERROR(SEARCH("Partially",C93)))</formula>
    </cfRule>
  </conditionalFormatting>
  <conditionalFormatting sqref="C93:C97">
    <cfRule type="containsText" dxfId="950" priority="48" operator="containsText" text="Not at All">
      <formula>NOT(ISERROR(SEARCH("Not at All",C93)))</formula>
    </cfRule>
  </conditionalFormatting>
  <conditionalFormatting sqref="C93:C97">
    <cfRule type="containsText" dxfId="949" priority="47" operator="containsText" text="Don't Know">
      <formula>NOT(ISERROR(SEARCH("Don't Know",C93)))</formula>
    </cfRule>
  </conditionalFormatting>
  <conditionalFormatting sqref="C93:C97">
    <cfRule type="containsText" dxfId="948" priority="46" operator="containsText" text="Yes">
      <formula>NOT(ISERROR(SEARCH("Yes",C93)))</formula>
    </cfRule>
  </conditionalFormatting>
  <conditionalFormatting sqref="C93:C97">
    <cfRule type="endsWith" dxfId="947" priority="45" operator="endsWith" text="No">
      <formula>RIGHT(C93,LEN("No"))="No"</formula>
    </cfRule>
  </conditionalFormatting>
  <conditionalFormatting sqref="C1:D2 C36:D81 C83:D1048576 C4:D34">
    <cfRule type="containsText" dxfId="946" priority="43" operator="containsText" text="mostly">
      <formula>NOT(ISERROR(SEARCH("mostly",C1)))</formula>
    </cfRule>
    <cfRule type="containsText" dxfId="945" priority="44" operator="containsText" text="slightly">
      <formula>NOT(ISERROR(SEARCH("slightly",C1)))</formula>
    </cfRule>
  </conditionalFormatting>
  <conditionalFormatting sqref="C3:D3">
    <cfRule type="containsText" dxfId="944" priority="41" operator="containsText" text="mostly">
      <formula>NOT(ISERROR(SEARCH("mostly",C3)))</formula>
    </cfRule>
    <cfRule type="containsText" dxfId="943" priority="42" operator="containsText" text="slightly">
      <formula>NOT(ISERROR(SEARCH("slightly",C3)))</formula>
    </cfRule>
  </conditionalFormatting>
  <conditionalFormatting sqref="C35:D35">
    <cfRule type="containsText" dxfId="942" priority="39" operator="containsText" text="mostly">
      <formula>NOT(ISERROR(SEARCH("mostly",C35)))</formula>
    </cfRule>
    <cfRule type="containsText" dxfId="941" priority="40" operator="containsText" text="slightly">
      <formula>NOT(ISERROR(SEARCH("slightly",C35)))</formula>
    </cfRule>
  </conditionalFormatting>
  <conditionalFormatting sqref="C70:C76">
    <cfRule type="containsText" dxfId="940" priority="38" operator="containsText" text="Completely">
      <formula>NOT(ISERROR(SEARCH("Completely",C70)))</formula>
    </cfRule>
  </conditionalFormatting>
  <conditionalFormatting sqref="C70:C76">
    <cfRule type="containsText" dxfId="939" priority="37" operator="containsText" text="Mostly">
      <formula>NOT(ISERROR(SEARCH("Mostly",C70)))</formula>
    </cfRule>
  </conditionalFormatting>
  <conditionalFormatting sqref="C70:C76">
    <cfRule type="containsText" dxfId="938" priority="36" operator="containsText" text="Partially">
      <formula>NOT(ISERROR(SEARCH("Partially",C70)))</formula>
    </cfRule>
  </conditionalFormatting>
  <conditionalFormatting sqref="C70:C76">
    <cfRule type="containsText" dxfId="937" priority="35" operator="containsText" text="Not at All">
      <formula>NOT(ISERROR(SEARCH("Not at All",C70)))</formula>
    </cfRule>
  </conditionalFormatting>
  <conditionalFormatting sqref="C70:C76">
    <cfRule type="containsText" dxfId="936" priority="34" operator="containsText" text="Don't Know">
      <formula>NOT(ISERROR(SEARCH("Don't Know",C70)))</formula>
    </cfRule>
  </conditionalFormatting>
  <conditionalFormatting sqref="C70:C76">
    <cfRule type="containsText" dxfId="935" priority="33" operator="containsText" text="Yes">
      <formula>NOT(ISERROR(SEARCH("Yes",C70)))</formula>
    </cfRule>
  </conditionalFormatting>
  <conditionalFormatting sqref="C70:C76">
    <cfRule type="endsWith" dxfId="934" priority="32" operator="endsWith" text="No">
      <formula>RIGHT(C70,LEN("No"))="No"</formula>
    </cfRule>
  </conditionalFormatting>
  <conditionalFormatting sqref="C82:D82">
    <cfRule type="containsText" dxfId="933" priority="30" operator="containsText" text="mostly">
      <formula>NOT(ISERROR(SEARCH("mostly",C82)))</formula>
    </cfRule>
    <cfRule type="containsText" dxfId="932" priority="31" operator="containsText" text="slightly">
      <formula>NOT(ISERROR(SEARCH("slightly",C82)))</formula>
    </cfRule>
  </conditionalFormatting>
  <conditionalFormatting sqref="C85:C89">
    <cfRule type="containsText" dxfId="931" priority="29" operator="containsText" text="Completely">
      <formula>NOT(ISERROR(SEARCH("Completely",C85)))</formula>
    </cfRule>
  </conditionalFormatting>
  <conditionalFormatting sqref="C85:C89">
    <cfRule type="containsText" dxfId="930" priority="28" operator="containsText" text="Mostly">
      <formula>NOT(ISERROR(SEARCH("Mostly",C85)))</formula>
    </cfRule>
  </conditionalFormatting>
  <conditionalFormatting sqref="C85:C89">
    <cfRule type="containsText" dxfId="929" priority="27" operator="containsText" text="Partially">
      <formula>NOT(ISERROR(SEARCH("Partially",C85)))</formula>
    </cfRule>
  </conditionalFormatting>
  <conditionalFormatting sqref="C85:C89">
    <cfRule type="containsText" dxfId="928" priority="26" operator="containsText" text="Not at All">
      <formula>NOT(ISERROR(SEARCH("Not at All",C85)))</formula>
    </cfRule>
  </conditionalFormatting>
  <conditionalFormatting sqref="C85:C89">
    <cfRule type="containsText" dxfId="927" priority="25" operator="containsText" text="Don't Know">
      <formula>NOT(ISERROR(SEARCH("Don't Know",C85)))</formula>
    </cfRule>
  </conditionalFormatting>
  <conditionalFormatting sqref="C85:C89">
    <cfRule type="containsText" dxfId="926" priority="24" operator="containsText" text="Yes">
      <formula>NOT(ISERROR(SEARCH("Yes",C85)))</formula>
    </cfRule>
  </conditionalFormatting>
  <conditionalFormatting sqref="C85:C89">
    <cfRule type="endsWith" dxfId="925" priority="23" operator="endsWith" text="No">
      <formula>RIGHT(C85,LEN("No"))="No"</formula>
    </cfRule>
  </conditionalFormatting>
  <conditionalFormatting sqref="C5">
    <cfRule type="endsWith" dxfId="924" priority="16" operator="endsWith" text="No">
      <formula>RIGHT(C5,LEN("No"))="No"</formula>
    </cfRule>
  </conditionalFormatting>
  <conditionalFormatting sqref="C5">
    <cfRule type="containsText" dxfId="923" priority="22" operator="containsText" text="Completely">
      <formula>NOT(ISERROR(SEARCH("Completely",C5)))</formula>
    </cfRule>
  </conditionalFormatting>
  <conditionalFormatting sqref="C5">
    <cfRule type="containsText" dxfId="922" priority="21" operator="containsText" text="Mostly">
      <formula>NOT(ISERROR(SEARCH("Mostly",C5)))</formula>
    </cfRule>
  </conditionalFormatting>
  <conditionalFormatting sqref="C5">
    <cfRule type="containsText" dxfId="921" priority="20" operator="containsText" text="Partially">
      <formula>NOT(ISERROR(SEARCH("Partially",C5)))</formula>
    </cfRule>
  </conditionalFormatting>
  <conditionalFormatting sqref="C5">
    <cfRule type="containsText" dxfId="920" priority="19" operator="containsText" text="Not at All">
      <formula>NOT(ISERROR(SEARCH("Not at All",C5)))</formula>
    </cfRule>
  </conditionalFormatting>
  <conditionalFormatting sqref="C5">
    <cfRule type="containsText" dxfId="919" priority="18" operator="containsText" text="Don't Know">
      <formula>NOT(ISERROR(SEARCH("Don't Know",C5)))</formula>
    </cfRule>
  </conditionalFormatting>
  <conditionalFormatting sqref="C5">
    <cfRule type="containsText" dxfId="918" priority="17" operator="containsText" text="Yes">
      <formula>NOT(ISERROR(SEARCH("Yes",C5)))</formula>
    </cfRule>
  </conditionalFormatting>
  <conditionalFormatting sqref="C11">
    <cfRule type="endsWith" dxfId="917" priority="9" operator="endsWith" text="No">
      <formula>RIGHT(C11,LEN("No"))="No"</formula>
    </cfRule>
  </conditionalFormatting>
  <conditionalFormatting sqref="C11">
    <cfRule type="containsText" dxfId="916" priority="15" operator="containsText" text="Completely">
      <formula>NOT(ISERROR(SEARCH("Completely",C11)))</formula>
    </cfRule>
  </conditionalFormatting>
  <conditionalFormatting sqref="C11">
    <cfRule type="containsText" dxfId="915" priority="14" operator="containsText" text="Mostly">
      <formula>NOT(ISERROR(SEARCH("Mostly",C11)))</formula>
    </cfRule>
  </conditionalFormatting>
  <conditionalFormatting sqref="C11">
    <cfRule type="containsText" dxfId="914" priority="13" operator="containsText" text="Partially">
      <formula>NOT(ISERROR(SEARCH("Partially",C11)))</formula>
    </cfRule>
  </conditionalFormatting>
  <conditionalFormatting sqref="C11">
    <cfRule type="containsText" dxfId="913" priority="12" operator="containsText" text="Not at All">
      <formula>NOT(ISERROR(SEARCH("Not at All",C11)))</formula>
    </cfRule>
  </conditionalFormatting>
  <conditionalFormatting sqref="C11">
    <cfRule type="containsText" dxfId="912" priority="11" operator="containsText" text="Don't Know">
      <formula>NOT(ISERROR(SEARCH("Don't Know",C11)))</formula>
    </cfRule>
  </conditionalFormatting>
  <conditionalFormatting sqref="C11">
    <cfRule type="containsText" dxfId="911" priority="10" operator="containsText" text="Yes">
      <formula>NOT(ISERROR(SEARCH("Yes",C11)))</formula>
    </cfRule>
  </conditionalFormatting>
  <conditionalFormatting sqref="C13">
    <cfRule type="endsWith" dxfId="910" priority="2" operator="endsWith" text="No">
      <formula>RIGHT(C13,LEN("No"))="No"</formula>
    </cfRule>
  </conditionalFormatting>
  <conditionalFormatting sqref="C13">
    <cfRule type="containsText" dxfId="909" priority="8" operator="containsText" text="Completely">
      <formula>NOT(ISERROR(SEARCH("Completely",C13)))</formula>
    </cfRule>
  </conditionalFormatting>
  <conditionalFormatting sqref="C13">
    <cfRule type="containsText" dxfId="908" priority="7" operator="containsText" text="Mostly">
      <formula>NOT(ISERROR(SEARCH("Mostly",C13)))</formula>
    </cfRule>
  </conditionalFormatting>
  <conditionalFormatting sqref="C13">
    <cfRule type="containsText" dxfId="907" priority="6" operator="containsText" text="Partially">
      <formula>NOT(ISERROR(SEARCH("Partially",C13)))</formula>
    </cfRule>
  </conditionalFormatting>
  <conditionalFormatting sqref="C13">
    <cfRule type="containsText" dxfId="906" priority="5" operator="containsText" text="Not at All">
      <formula>NOT(ISERROR(SEARCH("Not at All",C13)))</formula>
    </cfRule>
  </conditionalFormatting>
  <conditionalFormatting sqref="C13">
    <cfRule type="containsText" dxfId="905" priority="4" operator="containsText" text="Don't Know">
      <formula>NOT(ISERROR(SEARCH("Don't Know",C13)))</formula>
    </cfRule>
  </conditionalFormatting>
  <conditionalFormatting sqref="C13">
    <cfRule type="containsText" dxfId="904" priority="3" operator="containsText" text="Yes">
      <formula>NOT(ISERROR(SEARCH("Yes",C13)))</formula>
    </cfRule>
  </conditionalFormatting>
  <conditionalFormatting sqref="C1:D1048576">
    <cfRule type="containsText" dxfId="903" priority="1" operator="containsText" text="mostly">
      <formula>NOT(ISERROR(SEARCH("mostly",C1)))</formula>
    </cfRule>
  </conditionalFormatting>
  <dataValidations count="8">
    <dataValidation type="list" allowBlank="1" showErrorMessage="1" sqref="F107:G213 H84:H89 H59:H65 F84:F89 G21:G33 H20:H33 H6:H18 H35:H57 F35:F57 F59:F82 F5:F33 F98:G98 H107:H226" xr:uid="{00000000-0002-0000-1200-000000000000}">
      <formula1>#REF!</formula1>
    </dataValidation>
    <dataValidation type="list" allowBlank="1" sqref="H5 I84 F91:F97 I74:I76 I80:I82 F103:H106 R3 F3:H3" xr:uid="{00000000-0002-0000-1200-000001000000}">
      <formula1>#REF!</formula1>
    </dataValidation>
    <dataValidation type="list" allowBlank="1" showErrorMessage="1" sqref="H227:H437 F214:G424" xr:uid="{00000000-0002-0000-1200-000002000000}">
      <formula1>KEYALT</formula1>
    </dataValidation>
    <dataValidation type="list" allowBlank="1" showInputMessage="1" showErrorMessage="1" sqref="C79:D79" xr:uid="{00000000-0002-0000-1200-000005000000}">
      <formula1>"A. 0-20%, B. 21-40%, C. 41-60%, D. 61-80%, E. 81-100%"</formula1>
    </dataValidation>
    <dataValidation type="list" allowBlank="1" showInputMessage="1" showErrorMessage="1" sqref="C59 C16:C18 C7 C12 C21:C33" xr:uid="{00000000-0002-0000-1200-000006000000}">
      <formula1>"Yes, No"</formula1>
    </dataValidation>
    <dataValidation type="list" allowBlank="1" showInputMessage="1" showErrorMessage="1" sqref="F59:F82" xr:uid="{00000000-0002-0000-1200-000003000000}">
      <formula1>$J$7:$J$11</formula1>
    </dataValidation>
    <dataValidation type="list" allowBlank="1" showInputMessage="1" showErrorMessage="1" sqref="C91:D91 C5:D6 C8:D11 D21:D33 C36:D57 C61:D66 C68:D76 C80:D81 C84:D89 C93:D97 C13:D15" xr:uid="{09907DE1-6842-C045-8280-FEEC0BABEB57}">
      <formula1>"Completely, Mostly, Slightly, Not at All, Don't Know"</formula1>
    </dataValidation>
    <dataValidation type="list" allowBlank="1" showErrorMessage="1" sqref="H66:H82 H91:H98" xr:uid="{00000000-0002-0000-1200-000008000000}"/>
  </dataValidations>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23042-AF71-6F4D-A44C-AF9134B7B837}">
  <sheetPr codeName="Sheet10"/>
  <dimension ref="A1:U37"/>
  <sheetViews>
    <sheetView topLeftCell="A35" zoomScaleNormal="100" workbookViewId="0">
      <selection activeCell="X1" sqref="X1"/>
    </sheetView>
  </sheetViews>
  <sheetFormatPr defaultColWidth="9.1796875" defaultRowHeight="13.5"/>
  <cols>
    <col min="1" max="1" width="6.1796875" style="449" customWidth="1"/>
    <col min="2" max="2" width="30.453125" style="449" customWidth="1"/>
    <col min="3" max="16384" width="9.1796875" style="449"/>
  </cols>
  <sheetData>
    <row r="1" spans="1:21" ht="142" customHeight="1">
      <c r="A1" s="472" t="s">
        <v>0</v>
      </c>
      <c r="B1" s="472"/>
      <c r="C1" s="472"/>
      <c r="D1" s="472"/>
      <c r="E1" s="472"/>
      <c r="F1" s="472"/>
      <c r="G1" s="472"/>
      <c r="H1" s="472"/>
      <c r="I1" s="472"/>
      <c r="J1" s="472"/>
      <c r="K1" s="472"/>
      <c r="L1" s="472"/>
      <c r="M1" s="472"/>
      <c r="N1" s="472"/>
      <c r="O1" s="472"/>
      <c r="P1" s="472"/>
      <c r="Q1" s="472"/>
      <c r="R1" s="472"/>
      <c r="S1" s="472"/>
      <c r="T1" s="472"/>
      <c r="U1" s="472"/>
    </row>
    <row r="2" spans="1:21" ht="409" customHeight="1">
      <c r="A2" s="473" t="s">
        <v>1</v>
      </c>
      <c r="B2" s="473"/>
      <c r="C2" s="473"/>
      <c r="D2" s="473"/>
      <c r="E2" s="473"/>
      <c r="F2" s="473"/>
      <c r="G2" s="473"/>
      <c r="H2" s="473"/>
      <c r="I2" s="473"/>
      <c r="J2" s="473"/>
      <c r="K2" s="473"/>
      <c r="L2" s="473"/>
      <c r="M2" s="473"/>
      <c r="N2" s="473"/>
      <c r="O2" s="473"/>
      <c r="P2" s="473"/>
      <c r="Q2" s="473"/>
      <c r="R2" s="473"/>
      <c r="S2" s="473"/>
    </row>
    <row r="3" spans="1:21" ht="157" customHeight="1">
      <c r="A3" s="468" t="s">
        <v>2</v>
      </c>
      <c r="B3" s="468"/>
      <c r="C3" s="468"/>
      <c r="D3" s="468"/>
      <c r="E3" s="468"/>
      <c r="F3" s="468"/>
      <c r="G3" s="468"/>
      <c r="H3" s="468"/>
      <c r="I3" s="468"/>
      <c r="J3" s="468"/>
      <c r="K3" s="468"/>
      <c r="L3" s="468"/>
      <c r="M3" s="468"/>
      <c r="N3" s="468"/>
      <c r="O3" s="468"/>
      <c r="P3" s="468"/>
    </row>
    <row r="4" spans="1:21" ht="116.15" customHeight="1">
      <c r="A4" s="468" t="s">
        <v>3</v>
      </c>
      <c r="B4" s="468"/>
      <c r="C4" s="468"/>
      <c r="D4" s="468"/>
      <c r="E4" s="468"/>
      <c r="F4" s="468"/>
      <c r="G4" s="468"/>
      <c r="H4" s="468"/>
      <c r="I4" s="468"/>
      <c r="J4" s="468"/>
      <c r="K4" s="468"/>
      <c r="L4" s="468"/>
      <c r="M4" s="468"/>
      <c r="N4" s="468"/>
      <c r="O4" s="468"/>
      <c r="P4" s="457"/>
    </row>
    <row r="5" spans="1:21" ht="20.149999999999999" customHeight="1">
      <c r="A5" s="457"/>
      <c r="B5" s="460" t="s">
        <v>4</v>
      </c>
      <c r="C5" s="459"/>
      <c r="D5" s="458"/>
      <c r="E5" s="458"/>
      <c r="F5" s="458"/>
      <c r="G5" s="458"/>
      <c r="H5" s="475" t="s">
        <v>5</v>
      </c>
      <c r="I5" s="475"/>
      <c r="J5" s="475"/>
      <c r="K5" s="475"/>
      <c r="L5" s="475"/>
      <c r="M5" s="457"/>
      <c r="N5" s="457"/>
      <c r="O5" s="457"/>
      <c r="P5" s="457"/>
    </row>
    <row r="6" spans="1:21" ht="33" customHeight="1">
      <c r="A6" s="457"/>
      <c r="B6" s="473" t="s">
        <v>6</v>
      </c>
      <c r="C6" s="473"/>
      <c r="D6" s="473"/>
      <c r="E6" s="473"/>
      <c r="F6" s="473"/>
      <c r="G6" s="457"/>
      <c r="H6" s="473" t="s">
        <v>7</v>
      </c>
      <c r="I6" s="473"/>
      <c r="J6" s="473"/>
      <c r="K6" s="473"/>
      <c r="L6" s="473"/>
      <c r="M6" s="457"/>
      <c r="N6" s="457"/>
      <c r="O6" s="457"/>
      <c r="P6" s="457"/>
    </row>
    <row r="7" spans="1:21" ht="21" customHeight="1">
      <c r="A7" s="457"/>
      <c r="B7" s="473" t="s">
        <v>8</v>
      </c>
      <c r="C7" s="473"/>
      <c r="D7" s="473"/>
      <c r="E7" s="473"/>
      <c r="F7" s="473"/>
      <c r="G7" s="457"/>
      <c r="H7" s="473" t="s">
        <v>9</v>
      </c>
      <c r="I7" s="473"/>
      <c r="J7" s="473"/>
      <c r="K7" s="473"/>
      <c r="L7" s="473"/>
      <c r="M7" s="457"/>
      <c r="N7" s="457"/>
      <c r="O7" s="457"/>
      <c r="P7" s="457"/>
    </row>
    <row r="8" spans="1:21" ht="24" customHeight="1">
      <c r="A8" s="457"/>
      <c r="B8" s="473" t="s">
        <v>10</v>
      </c>
      <c r="C8" s="473"/>
      <c r="D8" s="473"/>
      <c r="E8" s="473"/>
      <c r="F8" s="473"/>
      <c r="G8" s="457"/>
      <c r="H8" s="457"/>
      <c r="I8" s="457"/>
      <c r="J8" s="457"/>
      <c r="K8" s="457"/>
      <c r="L8" s="457"/>
      <c r="M8" s="457"/>
      <c r="N8" s="457"/>
      <c r="O8" s="457"/>
      <c r="P8" s="457"/>
    </row>
    <row r="9" spans="1:21" ht="14.15" customHeight="1">
      <c r="A9" s="457"/>
      <c r="B9" s="473" t="s">
        <v>11</v>
      </c>
      <c r="C9" s="473"/>
      <c r="D9" s="473"/>
      <c r="E9" s="473"/>
      <c r="F9" s="473"/>
      <c r="G9" s="457"/>
      <c r="H9" s="457"/>
      <c r="I9" s="457"/>
      <c r="J9" s="457"/>
      <c r="K9" s="457"/>
      <c r="L9" s="457"/>
      <c r="M9" s="457"/>
      <c r="N9" s="457"/>
      <c r="O9" s="457"/>
      <c r="P9" s="457"/>
    </row>
    <row r="10" spans="1:21" ht="14.15" customHeight="1">
      <c r="A10" s="457"/>
      <c r="B10" s="457"/>
      <c r="C10" s="457"/>
      <c r="D10" s="457"/>
      <c r="E10" s="457"/>
      <c r="F10" s="457"/>
      <c r="G10" s="457"/>
      <c r="H10" s="457"/>
      <c r="I10" s="457"/>
      <c r="J10" s="457"/>
      <c r="K10" s="457"/>
      <c r="L10" s="457"/>
      <c r="M10" s="457"/>
      <c r="N10" s="457"/>
      <c r="O10" s="457"/>
      <c r="P10" s="457"/>
    </row>
    <row r="11" spans="1:21" ht="26.15" customHeight="1">
      <c r="A11" s="468" t="s">
        <v>12</v>
      </c>
      <c r="B11" s="468"/>
      <c r="C11" s="468"/>
      <c r="D11" s="468"/>
      <c r="E11" s="468"/>
      <c r="F11" s="468"/>
      <c r="G11" s="468"/>
      <c r="H11" s="468"/>
      <c r="I11" s="468"/>
      <c r="J11" s="468"/>
      <c r="K11" s="468"/>
      <c r="L11" s="468"/>
      <c r="M11" s="468"/>
      <c r="N11" s="468"/>
      <c r="O11" s="468"/>
      <c r="P11" s="468"/>
    </row>
    <row r="12" spans="1:21" s="455" customFormat="1" ht="32.15" customHeight="1">
      <c r="A12" s="474" t="s">
        <v>13</v>
      </c>
      <c r="B12" s="474"/>
      <c r="C12" s="474"/>
      <c r="D12" s="474"/>
      <c r="E12" s="474"/>
      <c r="F12" s="474"/>
      <c r="G12" s="474"/>
      <c r="H12" s="456"/>
      <c r="I12" s="456"/>
      <c r="J12" s="456"/>
      <c r="K12" s="456"/>
      <c r="L12" s="456"/>
      <c r="M12" s="456"/>
      <c r="N12" s="456"/>
      <c r="O12" s="456"/>
      <c r="P12" s="456"/>
    </row>
    <row r="13" spans="1:21" s="450" customFormat="1" ht="32.15" customHeight="1">
      <c r="A13" s="476" t="s">
        <v>14</v>
      </c>
      <c r="B13" s="476"/>
      <c r="C13" s="476"/>
      <c r="D13" s="476"/>
      <c r="E13" s="477"/>
      <c r="F13" s="469" t="s">
        <v>15</v>
      </c>
      <c r="G13" s="470"/>
      <c r="H13" s="470"/>
      <c r="I13" s="471"/>
      <c r="J13" s="469" t="s">
        <v>16</v>
      </c>
      <c r="K13" s="470"/>
      <c r="L13" s="470"/>
      <c r="M13" s="471"/>
      <c r="N13" s="469" t="s">
        <v>17</v>
      </c>
      <c r="O13" s="470"/>
      <c r="P13" s="470"/>
      <c r="Q13" s="471"/>
    </row>
    <row r="14" spans="1:21" s="450" customFormat="1" ht="15.5">
      <c r="A14" s="451">
        <v>1</v>
      </c>
      <c r="B14" s="454"/>
      <c r="C14" s="453"/>
      <c r="D14" s="453"/>
      <c r="E14" s="452"/>
      <c r="F14" s="454"/>
      <c r="G14" s="453"/>
      <c r="H14" s="453"/>
      <c r="I14" s="452"/>
      <c r="J14" s="454"/>
      <c r="K14" s="453"/>
      <c r="L14" s="453"/>
      <c r="M14" s="452"/>
      <c r="N14" s="454"/>
      <c r="O14" s="453"/>
      <c r="P14" s="453"/>
      <c r="Q14" s="452"/>
    </row>
    <row r="15" spans="1:21" s="450" customFormat="1" ht="15.5">
      <c r="A15" s="451">
        <v>2</v>
      </c>
      <c r="B15" s="454"/>
      <c r="C15" s="453"/>
      <c r="D15" s="453"/>
      <c r="E15" s="452"/>
      <c r="F15" s="454"/>
      <c r="G15" s="453"/>
      <c r="H15" s="453"/>
      <c r="I15" s="452"/>
      <c r="J15" s="454"/>
      <c r="K15" s="453"/>
      <c r="L15" s="453"/>
      <c r="M15" s="452"/>
      <c r="N15" s="454"/>
      <c r="O15" s="453"/>
      <c r="P15" s="453"/>
      <c r="Q15" s="452"/>
    </row>
    <row r="16" spans="1:21" s="450" customFormat="1" ht="15.5">
      <c r="A16" s="451">
        <v>3</v>
      </c>
      <c r="B16" s="454"/>
      <c r="C16" s="453"/>
      <c r="D16" s="453"/>
      <c r="E16" s="452"/>
      <c r="F16" s="454"/>
      <c r="G16" s="453"/>
      <c r="H16" s="453"/>
      <c r="I16" s="452"/>
      <c r="J16" s="454"/>
      <c r="K16" s="453"/>
      <c r="L16" s="453"/>
      <c r="M16" s="452"/>
      <c r="N16" s="454"/>
      <c r="O16" s="453"/>
      <c r="P16" s="453"/>
      <c r="Q16" s="452"/>
    </row>
    <row r="17" spans="1:17" s="450" customFormat="1" ht="15.5">
      <c r="A17" s="451">
        <v>4</v>
      </c>
      <c r="B17" s="454"/>
      <c r="C17" s="453"/>
      <c r="D17" s="453"/>
      <c r="E17" s="452"/>
      <c r="F17" s="454"/>
      <c r="G17" s="453"/>
      <c r="H17" s="453"/>
      <c r="I17" s="452"/>
      <c r="J17" s="454"/>
      <c r="K17" s="453"/>
      <c r="L17" s="453"/>
      <c r="M17" s="452"/>
      <c r="N17" s="454"/>
      <c r="O17" s="453"/>
      <c r="P17" s="453"/>
      <c r="Q17" s="452"/>
    </row>
    <row r="18" spans="1:17" s="450" customFormat="1" ht="15.5">
      <c r="A18" s="451">
        <v>5</v>
      </c>
      <c r="B18" s="454"/>
      <c r="C18" s="453"/>
      <c r="D18" s="453"/>
      <c r="E18" s="452"/>
      <c r="F18" s="454"/>
      <c r="G18" s="453"/>
      <c r="H18" s="453"/>
      <c r="I18" s="452"/>
      <c r="J18" s="454"/>
      <c r="K18" s="453"/>
      <c r="L18" s="453"/>
      <c r="M18" s="452"/>
      <c r="N18" s="454"/>
      <c r="O18" s="453"/>
      <c r="P18" s="453"/>
      <c r="Q18" s="452"/>
    </row>
    <row r="19" spans="1:17" s="450" customFormat="1" ht="15.5">
      <c r="A19" s="451">
        <v>6</v>
      </c>
      <c r="B19" s="454"/>
      <c r="C19" s="453"/>
      <c r="D19" s="453"/>
      <c r="E19" s="452"/>
      <c r="F19" s="454"/>
      <c r="G19" s="453"/>
      <c r="H19" s="453"/>
      <c r="I19" s="452"/>
      <c r="J19" s="454"/>
      <c r="K19" s="453"/>
      <c r="L19" s="453"/>
      <c r="M19" s="452"/>
      <c r="N19" s="454"/>
      <c r="O19" s="453"/>
      <c r="P19" s="453"/>
      <c r="Q19" s="452"/>
    </row>
    <row r="20" spans="1:17" s="450" customFormat="1" ht="15.5">
      <c r="A20" s="451">
        <v>7</v>
      </c>
      <c r="B20" s="454"/>
      <c r="C20" s="453"/>
      <c r="D20" s="453"/>
      <c r="E20" s="452"/>
      <c r="F20" s="454"/>
      <c r="G20" s="453"/>
      <c r="H20" s="453"/>
      <c r="I20" s="452"/>
      <c r="J20" s="454"/>
      <c r="K20" s="453"/>
      <c r="L20" s="453"/>
      <c r="M20" s="452"/>
      <c r="N20" s="454"/>
      <c r="O20" s="453"/>
      <c r="P20" s="453"/>
      <c r="Q20" s="452"/>
    </row>
    <row r="21" spans="1:17" s="450" customFormat="1" ht="15.5">
      <c r="A21" s="451">
        <v>8</v>
      </c>
      <c r="B21" s="454"/>
      <c r="C21" s="453"/>
      <c r="D21" s="453"/>
      <c r="E21" s="452"/>
      <c r="F21" s="454"/>
      <c r="G21" s="453"/>
      <c r="H21" s="453"/>
      <c r="I21" s="452"/>
      <c r="J21" s="454"/>
      <c r="K21" s="453"/>
      <c r="L21" s="453"/>
      <c r="M21" s="452"/>
      <c r="N21" s="454"/>
      <c r="O21" s="453"/>
      <c r="P21" s="453"/>
      <c r="Q21" s="452"/>
    </row>
    <row r="22" spans="1:17" s="450" customFormat="1" ht="15.5">
      <c r="A22" s="451">
        <v>9</v>
      </c>
      <c r="B22" s="454"/>
      <c r="C22" s="453"/>
      <c r="D22" s="453"/>
      <c r="E22" s="452"/>
      <c r="F22" s="454"/>
      <c r="G22" s="453"/>
      <c r="H22" s="453"/>
      <c r="I22" s="452"/>
      <c r="J22" s="454"/>
      <c r="K22" s="453"/>
      <c r="L22" s="453"/>
      <c r="M22" s="452"/>
      <c r="N22" s="454"/>
      <c r="O22" s="453"/>
      <c r="P22" s="453"/>
      <c r="Q22" s="452"/>
    </row>
    <row r="23" spans="1:17" s="450" customFormat="1" ht="15.5">
      <c r="A23" s="451">
        <v>10</v>
      </c>
      <c r="B23" s="454"/>
      <c r="C23" s="453"/>
      <c r="D23" s="453"/>
      <c r="E23" s="452"/>
      <c r="F23" s="454"/>
      <c r="G23" s="453"/>
      <c r="H23" s="453"/>
      <c r="I23" s="452"/>
      <c r="J23" s="454"/>
      <c r="K23" s="453"/>
      <c r="L23" s="453"/>
      <c r="M23" s="452"/>
      <c r="N23" s="454"/>
      <c r="O23" s="453"/>
      <c r="P23" s="453"/>
      <c r="Q23" s="452"/>
    </row>
    <row r="24" spans="1:17" s="450" customFormat="1" ht="15.5">
      <c r="A24" s="451">
        <v>11</v>
      </c>
      <c r="B24" s="454"/>
      <c r="C24" s="453"/>
      <c r="D24" s="453"/>
      <c r="E24" s="452"/>
      <c r="F24" s="454"/>
      <c r="G24" s="453"/>
      <c r="H24" s="453"/>
      <c r="I24" s="452"/>
      <c r="J24" s="454"/>
      <c r="K24" s="453"/>
      <c r="L24" s="453"/>
      <c r="M24" s="452"/>
      <c r="N24" s="454"/>
      <c r="O24" s="453"/>
      <c r="P24" s="453"/>
      <c r="Q24" s="452"/>
    </row>
    <row r="25" spans="1:17" s="450" customFormat="1" ht="15.5">
      <c r="A25" s="451">
        <v>12</v>
      </c>
      <c r="B25" s="454"/>
      <c r="C25" s="453"/>
      <c r="D25" s="453"/>
      <c r="E25" s="452"/>
      <c r="F25" s="454"/>
      <c r="G25" s="453"/>
      <c r="H25" s="453"/>
      <c r="I25" s="452"/>
      <c r="J25" s="454"/>
      <c r="K25" s="453"/>
      <c r="L25" s="453"/>
      <c r="M25" s="452"/>
      <c r="N25" s="454"/>
      <c r="O25" s="453"/>
      <c r="P25" s="453"/>
      <c r="Q25" s="452"/>
    </row>
    <row r="26" spans="1:17" s="450" customFormat="1" ht="15.5">
      <c r="A26" s="451">
        <v>13</v>
      </c>
      <c r="B26" s="454"/>
      <c r="C26" s="453"/>
      <c r="D26" s="453"/>
      <c r="E26" s="452"/>
      <c r="F26" s="454"/>
      <c r="G26" s="453"/>
      <c r="H26" s="453"/>
      <c r="I26" s="452"/>
      <c r="J26" s="454"/>
      <c r="K26" s="453"/>
      <c r="L26" s="453"/>
      <c r="M26" s="452"/>
      <c r="N26" s="454"/>
      <c r="O26" s="453"/>
      <c r="P26" s="453"/>
      <c r="Q26" s="452"/>
    </row>
    <row r="27" spans="1:17" s="450" customFormat="1" ht="15.5">
      <c r="A27" s="451">
        <v>14</v>
      </c>
      <c r="B27" s="454"/>
      <c r="C27" s="453"/>
      <c r="D27" s="453"/>
      <c r="E27" s="452"/>
      <c r="F27" s="454"/>
      <c r="G27" s="453"/>
      <c r="H27" s="453"/>
      <c r="I27" s="452"/>
      <c r="J27" s="454"/>
      <c r="K27" s="453"/>
      <c r="L27" s="453"/>
      <c r="M27" s="452"/>
      <c r="N27" s="454"/>
      <c r="O27" s="453"/>
      <c r="P27" s="453"/>
      <c r="Q27" s="452"/>
    </row>
    <row r="28" spans="1:17" s="450" customFormat="1" ht="15.5">
      <c r="A28" s="451">
        <v>15</v>
      </c>
      <c r="B28" s="454"/>
      <c r="C28" s="453"/>
      <c r="D28" s="453"/>
      <c r="E28" s="452"/>
      <c r="F28" s="454"/>
      <c r="G28" s="453"/>
      <c r="H28" s="453"/>
      <c r="I28" s="452"/>
      <c r="J28" s="454"/>
      <c r="K28" s="453"/>
      <c r="L28" s="453"/>
      <c r="M28" s="452"/>
      <c r="N28" s="454"/>
      <c r="O28" s="453"/>
      <c r="P28" s="453"/>
      <c r="Q28" s="452"/>
    </row>
    <row r="29" spans="1:17" s="450" customFormat="1" ht="15.5">
      <c r="A29" s="451">
        <v>16</v>
      </c>
      <c r="B29" s="454"/>
      <c r="C29" s="453"/>
      <c r="D29" s="453"/>
      <c r="E29" s="452"/>
      <c r="F29" s="454"/>
      <c r="G29" s="453"/>
      <c r="H29" s="453"/>
      <c r="I29" s="452"/>
      <c r="J29" s="454"/>
      <c r="K29" s="453"/>
      <c r="L29" s="453"/>
      <c r="M29" s="452"/>
      <c r="N29" s="454"/>
      <c r="O29" s="453"/>
      <c r="P29" s="453"/>
      <c r="Q29" s="452"/>
    </row>
    <row r="30" spans="1:17" s="450" customFormat="1" ht="15.5">
      <c r="A30" s="451">
        <v>17</v>
      </c>
      <c r="B30" s="454"/>
      <c r="C30" s="453"/>
      <c r="D30" s="453"/>
      <c r="E30" s="452"/>
      <c r="F30" s="454"/>
      <c r="G30" s="453"/>
      <c r="H30" s="453"/>
      <c r="I30" s="452"/>
      <c r="J30" s="454"/>
      <c r="K30" s="453"/>
      <c r="L30" s="453"/>
      <c r="M30" s="452"/>
      <c r="N30" s="454"/>
      <c r="O30" s="453"/>
      <c r="P30" s="453"/>
      <c r="Q30" s="452"/>
    </row>
    <row r="31" spans="1:17" s="450" customFormat="1" ht="15.5">
      <c r="A31" s="451">
        <v>18</v>
      </c>
      <c r="B31" s="454"/>
      <c r="C31" s="453"/>
      <c r="D31" s="453"/>
      <c r="E31" s="452"/>
      <c r="F31" s="454"/>
      <c r="G31" s="453"/>
      <c r="H31" s="453"/>
      <c r="I31" s="452"/>
      <c r="J31" s="454"/>
      <c r="K31" s="453"/>
      <c r="L31" s="453"/>
      <c r="M31" s="452"/>
      <c r="N31" s="454"/>
      <c r="O31" s="453"/>
      <c r="P31" s="453"/>
      <c r="Q31" s="452"/>
    </row>
    <row r="32" spans="1:17" s="450" customFormat="1" ht="15.5">
      <c r="A32" s="451">
        <v>19</v>
      </c>
      <c r="B32" s="454"/>
      <c r="C32" s="453"/>
      <c r="D32" s="453"/>
      <c r="E32" s="452"/>
      <c r="F32" s="454"/>
      <c r="G32" s="453"/>
      <c r="H32" s="453"/>
      <c r="I32" s="452"/>
      <c r="J32" s="454"/>
      <c r="K32" s="453"/>
      <c r="L32" s="453"/>
      <c r="M32" s="452"/>
      <c r="N32" s="454"/>
      <c r="O32" s="453"/>
      <c r="P32" s="453"/>
      <c r="Q32" s="452"/>
    </row>
    <row r="33" spans="1:20" s="450" customFormat="1" ht="15.5">
      <c r="A33" s="451">
        <v>20</v>
      </c>
      <c r="B33" s="479"/>
      <c r="C33" s="480"/>
      <c r="D33" s="480"/>
      <c r="E33" s="481"/>
      <c r="F33" s="479"/>
      <c r="G33" s="480"/>
      <c r="H33" s="480"/>
      <c r="I33" s="481"/>
      <c r="J33" s="479"/>
      <c r="K33" s="480"/>
      <c r="L33" s="480"/>
      <c r="M33" s="481"/>
      <c r="N33" s="479"/>
      <c r="O33" s="480"/>
      <c r="P33" s="480"/>
      <c r="Q33" s="481"/>
    </row>
    <row r="34" spans="1:20" s="450" customFormat="1" ht="29.15" customHeight="1"/>
    <row r="35" spans="1:20" s="450" customFormat="1" ht="282" customHeight="1">
      <c r="A35" s="478" t="s">
        <v>18</v>
      </c>
      <c r="B35" s="478"/>
      <c r="C35" s="478"/>
      <c r="D35" s="478"/>
      <c r="E35" s="478"/>
      <c r="F35" s="478"/>
      <c r="G35" s="478"/>
      <c r="H35" s="478"/>
      <c r="I35" s="478"/>
      <c r="J35" s="478"/>
      <c r="K35" s="478"/>
      <c r="L35" s="478"/>
      <c r="M35" s="478"/>
      <c r="N35" s="478"/>
      <c r="O35" s="478"/>
      <c r="P35" s="478"/>
      <c r="Q35" s="478"/>
      <c r="R35" s="478"/>
      <c r="S35" s="478"/>
      <c r="T35" s="478"/>
    </row>
    <row r="36" spans="1:20" s="450" customFormat="1" ht="15.5"/>
    <row r="37" spans="1:20" s="450" customFormat="1" ht="15.5"/>
  </sheetData>
  <mergeCells count="22">
    <mergeCell ref="F13:I13"/>
    <mergeCell ref="A35:T35"/>
    <mergeCell ref="B33:E33"/>
    <mergeCell ref="F33:I33"/>
    <mergeCell ref="J33:M33"/>
    <mergeCell ref="N33:Q33"/>
    <mergeCell ref="A3:P3"/>
    <mergeCell ref="A4:O4"/>
    <mergeCell ref="J13:M13"/>
    <mergeCell ref="N13:Q13"/>
    <mergeCell ref="A1:U1"/>
    <mergeCell ref="A2:S2"/>
    <mergeCell ref="A12:G12"/>
    <mergeCell ref="B8:F8"/>
    <mergeCell ref="B9:F9"/>
    <mergeCell ref="H7:L7"/>
    <mergeCell ref="H6:L6"/>
    <mergeCell ref="H5:L5"/>
    <mergeCell ref="A11:P11"/>
    <mergeCell ref="B6:F6"/>
    <mergeCell ref="B7:F7"/>
    <mergeCell ref="A13:E13"/>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3:G87"/>
  <sheetViews>
    <sheetView topLeftCell="A52" workbookViewId="0">
      <selection activeCell="G12" sqref="G12:G17"/>
    </sheetView>
  </sheetViews>
  <sheetFormatPr defaultColWidth="8.81640625" defaultRowHeight="12.5"/>
  <cols>
    <col min="1" max="1" width="25.54296875" bestFit="1" customWidth="1"/>
    <col min="2" max="2" width="10.1796875" customWidth="1"/>
    <col min="3" max="3" width="11.453125" bestFit="1" customWidth="1"/>
    <col min="5" max="6" width="10.453125" bestFit="1" customWidth="1"/>
    <col min="7" max="7" width="41.1796875" customWidth="1"/>
  </cols>
  <sheetData>
    <row r="3" spans="1:7" ht="13">
      <c r="A3" s="1"/>
      <c r="B3" s="204" t="s">
        <v>208</v>
      </c>
    </row>
    <row r="4" spans="1:7">
      <c r="A4" s="202" t="s">
        <v>63</v>
      </c>
      <c r="B4" s="203">
        <v>3</v>
      </c>
    </row>
    <row r="5" spans="1:7">
      <c r="A5" s="202" t="s">
        <v>54</v>
      </c>
      <c r="B5" s="203">
        <v>2</v>
      </c>
    </row>
    <row r="6" spans="1:7">
      <c r="A6" s="202" t="s">
        <v>55</v>
      </c>
      <c r="B6" s="203">
        <v>1</v>
      </c>
    </row>
    <row r="7" spans="1:7">
      <c r="A7" s="202" t="s">
        <v>209</v>
      </c>
      <c r="B7" s="203">
        <v>0</v>
      </c>
    </row>
    <row r="8" spans="1:7">
      <c r="A8" s="202" t="s">
        <v>210</v>
      </c>
      <c r="B8" s="203">
        <v>0</v>
      </c>
    </row>
    <row r="9" spans="1:7">
      <c r="A9" s="202" t="s">
        <v>64</v>
      </c>
      <c r="B9" s="203">
        <v>3</v>
      </c>
    </row>
    <row r="10" spans="1:7">
      <c r="A10" s="202" t="s">
        <v>70</v>
      </c>
      <c r="B10" s="203">
        <v>0</v>
      </c>
    </row>
    <row r="12" spans="1:7" ht="13">
      <c r="A12" s="205" t="s">
        <v>25</v>
      </c>
      <c r="B12" s="205"/>
      <c r="E12" s="205" t="s">
        <v>211</v>
      </c>
      <c r="F12">
        <v>81</v>
      </c>
      <c r="G12" s="514" t="s">
        <v>212</v>
      </c>
    </row>
    <row r="13" spans="1:7">
      <c r="G13" s="514"/>
    </row>
    <row r="14" spans="1:7" ht="13">
      <c r="A14" s="1"/>
      <c r="B14" s="204" t="s">
        <v>213</v>
      </c>
      <c r="C14" s="204" t="s">
        <v>208</v>
      </c>
      <c r="D14" s="204" t="s">
        <v>214</v>
      </c>
      <c r="G14" s="514"/>
    </row>
    <row r="15" spans="1:7">
      <c r="A15" s="202" t="s">
        <v>63</v>
      </c>
      <c r="B15" s="203">
        <f>COUNTIF('9. Residential Care'!$C$5:$D$18,'9. Data residential'!A15)+COUNTIF('9. Residential Care'!$C$21:$C$33,A15)</f>
        <v>0</v>
      </c>
      <c r="C15" s="203">
        <v>3</v>
      </c>
      <c r="D15" s="1">
        <f>B15*C15</f>
        <v>0</v>
      </c>
      <c r="G15" s="514"/>
    </row>
    <row r="16" spans="1:7">
      <c r="A16" s="202" t="s">
        <v>54</v>
      </c>
      <c r="B16" s="203">
        <f>COUNTIF('9. Residential Care'!$C$5:$D$18,'9. Data residential'!A16)+COUNTIF('9. Residential Care'!$C$21:$C$33,A16)</f>
        <v>0</v>
      </c>
      <c r="C16" s="203">
        <v>2</v>
      </c>
      <c r="D16" s="1">
        <f t="shared" ref="D16:D21" si="0">B16*C16</f>
        <v>0</v>
      </c>
      <c r="G16" s="514"/>
    </row>
    <row r="17" spans="1:7">
      <c r="A17" s="202" t="s">
        <v>55</v>
      </c>
      <c r="B17" s="203">
        <f>COUNTIF('9. Residential Care'!$C$5:$D$18,'9. Data residential'!A17)+COUNTIF('9. Residential Care'!$C$21:$C$33,A17)</f>
        <v>0</v>
      </c>
      <c r="C17" s="203">
        <v>1</v>
      </c>
      <c r="D17" s="1">
        <f t="shared" si="0"/>
        <v>0</v>
      </c>
      <c r="G17" s="514"/>
    </row>
    <row r="18" spans="1:7">
      <c r="A18" s="202" t="s">
        <v>209</v>
      </c>
      <c r="B18" s="203">
        <f>COUNTIF('9. Residential Care'!$C$5:$D$18,'9. Data residential'!A18)+COUNTIF('9. Residential Care'!$C$21:$C$33,A18)</f>
        <v>0</v>
      </c>
      <c r="C18" s="203">
        <v>0</v>
      </c>
      <c r="D18" s="1">
        <f t="shared" si="0"/>
        <v>0</v>
      </c>
    </row>
    <row r="19" spans="1:7">
      <c r="A19" s="202" t="s">
        <v>210</v>
      </c>
      <c r="B19" s="203">
        <f>COUNTIF('9. Residential Care'!$C$5:$D$18,'9. Data residential'!A19)+COUNTIF('9. Residential Care'!$C$21:$C$33,A19)</f>
        <v>0</v>
      </c>
      <c r="C19" s="203">
        <v>0</v>
      </c>
      <c r="D19" s="1">
        <f t="shared" si="0"/>
        <v>0</v>
      </c>
    </row>
    <row r="20" spans="1:7">
      <c r="A20" s="202" t="s">
        <v>64</v>
      </c>
      <c r="B20" s="203">
        <f>COUNTIF('9. Residential Care'!$C$5:$D$18,'9. Data residential'!A20)+COUNTIF('9. Residential Care'!$C$21:$C$33,A20)</f>
        <v>0</v>
      </c>
      <c r="C20" s="203">
        <v>3</v>
      </c>
      <c r="D20" s="1">
        <f t="shared" si="0"/>
        <v>0</v>
      </c>
    </row>
    <row r="21" spans="1:7">
      <c r="A21" s="202" t="s">
        <v>70</v>
      </c>
      <c r="B21" s="203">
        <f>COUNTIF('9. Residential Care'!$C$5:$D$18,'9. Data residential'!A21)+COUNTIF('9. Residential Care'!$C$21:$C$33,A21)</f>
        <v>0</v>
      </c>
      <c r="C21" s="203">
        <v>0</v>
      </c>
      <c r="D21" s="1">
        <f t="shared" si="0"/>
        <v>0</v>
      </c>
    </row>
    <row r="22" spans="1:7" ht="13" thickBot="1"/>
    <row r="23" spans="1:7" ht="13.5" thickBot="1">
      <c r="C23" s="205" t="s">
        <v>215</v>
      </c>
      <c r="D23" s="206">
        <f>SUM(D15:D21)</f>
        <v>0</v>
      </c>
    </row>
    <row r="25" spans="1:7" ht="13">
      <c r="A25" s="205" t="s">
        <v>109</v>
      </c>
      <c r="E25" s="205" t="s">
        <v>211</v>
      </c>
      <c r="F25">
        <v>105</v>
      </c>
    </row>
    <row r="27" spans="1:7" ht="13">
      <c r="A27" s="1"/>
      <c r="B27" s="204" t="s">
        <v>213</v>
      </c>
      <c r="C27" s="204" t="s">
        <v>208</v>
      </c>
      <c r="D27" s="204" t="s">
        <v>214</v>
      </c>
    </row>
    <row r="28" spans="1:7">
      <c r="A28" s="202" t="s">
        <v>63</v>
      </c>
      <c r="B28" s="203">
        <f>COUNTIF('9. Residential Care'!$D$21:$D$33,A28)+COUNTIF('9. Residential Care'!$C$36:$D$57,A28)</f>
        <v>0</v>
      </c>
      <c r="C28" s="203">
        <v>3</v>
      </c>
      <c r="D28" s="1">
        <f>B28*C28</f>
        <v>0</v>
      </c>
    </row>
    <row r="29" spans="1:7">
      <c r="A29" s="202" t="s">
        <v>54</v>
      </c>
      <c r="B29" s="203">
        <f>COUNTIF('9. Residential Care'!$D$21:$D$33,A29)+COUNTIF('9. Residential Care'!$C$36:$D$57,A29)</f>
        <v>0</v>
      </c>
      <c r="C29" s="203">
        <v>2</v>
      </c>
      <c r="D29" s="1">
        <f t="shared" ref="D29:D34" si="1">B29*C29</f>
        <v>0</v>
      </c>
    </row>
    <row r="30" spans="1:7">
      <c r="A30" s="202" t="s">
        <v>55</v>
      </c>
      <c r="B30" s="203">
        <f>COUNTIF('9. Residential Care'!$D$21:$D$33,A30)+COUNTIF('9. Residential Care'!$C$36:$D$57,A30)</f>
        <v>0</v>
      </c>
      <c r="C30" s="203">
        <v>1</v>
      </c>
      <c r="D30" s="1">
        <f t="shared" si="1"/>
        <v>0</v>
      </c>
    </row>
    <row r="31" spans="1:7">
      <c r="A31" s="202" t="s">
        <v>209</v>
      </c>
      <c r="B31" s="203">
        <f>COUNTIF('9. Residential Care'!$D$21:$D$33,A31)+COUNTIF('9. Residential Care'!$C$36:$D$57,A31)</f>
        <v>0</v>
      </c>
      <c r="C31" s="203">
        <v>0</v>
      </c>
      <c r="D31" s="1">
        <f t="shared" si="1"/>
        <v>0</v>
      </c>
    </row>
    <row r="32" spans="1:7">
      <c r="A32" s="202" t="s">
        <v>210</v>
      </c>
      <c r="B32" s="203">
        <f>COUNTIF('9. Residential Care'!$D$21:$D$33,A32)+COUNTIF('9. Residential Care'!$C$36:$D$57,A32)</f>
        <v>0</v>
      </c>
      <c r="C32" s="203">
        <v>0</v>
      </c>
      <c r="D32" s="1">
        <f t="shared" si="1"/>
        <v>0</v>
      </c>
    </row>
    <row r="33" spans="1:6">
      <c r="A33" s="202" t="s">
        <v>64</v>
      </c>
      <c r="B33" s="203">
        <f>COUNTIF('9. Residential Care'!$D$21:$D$33,A33)+COUNTIF('9. Residential Care'!$C$36:$D$57,A33)</f>
        <v>0</v>
      </c>
      <c r="C33" s="203">
        <v>3</v>
      </c>
      <c r="D33" s="1">
        <f t="shared" si="1"/>
        <v>0</v>
      </c>
    </row>
    <row r="34" spans="1:6">
      <c r="A34" s="202" t="s">
        <v>70</v>
      </c>
      <c r="B34" s="203">
        <f>COUNTIF('9. Residential Care'!$D$21:$D$33,A34)+COUNTIF('9. Residential Care'!$C$36:$D$57,A34)</f>
        <v>0</v>
      </c>
      <c r="C34" s="203">
        <v>0</v>
      </c>
      <c r="D34" s="1">
        <f t="shared" si="1"/>
        <v>0</v>
      </c>
    </row>
    <row r="35" spans="1:6" ht="13" thickBot="1"/>
    <row r="36" spans="1:6" ht="13.5" thickBot="1">
      <c r="C36" s="205" t="s">
        <v>215</v>
      </c>
      <c r="D36" s="206">
        <f>SUM(D28:D34)</f>
        <v>0</v>
      </c>
    </row>
    <row r="38" spans="1:6" ht="13">
      <c r="A38" s="205" t="s">
        <v>129</v>
      </c>
      <c r="E38" s="205" t="s">
        <v>211</v>
      </c>
      <c r="F38">
        <v>54</v>
      </c>
    </row>
    <row r="40" spans="1:6" ht="13">
      <c r="A40" s="1"/>
      <c r="B40" s="204" t="s">
        <v>213</v>
      </c>
      <c r="C40" s="204" t="s">
        <v>208</v>
      </c>
      <c r="D40" s="204" t="s">
        <v>214</v>
      </c>
    </row>
    <row r="41" spans="1:6">
      <c r="A41" s="202" t="s">
        <v>63</v>
      </c>
      <c r="B41" s="203">
        <f>COUNTIF('9. Residential Care'!$C$59:$D$81,A41)</f>
        <v>0</v>
      </c>
      <c r="C41" s="203">
        <v>3</v>
      </c>
      <c r="D41" s="1">
        <f>B41*C41</f>
        <v>0</v>
      </c>
    </row>
    <row r="42" spans="1:6">
      <c r="A42" s="202" t="s">
        <v>54</v>
      </c>
      <c r="B42" s="203">
        <f>COUNTIF('9. Residential Care'!$C$59:$D$81,A42)</f>
        <v>0</v>
      </c>
      <c r="C42" s="203">
        <v>2</v>
      </c>
      <c r="D42" s="1">
        <f t="shared" ref="D42:D47" si="2">B42*C42</f>
        <v>0</v>
      </c>
    </row>
    <row r="43" spans="1:6">
      <c r="A43" s="202" t="s">
        <v>55</v>
      </c>
      <c r="B43" s="203">
        <f>COUNTIF('9. Residential Care'!$C$59:$D$81,A43)</f>
        <v>0</v>
      </c>
      <c r="C43" s="203">
        <v>1</v>
      </c>
      <c r="D43" s="1">
        <f t="shared" si="2"/>
        <v>0</v>
      </c>
    </row>
    <row r="44" spans="1:6">
      <c r="A44" s="202" t="s">
        <v>209</v>
      </c>
      <c r="B44" s="203">
        <f>COUNTIF('9. Residential Care'!$C$59:$D$81,A44)</f>
        <v>0</v>
      </c>
      <c r="C44" s="203">
        <v>0</v>
      </c>
      <c r="D44" s="1">
        <f t="shared" si="2"/>
        <v>0</v>
      </c>
    </row>
    <row r="45" spans="1:6">
      <c r="A45" s="202" t="s">
        <v>210</v>
      </c>
      <c r="B45" s="203">
        <f>COUNTIF('9. Residential Care'!$C$59:$D$81,A45)</f>
        <v>0</v>
      </c>
      <c r="C45" s="203">
        <v>0</v>
      </c>
      <c r="D45" s="1">
        <f t="shared" si="2"/>
        <v>0</v>
      </c>
    </row>
    <row r="46" spans="1:6">
      <c r="A46" s="202" t="s">
        <v>64</v>
      </c>
      <c r="B46" s="203">
        <f>COUNTIF('9. Residential Care'!$C$59:$D$81,A46)</f>
        <v>0</v>
      </c>
      <c r="C46" s="203">
        <v>3</v>
      </c>
      <c r="D46" s="1">
        <f t="shared" si="2"/>
        <v>0</v>
      </c>
    </row>
    <row r="47" spans="1:6">
      <c r="A47" s="202" t="s">
        <v>70</v>
      </c>
      <c r="B47" s="203">
        <f>COUNTIF('9. Residential Care'!$C$59:$D$81,A47)</f>
        <v>0</v>
      </c>
      <c r="C47" s="203">
        <v>0</v>
      </c>
      <c r="D47" s="1">
        <f t="shared" si="2"/>
        <v>0</v>
      </c>
    </row>
    <row r="48" spans="1:6" ht="13" thickBot="1"/>
    <row r="49" spans="1:6" ht="13.5" thickBot="1">
      <c r="C49" s="205" t="s">
        <v>215</v>
      </c>
      <c r="D49" s="206">
        <f>SUM(D41:D47)</f>
        <v>0</v>
      </c>
    </row>
    <row r="51" spans="1:6" ht="13">
      <c r="A51" s="205" t="s">
        <v>272</v>
      </c>
      <c r="E51" s="205" t="s">
        <v>211</v>
      </c>
      <c r="F51">
        <v>18</v>
      </c>
    </row>
    <row r="53" spans="1:6" ht="13">
      <c r="A53" s="1"/>
      <c r="B53" s="204" t="s">
        <v>213</v>
      </c>
      <c r="C53" s="204" t="s">
        <v>208</v>
      </c>
      <c r="D53" s="204" t="s">
        <v>214</v>
      </c>
    </row>
    <row r="54" spans="1:6">
      <c r="A54" s="202" t="s">
        <v>63</v>
      </c>
      <c r="B54" s="203">
        <f>COUNTIF('9. Residential Care'!$C$84:$D$89,A54)</f>
        <v>0</v>
      </c>
      <c r="C54" s="203">
        <v>3</v>
      </c>
      <c r="D54" s="1">
        <f>B54*C54</f>
        <v>0</v>
      </c>
    </row>
    <row r="55" spans="1:6">
      <c r="A55" s="202" t="s">
        <v>54</v>
      </c>
      <c r="B55" s="203">
        <f>COUNTIF('9. Residential Care'!$C$84:$D$89,A55)</f>
        <v>0</v>
      </c>
      <c r="C55" s="203">
        <v>2</v>
      </c>
      <c r="D55" s="1">
        <f t="shared" ref="D55:D60" si="3">B55*C55</f>
        <v>0</v>
      </c>
    </row>
    <row r="56" spans="1:6">
      <c r="A56" s="202" t="s">
        <v>55</v>
      </c>
      <c r="B56" s="203">
        <f>COUNTIF('9. Residential Care'!$C$84:$D$89,A56)</f>
        <v>0</v>
      </c>
      <c r="C56" s="203">
        <v>1</v>
      </c>
      <c r="D56" s="1">
        <f t="shared" si="3"/>
        <v>0</v>
      </c>
    </row>
    <row r="57" spans="1:6">
      <c r="A57" s="202" t="s">
        <v>209</v>
      </c>
      <c r="B57" s="203">
        <f>COUNTIF('9. Residential Care'!$C$84:$D$89,A57)</f>
        <v>0</v>
      </c>
      <c r="C57" s="203">
        <v>0</v>
      </c>
      <c r="D57" s="1">
        <f t="shared" si="3"/>
        <v>0</v>
      </c>
    </row>
    <row r="58" spans="1:6">
      <c r="A58" s="202" t="s">
        <v>210</v>
      </c>
      <c r="B58" s="203">
        <f>COUNTIF('9. Residential Care'!$C$84:$D$89,A58)</f>
        <v>0</v>
      </c>
      <c r="C58" s="203">
        <v>0</v>
      </c>
      <c r="D58" s="1">
        <f t="shared" si="3"/>
        <v>0</v>
      </c>
    </row>
    <row r="59" spans="1:6">
      <c r="A59" s="202" t="s">
        <v>64</v>
      </c>
      <c r="B59" s="203">
        <f>COUNTIF('9. Residential Care'!$C$84:$D$89,A59)</f>
        <v>0</v>
      </c>
      <c r="C59" s="203">
        <v>3</v>
      </c>
      <c r="D59" s="1">
        <f t="shared" si="3"/>
        <v>0</v>
      </c>
    </row>
    <row r="60" spans="1:6">
      <c r="A60" s="202" t="s">
        <v>70</v>
      </c>
      <c r="B60" s="203">
        <f>COUNTIF('9. Residential Care'!$C$84:$D$89,A60)</f>
        <v>0</v>
      </c>
      <c r="C60" s="203">
        <v>0</v>
      </c>
      <c r="D60" s="1">
        <f t="shared" si="3"/>
        <v>0</v>
      </c>
    </row>
    <row r="61" spans="1:6" ht="13" thickBot="1"/>
    <row r="62" spans="1:6" ht="13.5" thickBot="1">
      <c r="C62" s="205" t="s">
        <v>215</v>
      </c>
      <c r="D62" s="206">
        <f>SUM(D54:D60)</f>
        <v>0</v>
      </c>
    </row>
    <row r="64" spans="1:6" ht="13">
      <c r="A64" s="205" t="s">
        <v>65</v>
      </c>
      <c r="E64" s="205" t="s">
        <v>211</v>
      </c>
      <c r="F64">
        <v>18</v>
      </c>
    </row>
    <row r="66" spans="1:4" ht="13">
      <c r="A66" s="1"/>
      <c r="B66" s="204" t="s">
        <v>213</v>
      </c>
      <c r="C66" s="204" t="s">
        <v>208</v>
      </c>
      <c r="D66" s="204" t="s">
        <v>214</v>
      </c>
    </row>
    <row r="67" spans="1:4">
      <c r="A67" s="202" t="s">
        <v>63</v>
      </c>
      <c r="B67" s="203">
        <f>COUNTIF('9. Residential Care'!$C$91:$D$97,A67)</f>
        <v>0</v>
      </c>
      <c r="C67" s="203">
        <v>3</v>
      </c>
      <c r="D67" s="1">
        <f>B67*C67</f>
        <v>0</v>
      </c>
    </row>
    <row r="68" spans="1:4">
      <c r="A68" s="202" t="s">
        <v>54</v>
      </c>
      <c r="B68" s="203">
        <f>COUNTIF('9. Residential Care'!$C$91:$D$97,A68)</f>
        <v>0</v>
      </c>
      <c r="C68" s="203">
        <v>2</v>
      </c>
      <c r="D68" s="1">
        <f t="shared" ref="D68:D73" si="4">B68*C68</f>
        <v>0</v>
      </c>
    </row>
    <row r="69" spans="1:4">
      <c r="A69" s="202" t="s">
        <v>55</v>
      </c>
      <c r="B69" s="203">
        <f>COUNTIF('9. Residential Care'!$C$91:$D$97,A69)</f>
        <v>0</v>
      </c>
      <c r="C69" s="203">
        <v>1</v>
      </c>
      <c r="D69" s="1">
        <f t="shared" si="4"/>
        <v>0</v>
      </c>
    </row>
    <row r="70" spans="1:4">
      <c r="A70" s="202" t="s">
        <v>209</v>
      </c>
      <c r="B70" s="203">
        <f>COUNTIF('9. Residential Care'!$C$91:$D$97,A70)</f>
        <v>0</v>
      </c>
      <c r="C70" s="203">
        <v>0</v>
      </c>
      <c r="D70" s="1">
        <f t="shared" si="4"/>
        <v>0</v>
      </c>
    </row>
    <row r="71" spans="1:4">
      <c r="A71" s="202" t="s">
        <v>210</v>
      </c>
      <c r="B71" s="203">
        <f>COUNTIF('9. Residential Care'!$C$91:$D$97,A71)</f>
        <v>0</v>
      </c>
      <c r="C71" s="203">
        <v>0</v>
      </c>
      <c r="D71" s="1">
        <f t="shared" si="4"/>
        <v>0</v>
      </c>
    </row>
    <row r="72" spans="1:4">
      <c r="A72" s="202" t="s">
        <v>64</v>
      </c>
      <c r="B72" s="203">
        <f>COUNTIF('9. Residential Care'!$C$91:$D$97,A72)</f>
        <v>0</v>
      </c>
      <c r="C72" s="203">
        <v>3</v>
      </c>
      <c r="D72" s="1">
        <f t="shared" si="4"/>
        <v>0</v>
      </c>
    </row>
    <row r="73" spans="1:4">
      <c r="A73" s="202" t="s">
        <v>70</v>
      </c>
      <c r="B73" s="203">
        <f>COUNTIF('9. Residential Care'!$C$91:$D$97,A73)</f>
        <v>0</v>
      </c>
      <c r="C73" s="203">
        <v>0</v>
      </c>
      <c r="D73" s="1">
        <f t="shared" si="4"/>
        <v>0</v>
      </c>
    </row>
    <row r="74" spans="1:4" ht="13" thickBot="1"/>
    <row r="75" spans="1:4" ht="13.5" thickBot="1">
      <c r="C75" s="205" t="s">
        <v>215</v>
      </c>
      <c r="D75" s="206">
        <f>SUM(D67:D73)</f>
        <v>0</v>
      </c>
    </row>
    <row r="80" spans="1:4">
      <c r="A80" s="394" t="s">
        <v>216</v>
      </c>
    </row>
    <row r="82" spans="1:6" ht="13">
      <c r="E82" s="204" t="s">
        <v>208</v>
      </c>
      <c r="F82" s="204" t="s">
        <v>217</v>
      </c>
    </row>
    <row r="83" spans="1:6" ht="13">
      <c r="A83" s="513" t="s">
        <v>218</v>
      </c>
      <c r="B83" s="513"/>
      <c r="C83" s="513"/>
      <c r="D83" s="513"/>
      <c r="E83" s="1">
        <f>$D$23</f>
        <v>0</v>
      </c>
      <c r="F83" s="207">
        <f>E83/$F$12</f>
        <v>0</v>
      </c>
    </row>
    <row r="84" spans="1:6" ht="13">
      <c r="A84" s="513" t="s">
        <v>109</v>
      </c>
      <c r="B84" s="513"/>
      <c r="C84" s="513"/>
      <c r="D84" s="513"/>
      <c r="E84" s="1">
        <f>$D$36</f>
        <v>0</v>
      </c>
      <c r="F84" s="207">
        <f>E84/$F$25</f>
        <v>0</v>
      </c>
    </row>
    <row r="85" spans="1:6" ht="13">
      <c r="A85" s="513" t="s">
        <v>129</v>
      </c>
      <c r="B85" s="513"/>
      <c r="C85" s="513"/>
      <c r="D85" s="513"/>
      <c r="E85" s="1">
        <f>$D$49</f>
        <v>0</v>
      </c>
      <c r="F85" s="207">
        <f>E85/$F$38</f>
        <v>0</v>
      </c>
    </row>
    <row r="86" spans="1:6" ht="13">
      <c r="A86" s="513" t="s">
        <v>272</v>
      </c>
      <c r="B86" s="513"/>
      <c r="C86" s="513"/>
      <c r="D86" s="513"/>
      <c r="E86" s="1">
        <f>$D$62</f>
        <v>0</v>
      </c>
      <c r="F86" s="207">
        <f>E86/$F$51</f>
        <v>0</v>
      </c>
    </row>
    <row r="87" spans="1:6" ht="13">
      <c r="A87" s="513" t="s">
        <v>65</v>
      </c>
      <c r="B87" s="513"/>
      <c r="C87" s="513"/>
      <c r="D87" s="513"/>
      <c r="E87" s="1">
        <f>$D$75</f>
        <v>0</v>
      </c>
      <c r="F87" s="207">
        <f>E87/$F$64</f>
        <v>0</v>
      </c>
    </row>
  </sheetData>
  <mergeCells count="6">
    <mergeCell ref="A87:D87"/>
    <mergeCell ref="G12:G17"/>
    <mergeCell ref="A83:D83"/>
    <mergeCell ref="A84:D84"/>
    <mergeCell ref="A85:D85"/>
    <mergeCell ref="A86:D86"/>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theme="9"/>
  </sheetPr>
  <dimension ref="A1:T959"/>
  <sheetViews>
    <sheetView zoomScaleNormal="100" zoomScaleSheetLayoutView="70" zoomScalePageLayoutView="83" workbookViewId="0">
      <pane ySplit="1" topLeftCell="A2" activePane="bottomLeft" state="frozen"/>
      <selection activeCell="C19" sqref="C19"/>
      <selection pane="bottomLeft" activeCell="B4" sqref="B4"/>
    </sheetView>
  </sheetViews>
  <sheetFormatPr defaultColWidth="38.1796875" defaultRowHeight="15" customHeight="1"/>
  <cols>
    <col min="1" max="1" width="5" style="320" customWidth="1"/>
    <col min="2" max="2" width="68.453125" style="35" customWidth="1"/>
    <col min="3" max="3" width="26.81640625" style="2" customWidth="1"/>
    <col min="4" max="4" width="26.81640625" style="20" customWidth="1"/>
    <col min="5" max="5" width="66.81640625" style="11" customWidth="1"/>
    <col min="6" max="7" width="31.453125" style="2" hidden="1" customWidth="1"/>
    <col min="8" max="8" width="0" style="6" hidden="1" customWidth="1"/>
    <col min="9" max="10" width="17.453125" style="2" hidden="1" customWidth="1"/>
    <col min="11" max="11" width="6.453125" style="2" hidden="1" customWidth="1"/>
    <col min="12" max="12" width="38.1796875" style="2" hidden="1" customWidth="1"/>
    <col min="13" max="15" width="17.54296875" style="2" hidden="1" customWidth="1"/>
    <col min="16" max="16" width="12.81640625" style="2" hidden="1" customWidth="1"/>
    <col min="17" max="17" width="142.453125" style="52" customWidth="1"/>
    <col min="18" max="18" width="91.54296875" style="23" hidden="1" customWidth="1"/>
    <col min="19" max="19" width="38.1796875" style="80"/>
    <col min="20" max="16384" width="38.1796875" style="2"/>
  </cols>
  <sheetData>
    <row r="1" spans="1:19" ht="35.15" customHeight="1">
      <c r="A1" s="506" t="s">
        <v>883</v>
      </c>
      <c r="B1" s="506"/>
      <c r="C1" s="506" t="s">
        <v>20</v>
      </c>
      <c r="D1" s="506"/>
      <c r="E1" s="408" t="s">
        <v>21</v>
      </c>
      <c r="F1" s="410"/>
      <c r="G1" s="410"/>
      <c r="H1" s="410"/>
      <c r="I1" s="411"/>
      <c r="J1" s="411"/>
      <c r="K1" s="411"/>
      <c r="L1" s="411"/>
      <c r="M1" s="411"/>
      <c r="N1" s="411"/>
      <c r="O1" s="411"/>
      <c r="P1" s="411"/>
      <c r="Q1" s="408" t="s">
        <v>295</v>
      </c>
      <c r="R1" s="71" t="s">
        <v>23</v>
      </c>
    </row>
    <row r="2" spans="1:19" ht="27" customHeight="1">
      <c r="A2" s="521" t="s">
        <v>25</v>
      </c>
      <c r="B2" s="521"/>
      <c r="C2" s="521"/>
      <c r="D2" s="521"/>
      <c r="E2" s="521"/>
      <c r="F2" s="521"/>
      <c r="G2" s="521"/>
      <c r="H2" s="521"/>
      <c r="I2" s="521"/>
      <c r="J2" s="521"/>
      <c r="K2" s="521"/>
      <c r="L2" s="521"/>
      <c r="M2" s="521"/>
      <c r="N2" s="521"/>
      <c r="O2" s="521"/>
      <c r="P2" s="521"/>
      <c r="Q2" s="521"/>
      <c r="R2" s="150"/>
      <c r="S2" s="23"/>
    </row>
    <row r="3" spans="1:19" ht="38.15" customHeight="1">
      <c r="A3" s="340">
        <v>1</v>
      </c>
      <c r="B3" s="323" t="s">
        <v>884</v>
      </c>
      <c r="C3" s="504"/>
      <c r="D3" s="504"/>
      <c r="E3" s="186"/>
      <c r="F3" s="88" t="s">
        <v>51</v>
      </c>
      <c r="G3" s="37"/>
      <c r="H3" s="16"/>
      <c r="L3" s="90" t="s">
        <v>52</v>
      </c>
      <c r="M3" s="90" t="s">
        <v>53</v>
      </c>
      <c r="N3" s="90" t="s">
        <v>54</v>
      </c>
      <c r="O3" s="90" t="s">
        <v>55</v>
      </c>
      <c r="P3" s="90" t="s">
        <v>56</v>
      </c>
      <c r="Q3" s="94" t="s">
        <v>885</v>
      </c>
      <c r="R3" s="23" t="s">
        <v>560</v>
      </c>
    </row>
    <row r="4" spans="1:19" ht="31">
      <c r="A4" s="342">
        <v>2</v>
      </c>
      <c r="B4" s="324" t="s">
        <v>886</v>
      </c>
      <c r="C4" s="504"/>
      <c r="D4" s="504"/>
      <c r="E4" s="99"/>
      <c r="F4" s="36" t="s">
        <v>51</v>
      </c>
      <c r="G4" s="37"/>
      <c r="H4" s="16"/>
      <c r="L4" s="9" t="s">
        <v>60</v>
      </c>
      <c r="M4" s="8" t="e">
        <f>SUMPRODUCT((C1:C170={"Completely","Yes"})*(F1:F172="LEADERSHIP &amp; GOVERNANCE"))</f>
        <v>#N/A</v>
      </c>
      <c r="N4" s="8" t="e">
        <f>SUMPRODUCT((C1:C170={"Mostly"})*(F1:F172="LEADERSHIP &amp; GOVERNANCE"))</f>
        <v>#N/A</v>
      </c>
      <c r="O4" s="8" t="e">
        <f>SUMPRODUCT((C1:C170={"Slightly"})*(F1:F172="LEADERSHIP &amp; GOVERNANCE"))</f>
        <v>#N/A</v>
      </c>
      <c r="P4" s="8" t="e">
        <f>SUMPRODUCT((C1:C170={"Not at all","No"})*(F1:F172="LEADERSHIP &amp; GOVERNANCE"))</f>
        <v>#N/A</v>
      </c>
      <c r="Q4" s="122"/>
    </row>
    <row r="5" spans="1:19" ht="42" customHeight="1">
      <c r="A5" s="340">
        <v>3</v>
      </c>
      <c r="B5" s="324" t="s">
        <v>887</v>
      </c>
      <c r="C5" s="507"/>
      <c r="D5" s="507"/>
      <c r="E5" s="99"/>
      <c r="F5" s="36" t="s">
        <v>51</v>
      </c>
      <c r="G5" s="37"/>
      <c r="H5" s="16"/>
      <c r="L5" s="10" t="s">
        <v>65</v>
      </c>
      <c r="M5" s="8" t="e">
        <f>SUMPRODUCT((C1:C170={"Completely","Yes"})*(F1:F172="FINANCING"))</f>
        <v>#N/A</v>
      </c>
      <c r="N5" s="8" t="e">
        <f>SUMPRODUCT((C1:C170={"Mostly"})*(F1:F172="FINANCING"))</f>
        <v>#N/A</v>
      </c>
      <c r="O5" s="8" t="e">
        <f>SUMPRODUCT((C1:C170={"Slightly"})*(F1:F172="FINANCING"))</f>
        <v>#N/A</v>
      </c>
      <c r="P5" s="8" t="e">
        <f>SUMPRODUCT((C1:C170={"No","Not at all"})*(F1:F172="FINANCING"))</f>
        <v>#N/A</v>
      </c>
      <c r="Q5" s="122"/>
    </row>
    <row r="6" spans="1:19" ht="20.149999999999999" customHeight="1">
      <c r="A6" s="342"/>
      <c r="B6" s="324" t="s">
        <v>888</v>
      </c>
      <c r="C6" s="507"/>
      <c r="D6" s="507"/>
      <c r="E6" s="99"/>
      <c r="F6" s="36"/>
      <c r="G6" s="37"/>
      <c r="H6" s="16"/>
      <c r="L6" s="10"/>
      <c r="M6" s="8"/>
      <c r="N6" s="8"/>
      <c r="O6" s="8"/>
      <c r="P6" s="8"/>
      <c r="Q6" s="122"/>
      <c r="R6" s="227" t="s">
        <v>889</v>
      </c>
    </row>
    <row r="7" spans="1:19" ht="31">
      <c r="A7" s="340">
        <v>4.0999999999999996</v>
      </c>
      <c r="B7" s="216" t="s">
        <v>890</v>
      </c>
      <c r="C7" s="504"/>
      <c r="D7" s="504"/>
      <c r="E7" s="99"/>
      <c r="F7" s="36"/>
      <c r="G7" s="37"/>
      <c r="H7" s="16"/>
      <c r="L7" s="10"/>
      <c r="M7" s="8"/>
      <c r="N7" s="8"/>
      <c r="O7" s="8"/>
      <c r="P7" s="8"/>
      <c r="Q7" s="122" t="s">
        <v>891</v>
      </c>
      <c r="R7" s="23" t="s">
        <v>325</v>
      </c>
    </row>
    <row r="8" spans="1:19" ht="31">
      <c r="A8" s="342">
        <v>4.2</v>
      </c>
      <c r="B8" s="216" t="s">
        <v>892</v>
      </c>
      <c r="C8" s="504"/>
      <c r="D8" s="504"/>
      <c r="E8" s="99"/>
      <c r="F8" s="36"/>
      <c r="G8" s="37"/>
      <c r="H8" s="16"/>
      <c r="L8" s="10"/>
      <c r="M8" s="8"/>
      <c r="N8" s="8"/>
      <c r="O8" s="8"/>
      <c r="P8" s="8"/>
      <c r="Q8" s="122" t="s">
        <v>893</v>
      </c>
      <c r="R8" s="23" t="s">
        <v>325</v>
      </c>
    </row>
    <row r="9" spans="1:19" ht="24" customHeight="1">
      <c r="A9" s="340">
        <v>4.3</v>
      </c>
      <c r="B9" s="216" t="s">
        <v>894</v>
      </c>
      <c r="C9" s="504"/>
      <c r="D9" s="504"/>
      <c r="E9" s="99"/>
      <c r="F9" s="36" t="s">
        <v>51</v>
      </c>
      <c r="G9" s="37"/>
      <c r="H9" s="16"/>
      <c r="L9" s="10" t="s">
        <v>71</v>
      </c>
      <c r="M9" s="8" t="e">
        <f>SUMPRODUCT((C1:C170={"Completely","Yes"})*(F1:F172="WORKFORCE"))</f>
        <v>#N/A</v>
      </c>
      <c r="N9" s="8" t="e">
        <f>SUMPRODUCT((C1:C170={"Mostly"})*(F1:F172="WORKFORCE"))</f>
        <v>#N/A</v>
      </c>
      <c r="O9" s="8" t="e">
        <f>SUMPRODUCT((C2:C171={"Slightly"})*(F2:F173="WORKFORCE"))</f>
        <v>#N/A</v>
      </c>
      <c r="P9" s="8" t="e">
        <f>SUMPRODUCT((C1:C170={"No","Not at all"})*(F1:F172="WORKFORCE"))</f>
        <v>#N/A</v>
      </c>
      <c r="Q9" s="122" t="s">
        <v>895</v>
      </c>
    </row>
    <row r="10" spans="1:19" ht="38.15" customHeight="1">
      <c r="A10" s="342">
        <v>4.4000000000000004</v>
      </c>
      <c r="B10" s="216" t="s">
        <v>896</v>
      </c>
      <c r="C10" s="504"/>
      <c r="D10" s="504"/>
      <c r="E10" s="99"/>
      <c r="F10" s="36" t="s">
        <v>51</v>
      </c>
      <c r="G10" s="37"/>
      <c r="H10" s="16"/>
      <c r="L10" s="9" t="s">
        <v>80</v>
      </c>
      <c r="M10" s="8" t="e">
        <f>SUMPRODUCT((C1:C170={"Completely","Yes"})*(F1:F172="INFORMATION SYSTEMS"))</f>
        <v>#N/A</v>
      </c>
      <c r="N10" s="8" t="e">
        <f>SUMPRODUCT((C1:C170={"Mostly"})*(F1:F172="INFORMATION SYSTEMS"))</f>
        <v>#N/A</v>
      </c>
      <c r="O10" s="8" t="e">
        <f>SUMPRODUCT((C1:C170={"Slightly"})*(F1:F172="INFORMATION SYSTEMS"))</f>
        <v>#N/A</v>
      </c>
      <c r="P10" s="8" t="e">
        <f>SUMPRODUCT((C1:C170={"No","Not at all"})*(F1:F172="INFORMATION SYSTEMS"))</f>
        <v>#N/A</v>
      </c>
      <c r="Q10" s="122"/>
    </row>
    <row r="11" spans="1:19" ht="38.15" customHeight="1">
      <c r="A11" s="340">
        <v>4.5</v>
      </c>
      <c r="B11" s="216" t="s">
        <v>897</v>
      </c>
      <c r="C11" s="504"/>
      <c r="D11" s="504"/>
      <c r="E11" s="99"/>
      <c r="F11" s="36"/>
      <c r="G11" s="37"/>
      <c r="H11" s="16"/>
      <c r="L11" s="9"/>
      <c r="M11" s="8"/>
      <c r="N11" s="8"/>
      <c r="O11" s="8"/>
      <c r="P11" s="8"/>
      <c r="Q11" s="122"/>
    </row>
    <row r="12" spans="1:19" ht="38.15" customHeight="1">
      <c r="A12" s="342">
        <v>4.5999999999999996</v>
      </c>
      <c r="B12" s="216" t="s">
        <v>898</v>
      </c>
      <c r="C12" s="504"/>
      <c r="D12" s="504"/>
      <c r="E12" s="99"/>
      <c r="F12" s="36"/>
      <c r="G12" s="37"/>
      <c r="H12" s="16"/>
      <c r="L12" s="9"/>
      <c r="M12" s="8"/>
      <c r="N12" s="8"/>
      <c r="O12" s="8"/>
      <c r="P12" s="8"/>
      <c r="Q12" s="122"/>
    </row>
    <row r="13" spans="1:19" ht="18" customHeight="1">
      <c r="A13" s="340">
        <v>4.7</v>
      </c>
      <c r="B13" s="216" t="s">
        <v>899</v>
      </c>
      <c r="C13" s="504"/>
      <c r="D13" s="504"/>
      <c r="E13" s="99"/>
      <c r="F13" s="36"/>
      <c r="G13" s="37"/>
      <c r="H13" s="16"/>
      <c r="L13" s="9"/>
      <c r="M13" s="8"/>
      <c r="N13" s="8"/>
      <c r="O13" s="8"/>
      <c r="P13" s="8"/>
      <c r="Q13" s="122" t="s">
        <v>900</v>
      </c>
      <c r="R13" s="23" t="s">
        <v>325</v>
      </c>
    </row>
    <row r="14" spans="1:19" ht="50.15" customHeight="1">
      <c r="A14" s="342">
        <v>5</v>
      </c>
      <c r="B14" s="324" t="s">
        <v>627</v>
      </c>
      <c r="C14" s="504"/>
      <c r="D14" s="504"/>
      <c r="E14" s="99"/>
      <c r="F14" s="36" t="s">
        <v>51</v>
      </c>
      <c r="G14" s="37"/>
      <c r="H14" s="16"/>
      <c r="L14" s="10" t="s">
        <v>84</v>
      </c>
      <c r="M14" s="8" t="e">
        <f>SUMPRODUCT((C1:C170={"Completely","Yes"})*(F1:F172="SERVICE DELIVERY MECHANISM"))+SUMPRODUCT((D1:D170={"Completely","Yes"})*(G1:G172="SERVICE DELIVERY MECHANISM"))</f>
        <v>#N/A</v>
      </c>
      <c r="N14" s="8" t="e">
        <f>SUMPRODUCT((C1:C170={"Mostly"})*(F1:F172="SERVICE DELIVERY MECHANISM"))+SUMPRODUCT((D1:D170={"Mostly"})*(G1:G172="SERVICE DELIVERY MECHANISM"))</f>
        <v>#N/A</v>
      </c>
      <c r="O14" s="8" t="e">
        <f>SUMPRODUCT((C1:C170={"Slightly"})*(F1:F172="SERVICE DELIVERY MECHANISM"))+SUMPRODUCT((D1:D170={"Slightly"})*(G1:G172="SERVICE DELIVERY MECHANISM"))</f>
        <v>#N/A</v>
      </c>
      <c r="P14" s="8" t="e">
        <f>SUMPRODUCT((C1:C170={"No","Not at all"})*(F1:F172="SERVICE DELIVERY MECHANISM"))+SUMPRODUCT((D1:D170={"No","Not at all"})*(G1:G172="SERVICE DELIVERY MECHANISM"))</f>
        <v>#N/A</v>
      </c>
      <c r="Q14" s="122"/>
    </row>
    <row r="15" spans="1:19" ht="49" customHeight="1">
      <c r="A15" s="340">
        <v>6</v>
      </c>
      <c r="B15" s="324" t="s">
        <v>628</v>
      </c>
      <c r="C15" s="507"/>
      <c r="D15" s="507"/>
      <c r="F15" s="36"/>
      <c r="G15" s="37"/>
      <c r="H15" s="16"/>
      <c r="L15" s="10"/>
      <c r="M15" s="8"/>
      <c r="N15" s="8"/>
      <c r="O15" s="8"/>
      <c r="P15" s="8"/>
      <c r="Q15" s="142"/>
    </row>
    <row r="16" spans="1:19" ht="39" customHeight="1">
      <c r="A16" s="342">
        <v>7</v>
      </c>
      <c r="B16" s="324" t="s">
        <v>901</v>
      </c>
      <c r="C16" s="504"/>
      <c r="D16" s="504"/>
      <c r="E16" s="228"/>
      <c r="F16" s="36"/>
      <c r="G16" s="37"/>
      <c r="H16" s="16"/>
      <c r="L16" s="10"/>
      <c r="M16" s="8"/>
      <c r="N16" s="8"/>
      <c r="O16" s="8"/>
      <c r="P16" s="8"/>
      <c r="Q16" s="122" t="s">
        <v>902</v>
      </c>
      <c r="R16" s="23" t="s">
        <v>325</v>
      </c>
    </row>
    <row r="17" spans="1:20" ht="31">
      <c r="A17" s="340">
        <v>8</v>
      </c>
      <c r="B17" s="324" t="s">
        <v>903</v>
      </c>
      <c r="C17" s="507"/>
      <c r="D17" s="507"/>
      <c r="E17" s="99"/>
      <c r="F17" s="36" t="s">
        <v>51</v>
      </c>
      <c r="G17" s="37"/>
      <c r="H17" s="16"/>
      <c r="I17" s="2" t="s">
        <v>63</v>
      </c>
      <c r="J17" s="2" t="s">
        <v>64</v>
      </c>
      <c r="L17" s="9" t="s">
        <v>87</v>
      </c>
      <c r="M17" s="8" t="e">
        <f>SUMPRODUCT((C1:C170={"Completely","Yes"})*(F1:F172="SOCIAL NORMS &amp; PRACTICES"))</f>
        <v>#N/A</v>
      </c>
      <c r="N17" s="8" t="e">
        <f>SUMPRODUCT((C1:C170={"Mostly"})*(F1:F172="SOCIAL NORMS &amp; PRACTICES"))</f>
        <v>#N/A</v>
      </c>
      <c r="O17" s="8" t="e">
        <f>SUMPRODUCT((C1:C170={"Slightly"})*(F1:F172="SOCIAL NORMS &amp; PRACTICES"))</f>
        <v>#N/A</v>
      </c>
      <c r="P17" s="101" t="e">
        <f>SUMPRODUCT((C1:C170={"No","Not at all"})*(F1:F172="SOCIAL NORMS &amp; PRACTICES"))</f>
        <v>#N/A</v>
      </c>
      <c r="Q17" s="122"/>
    </row>
    <row r="18" spans="1:20" ht="19" customHeight="1">
      <c r="A18" s="342">
        <v>8.1</v>
      </c>
      <c r="B18" s="216" t="s">
        <v>904</v>
      </c>
      <c r="C18" s="504"/>
      <c r="D18" s="504"/>
      <c r="E18" s="99"/>
      <c r="F18" s="36" t="s">
        <v>51</v>
      </c>
      <c r="G18" s="37"/>
      <c r="H18" s="16"/>
      <c r="I18" s="2" t="s">
        <v>54</v>
      </c>
      <c r="J18" s="2" t="s">
        <v>70</v>
      </c>
      <c r="Q18" s="122"/>
    </row>
    <row r="19" spans="1:20" ht="19" customHeight="1">
      <c r="A19" s="340">
        <v>8.1999999999999993</v>
      </c>
      <c r="B19" s="216" t="s">
        <v>905</v>
      </c>
      <c r="C19" s="504"/>
      <c r="D19" s="504"/>
      <c r="E19" s="99"/>
      <c r="F19" s="36" t="s">
        <v>51</v>
      </c>
      <c r="G19" s="37"/>
      <c r="H19" s="16"/>
      <c r="I19" s="2" t="s">
        <v>55</v>
      </c>
      <c r="Q19" s="122"/>
    </row>
    <row r="20" spans="1:20" ht="19" customHeight="1">
      <c r="A20" s="342">
        <v>9</v>
      </c>
      <c r="B20" s="324" t="s">
        <v>906</v>
      </c>
      <c r="C20" s="504"/>
      <c r="D20" s="504"/>
      <c r="E20" s="99"/>
      <c r="F20" s="36" t="s">
        <v>51</v>
      </c>
      <c r="G20" s="37"/>
      <c r="H20" s="16"/>
      <c r="I20" s="2" t="s">
        <v>83</v>
      </c>
      <c r="Q20" s="122"/>
    </row>
    <row r="21" spans="1:20" ht="31">
      <c r="A21" s="340">
        <v>10</v>
      </c>
      <c r="B21" s="324" t="s">
        <v>907</v>
      </c>
      <c r="C21" s="507"/>
      <c r="D21" s="507"/>
      <c r="E21" s="99"/>
      <c r="F21" s="36" t="s">
        <v>51</v>
      </c>
      <c r="G21" s="37"/>
      <c r="H21" s="16"/>
      <c r="Q21" s="122"/>
    </row>
    <row r="22" spans="1:20" ht="46.5">
      <c r="A22" s="340">
        <v>11</v>
      </c>
      <c r="B22" s="324" t="s">
        <v>908</v>
      </c>
      <c r="C22" s="507"/>
      <c r="D22" s="507"/>
      <c r="E22" s="100"/>
      <c r="F22" s="36"/>
      <c r="G22" s="37"/>
      <c r="H22" s="16"/>
      <c r="Q22" s="122"/>
      <c r="R22" s="100"/>
    </row>
    <row r="23" spans="1:20" ht="41.15" customHeight="1">
      <c r="A23" s="622"/>
      <c r="B23" s="489" t="s">
        <v>909</v>
      </c>
      <c r="C23" s="438" t="s">
        <v>910</v>
      </c>
      <c r="D23" s="92" t="s">
        <v>911</v>
      </c>
      <c r="E23" s="97"/>
      <c r="F23" s="88" t="s">
        <v>51</v>
      </c>
      <c r="G23" s="37"/>
      <c r="Q23" s="122"/>
      <c r="S23" s="96"/>
    </row>
    <row r="24" spans="1:20" ht="79" customHeight="1">
      <c r="A24" s="622"/>
      <c r="B24" s="489"/>
      <c r="C24" s="302" t="s">
        <v>912</v>
      </c>
      <c r="D24" s="287" t="s">
        <v>913</v>
      </c>
      <c r="E24" s="142"/>
      <c r="F24" s="36" t="s">
        <v>51</v>
      </c>
      <c r="G24" s="37"/>
      <c r="H24" s="16"/>
      <c r="Q24" s="122"/>
      <c r="R24" s="23" t="s">
        <v>914</v>
      </c>
      <c r="S24" s="96"/>
    </row>
    <row r="25" spans="1:20" ht="20.149999999999999" customHeight="1">
      <c r="A25" s="343">
        <v>12.1</v>
      </c>
      <c r="B25" s="215" t="s">
        <v>915</v>
      </c>
      <c r="C25" s="27"/>
      <c r="D25" s="27"/>
      <c r="E25" s="98"/>
      <c r="F25" s="36" t="s">
        <v>51</v>
      </c>
      <c r="G25" s="42" t="s">
        <v>86</v>
      </c>
      <c r="H25" s="16"/>
      <c r="Q25" s="122" t="s">
        <v>916</v>
      </c>
      <c r="R25" s="23" t="s">
        <v>325</v>
      </c>
    </row>
    <row r="26" spans="1:20" ht="20.149999999999999" customHeight="1">
      <c r="A26" s="343">
        <v>12.2</v>
      </c>
      <c r="B26" s="215" t="s">
        <v>917</v>
      </c>
      <c r="C26" s="230"/>
      <c r="D26" s="27"/>
      <c r="E26" s="98"/>
      <c r="F26" s="36"/>
      <c r="G26" s="42"/>
      <c r="H26" s="16"/>
      <c r="Q26" s="122"/>
    </row>
    <row r="27" spans="1:20" ht="31">
      <c r="A27" s="343">
        <v>12.3</v>
      </c>
      <c r="B27" s="215" t="s">
        <v>918</v>
      </c>
      <c r="C27" s="27"/>
      <c r="D27" s="27"/>
      <c r="E27" s="142"/>
      <c r="F27" s="36" t="s">
        <v>51</v>
      </c>
      <c r="G27" s="42" t="s">
        <v>86</v>
      </c>
      <c r="H27" s="16"/>
      <c r="Q27" s="122"/>
    </row>
    <row r="28" spans="1:20" ht="31">
      <c r="A28" s="343">
        <v>12.4</v>
      </c>
      <c r="B28" s="215" t="s">
        <v>919</v>
      </c>
      <c r="C28" s="27"/>
      <c r="D28" s="27"/>
      <c r="E28" s="142"/>
      <c r="F28" s="36" t="s">
        <v>51</v>
      </c>
      <c r="G28" s="42" t="s">
        <v>86</v>
      </c>
      <c r="H28" s="16"/>
      <c r="Q28" s="122" t="s">
        <v>920</v>
      </c>
      <c r="R28" s="23" t="s">
        <v>325</v>
      </c>
    </row>
    <row r="29" spans="1:20" ht="31">
      <c r="A29" s="343">
        <v>12.5</v>
      </c>
      <c r="B29" s="229" t="s">
        <v>921</v>
      </c>
      <c r="C29" s="27"/>
      <c r="D29" s="27"/>
      <c r="E29" s="142"/>
      <c r="F29" s="36" t="s">
        <v>51</v>
      </c>
      <c r="G29" s="42" t="s">
        <v>86</v>
      </c>
      <c r="H29" s="16"/>
      <c r="Q29" s="122" t="s">
        <v>922</v>
      </c>
      <c r="R29" s="23" t="s">
        <v>325</v>
      </c>
    </row>
    <row r="30" spans="1:20" ht="20.149999999999999" customHeight="1">
      <c r="A30" s="345">
        <v>12.6</v>
      </c>
      <c r="B30" s="322" t="s">
        <v>923</v>
      </c>
      <c r="C30" s="143"/>
      <c r="D30" s="143"/>
      <c r="E30" s="139"/>
      <c r="F30" s="249" t="s">
        <v>51</v>
      </c>
      <c r="G30" s="250" t="s">
        <v>86</v>
      </c>
      <c r="H30" s="251"/>
      <c r="I30" s="252"/>
      <c r="J30" s="252"/>
      <c r="K30" s="252"/>
      <c r="L30" s="252"/>
      <c r="M30" s="252"/>
      <c r="N30" s="252"/>
      <c r="O30" s="252"/>
      <c r="P30" s="252"/>
      <c r="Q30" s="200" t="s">
        <v>924</v>
      </c>
    </row>
    <row r="31" spans="1:20" ht="25" customHeight="1">
      <c r="A31" s="591" t="s">
        <v>129</v>
      </c>
      <c r="B31" s="591"/>
      <c r="C31" s="591"/>
      <c r="D31" s="591"/>
      <c r="E31" s="591"/>
      <c r="F31" s="591"/>
      <c r="G31" s="591"/>
      <c r="H31" s="591"/>
      <c r="I31" s="591"/>
      <c r="J31" s="591"/>
      <c r="K31" s="591"/>
      <c r="L31" s="591"/>
      <c r="M31" s="591"/>
      <c r="N31" s="591"/>
      <c r="O31" s="591"/>
      <c r="P31" s="591"/>
      <c r="Q31" s="591"/>
      <c r="R31" s="591"/>
      <c r="S31" s="110"/>
      <c r="T31" s="7"/>
    </row>
    <row r="32" spans="1:20" ht="36" customHeight="1">
      <c r="A32" s="341">
        <v>13</v>
      </c>
      <c r="B32" s="323" t="s">
        <v>925</v>
      </c>
      <c r="C32" s="504"/>
      <c r="D32" s="504"/>
      <c r="E32" s="186"/>
      <c r="F32" s="88" t="s">
        <v>131</v>
      </c>
      <c r="G32" s="37"/>
      <c r="H32" s="16"/>
      <c r="Q32" s="147"/>
    </row>
    <row r="33" spans="1:20" ht="31">
      <c r="A33" s="344"/>
      <c r="B33" s="324" t="s">
        <v>258</v>
      </c>
      <c r="C33" s="507"/>
      <c r="D33" s="507"/>
      <c r="E33" s="99"/>
      <c r="F33" s="36" t="s">
        <v>131</v>
      </c>
      <c r="G33" s="37"/>
      <c r="H33" s="16"/>
      <c r="Q33" s="122"/>
    </row>
    <row r="34" spans="1:20" ht="21" customHeight="1">
      <c r="A34" s="344">
        <v>14.1</v>
      </c>
      <c r="B34" s="216" t="s">
        <v>259</v>
      </c>
      <c r="C34" s="507"/>
      <c r="D34" s="507"/>
      <c r="E34" s="99"/>
      <c r="F34" s="36" t="s">
        <v>131</v>
      </c>
      <c r="G34" s="37"/>
      <c r="H34" s="16"/>
      <c r="Q34" s="122"/>
    </row>
    <row r="35" spans="1:20" ht="15.5">
      <c r="A35" s="344">
        <v>14.2</v>
      </c>
      <c r="B35" s="216" t="s">
        <v>260</v>
      </c>
      <c r="C35" s="507"/>
      <c r="D35" s="507"/>
      <c r="E35" s="99"/>
      <c r="F35" s="36" t="s">
        <v>131</v>
      </c>
      <c r="G35" s="37"/>
      <c r="H35" s="16"/>
      <c r="Q35" s="122"/>
    </row>
    <row r="36" spans="1:20" ht="31">
      <c r="A36" s="344">
        <v>14.3</v>
      </c>
      <c r="B36" s="216" t="s">
        <v>261</v>
      </c>
      <c r="C36" s="507"/>
      <c r="D36" s="507"/>
      <c r="E36" s="99"/>
      <c r="F36" s="36" t="s">
        <v>131</v>
      </c>
      <c r="G36" s="37"/>
      <c r="H36" s="16"/>
      <c r="Q36" s="122"/>
    </row>
    <row r="37" spans="1:20" ht="31">
      <c r="A37" s="345">
        <v>15</v>
      </c>
      <c r="B37" s="325" t="s">
        <v>926</v>
      </c>
      <c r="C37" s="625"/>
      <c r="D37" s="625"/>
      <c r="E37" s="189"/>
      <c r="F37" s="87" t="s">
        <v>131</v>
      </c>
      <c r="G37" s="37"/>
      <c r="H37" s="16"/>
      <c r="Q37" s="200"/>
    </row>
    <row r="38" spans="1:20" s="80" customFormat="1" ht="25" customHeight="1">
      <c r="A38" s="606" t="s">
        <v>272</v>
      </c>
      <c r="B38" s="606"/>
      <c r="C38" s="606"/>
      <c r="D38" s="606"/>
      <c r="E38" s="606"/>
      <c r="F38" s="606"/>
      <c r="G38" s="606"/>
      <c r="H38" s="606"/>
      <c r="I38" s="606"/>
      <c r="J38" s="606"/>
      <c r="K38" s="606"/>
      <c r="L38" s="606"/>
      <c r="M38" s="606"/>
      <c r="N38" s="606"/>
      <c r="O38" s="606"/>
      <c r="P38" s="606"/>
      <c r="Q38" s="606"/>
      <c r="R38" s="606"/>
      <c r="T38" s="2"/>
    </row>
    <row r="39" spans="1:20" s="80" customFormat="1" ht="46.5">
      <c r="A39" s="341">
        <v>16</v>
      </c>
      <c r="B39" s="323" t="s">
        <v>927</v>
      </c>
      <c r="C39" s="504"/>
      <c r="D39" s="504"/>
      <c r="E39" s="97"/>
      <c r="F39" s="82" t="s">
        <v>274</v>
      </c>
      <c r="G39" s="190"/>
      <c r="H39" s="191"/>
      <c r="I39" s="192"/>
      <c r="J39" s="90"/>
      <c r="K39" s="90"/>
      <c r="L39" s="90"/>
      <c r="M39" s="90"/>
      <c r="N39" s="90"/>
      <c r="O39" s="90"/>
      <c r="P39" s="90"/>
      <c r="Q39" s="147"/>
      <c r="R39" s="94"/>
      <c r="T39" s="2"/>
    </row>
    <row r="40" spans="1:20" s="80" customFormat="1" ht="62">
      <c r="A40" s="342">
        <v>17</v>
      </c>
      <c r="B40" s="324" t="s">
        <v>928</v>
      </c>
      <c r="C40" s="507"/>
      <c r="D40" s="507"/>
      <c r="E40" s="142"/>
      <c r="F40" s="47" t="s">
        <v>274</v>
      </c>
      <c r="G40" s="50"/>
      <c r="H40" s="51"/>
      <c r="I40" s="8"/>
      <c r="J40" s="8"/>
      <c r="K40" s="8"/>
      <c r="L40" s="8"/>
      <c r="M40" s="8"/>
      <c r="N40" s="8"/>
      <c r="O40" s="8"/>
      <c r="P40" s="8"/>
      <c r="Q40" s="122"/>
      <c r="R40" s="11"/>
      <c r="T40" s="2"/>
    </row>
    <row r="41" spans="1:20" s="80" customFormat="1" ht="15.5">
      <c r="A41" s="342">
        <v>17.100000000000001</v>
      </c>
      <c r="B41" s="216" t="s">
        <v>275</v>
      </c>
      <c r="C41" s="507"/>
      <c r="D41" s="507"/>
      <c r="E41" s="142"/>
      <c r="F41" s="47" t="s">
        <v>274</v>
      </c>
      <c r="G41" s="50"/>
      <c r="H41" s="51"/>
      <c r="I41" s="8"/>
      <c r="J41" s="8"/>
      <c r="K41" s="8"/>
      <c r="L41" s="8"/>
      <c r="M41" s="8"/>
      <c r="N41" s="8"/>
      <c r="O41" s="8"/>
      <c r="P41" s="8"/>
      <c r="Q41" s="122"/>
      <c r="R41" s="11"/>
      <c r="T41" s="2"/>
    </row>
    <row r="42" spans="1:20" s="80" customFormat="1" ht="15.5">
      <c r="A42" s="342">
        <v>17.2</v>
      </c>
      <c r="B42" s="216" t="s">
        <v>276</v>
      </c>
      <c r="C42" s="507"/>
      <c r="D42" s="507"/>
      <c r="E42" s="142"/>
      <c r="F42" s="47" t="s">
        <v>274</v>
      </c>
      <c r="G42" s="50"/>
      <c r="H42" s="51"/>
      <c r="I42" s="8"/>
      <c r="J42" s="8"/>
      <c r="K42" s="8"/>
      <c r="L42" s="8"/>
      <c r="M42" s="8"/>
      <c r="N42" s="8"/>
      <c r="O42" s="8"/>
      <c r="P42" s="8"/>
      <c r="Q42" s="122"/>
      <c r="R42" s="11"/>
      <c r="T42" s="2"/>
    </row>
    <row r="43" spans="1:20" s="80" customFormat="1" ht="15.5">
      <c r="A43" s="342">
        <v>17.3</v>
      </c>
      <c r="B43" s="216" t="s">
        <v>277</v>
      </c>
      <c r="C43" s="507"/>
      <c r="D43" s="507"/>
      <c r="E43" s="142"/>
      <c r="F43" s="47" t="s">
        <v>274</v>
      </c>
      <c r="G43" s="50"/>
      <c r="H43" s="51"/>
      <c r="I43" s="8"/>
      <c r="J43" s="8"/>
      <c r="K43" s="8"/>
      <c r="L43" s="8"/>
      <c r="M43" s="8"/>
      <c r="N43" s="8"/>
      <c r="O43" s="8"/>
      <c r="P43" s="8"/>
      <c r="Q43" s="122"/>
      <c r="R43" s="11"/>
      <c r="T43" s="2"/>
    </row>
    <row r="44" spans="1:20" s="80" customFormat="1" ht="15.5">
      <c r="A44" s="342">
        <v>17.399999999999999</v>
      </c>
      <c r="B44" s="216" t="s">
        <v>278</v>
      </c>
      <c r="C44" s="507"/>
      <c r="D44" s="507"/>
      <c r="E44" s="142"/>
      <c r="F44" s="47"/>
      <c r="G44" s="50"/>
      <c r="H44" s="51"/>
      <c r="I44" s="8"/>
      <c r="J44" s="8"/>
      <c r="K44" s="8"/>
      <c r="L44" s="8"/>
      <c r="M44" s="8"/>
      <c r="N44" s="8"/>
      <c r="O44" s="8"/>
      <c r="P44" s="8"/>
      <c r="Q44" s="122"/>
      <c r="R44" s="11"/>
      <c r="T44" s="2"/>
    </row>
    <row r="45" spans="1:20" s="80" customFormat="1" ht="31">
      <c r="A45" s="346">
        <v>18</v>
      </c>
      <c r="B45" s="326" t="s">
        <v>929</v>
      </c>
      <c r="C45" s="625"/>
      <c r="D45" s="625"/>
      <c r="E45" s="139"/>
      <c r="F45" s="81" t="s">
        <v>274</v>
      </c>
      <c r="G45" s="198"/>
      <c r="H45" s="199"/>
      <c r="I45" s="157"/>
      <c r="J45" s="157"/>
      <c r="K45" s="157"/>
      <c r="L45" s="157"/>
      <c r="M45" s="157"/>
      <c r="N45" s="157"/>
      <c r="O45" s="157"/>
      <c r="P45" s="157"/>
      <c r="Q45" s="200"/>
      <c r="R45" s="158"/>
      <c r="T45" s="2"/>
    </row>
    <row r="46" spans="1:20" s="80" customFormat="1" ht="25" customHeight="1">
      <c r="A46" s="592" t="s">
        <v>65</v>
      </c>
      <c r="B46" s="592"/>
      <c r="C46" s="592"/>
      <c r="D46" s="592"/>
      <c r="E46" s="592"/>
      <c r="F46" s="592"/>
      <c r="G46" s="592"/>
      <c r="H46" s="592"/>
      <c r="I46" s="592"/>
      <c r="J46" s="592"/>
      <c r="K46" s="592"/>
      <c r="L46" s="592"/>
      <c r="M46" s="592"/>
      <c r="N46" s="592"/>
      <c r="O46" s="592"/>
      <c r="P46" s="592"/>
      <c r="Q46" s="592"/>
      <c r="R46" s="592"/>
      <c r="T46" s="2"/>
    </row>
    <row r="47" spans="1:20" s="80" customFormat="1" ht="31">
      <c r="A47" s="311">
        <v>19</v>
      </c>
      <c r="B47" s="323" t="s">
        <v>930</v>
      </c>
      <c r="C47" s="504"/>
      <c r="D47" s="504"/>
      <c r="E47" s="94"/>
      <c r="F47" s="95" t="s">
        <v>281</v>
      </c>
      <c r="G47" s="140"/>
      <c r="H47" s="191"/>
      <c r="I47" s="90"/>
      <c r="J47" s="90"/>
      <c r="K47" s="90"/>
      <c r="L47" s="90"/>
      <c r="M47" s="90"/>
      <c r="N47" s="90"/>
      <c r="O47" s="90"/>
      <c r="P47" s="90"/>
      <c r="Q47" s="147"/>
      <c r="R47" s="94"/>
      <c r="T47" s="2"/>
    </row>
    <row r="48" spans="1:20" s="80" customFormat="1" ht="31">
      <c r="A48" s="312"/>
      <c r="B48" s="327" t="s">
        <v>931</v>
      </c>
      <c r="C48" s="621"/>
      <c r="D48" s="621"/>
      <c r="E48" s="11"/>
      <c r="F48" s="26" t="s">
        <v>281</v>
      </c>
      <c r="G48" s="27"/>
      <c r="H48" s="51"/>
      <c r="I48" s="8"/>
      <c r="J48" s="8"/>
      <c r="K48" s="8"/>
      <c r="L48" s="8"/>
      <c r="M48" s="8"/>
      <c r="N48" s="8"/>
      <c r="O48" s="8"/>
      <c r="P48" s="8"/>
      <c r="Q48" s="122"/>
      <c r="R48" s="11"/>
      <c r="T48" s="2"/>
    </row>
    <row r="49" spans="1:20" s="80" customFormat="1" ht="15.5">
      <c r="A49" s="312">
        <v>20.100000000000001</v>
      </c>
      <c r="B49" s="220" t="s">
        <v>286</v>
      </c>
      <c r="C49" s="507"/>
      <c r="D49" s="507"/>
      <c r="E49" s="11"/>
      <c r="F49" s="26" t="s">
        <v>281</v>
      </c>
      <c r="G49" s="27"/>
      <c r="H49" s="51"/>
      <c r="I49" s="8"/>
      <c r="J49" s="8"/>
      <c r="K49" s="8"/>
      <c r="L49" s="8"/>
      <c r="M49" s="8"/>
      <c r="N49" s="8"/>
      <c r="O49" s="8"/>
      <c r="P49" s="8"/>
      <c r="Q49" s="122"/>
      <c r="R49" s="11"/>
      <c r="T49" s="2"/>
    </row>
    <row r="50" spans="1:20" s="80" customFormat="1" ht="15.5">
      <c r="A50" s="312">
        <v>20.2</v>
      </c>
      <c r="B50" s="220" t="s">
        <v>369</v>
      </c>
      <c r="C50" s="507"/>
      <c r="D50" s="507"/>
      <c r="E50" s="11"/>
      <c r="F50" s="26" t="s">
        <v>281</v>
      </c>
      <c r="G50" s="27"/>
      <c r="H50" s="51"/>
      <c r="I50" s="8"/>
      <c r="J50" s="8"/>
      <c r="K50" s="8"/>
      <c r="L50" s="8"/>
      <c r="M50" s="8"/>
      <c r="N50" s="8"/>
      <c r="O50" s="8"/>
      <c r="P50" s="8"/>
      <c r="Q50" s="122"/>
      <c r="R50" s="11"/>
      <c r="T50" s="2"/>
    </row>
    <row r="51" spans="1:20" s="80" customFormat="1" ht="46.5">
      <c r="A51" s="312">
        <v>21</v>
      </c>
      <c r="B51" s="327" t="s">
        <v>932</v>
      </c>
      <c r="C51" s="507"/>
      <c r="D51" s="507"/>
      <c r="E51" s="11"/>
      <c r="F51" s="26"/>
      <c r="G51" s="27"/>
      <c r="H51" s="51"/>
      <c r="I51" s="8"/>
      <c r="J51" s="8"/>
      <c r="K51" s="8"/>
      <c r="L51" s="8"/>
      <c r="M51" s="8"/>
      <c r="N51" s="8"/>
      <c r="O51" s="8"/>
      <c r="P51" s="8"/>
      <c r="Q51" s="122"/>
      <c r="R51" s="11"/>
      <c r="T51" s="2"/>
    </row>
    <row r="52" spans="1:20" s="80" customFormat="1" ht="46.5">
      <c r="A52" s="312">
        <v>22</v>
      </c>
      <c r="B52" s="324" t="s">
        <v>933</v>
      </c>
      <c r="C52" s="507"/>
      <c r="D52" s="507"/>
      <c r="E52" s="11"/>
      <c r="F52" s="26" t="s">
        <v>281</v>
      </c>
      <c r="G52" s="27"/>
      <c r="H52" s="51"/>
      <c r="I52" s="8"/>
      <c r="J52" s="8"/>
      <c r="K52" s="8"/>
      <c r="L52" s="8"/>
      <c r="M52" s="8"/>
      <c r="N52" s="8"/>
      <c r="O52" s="8"/>
      <c r="P52" s="8"/>
      <c r="Q52" s="149"/>
      <c r="R52" s="11"/>
      <c r="T52" s="2"/>
    </row>
    <row r="53" spans="1:20" s="80" customFormat="1" ht="46.5">
      <c r="A53" s="312">
        <v>23</v>
      </c>
      <c r="B53" s="324" t="s">
        <v>934</v>
      </c>
      <c r="C53" s="507"/>
      <c r="D53" s="507"/>
      <c r="E53" s="1"/>
      <c r="F53" s="26" t="s">
        <v>281</v>
      </c>
      <c r="G53" s="27"/>
      <c r="H53" s="51"/>
      <c r="I53" s="8"/>
      <c r="J53" s="8"/>
      <c r="K53" s="8"/>
      <c r="L53" s="8"/>
      <c r="M53" s="8"/>
      <c r="N53" s="8"/>
      <c r="O53" s="8"/>
      <c r="P53" s="8"/>
      <c r="Q53" s="122"/>
      <c r="R53" s="11"/>
      <c r="T53" s="2"/>
    </row>
    <row r="54" spans="1:20" s="80" customFormat="1" ht="45" customHeight="1">
      <c r="A54" s="312">
        <v>24</v>
      </c>
      <c r="B54" s="324" t="s">
        <v>935</v>
      </c>
      <c r="C54" s="507"/>
      <c r="D54" s="507"/>
      <c r="E54" s="1"/>
      <c r="F54" s="26" t="s">
        <v>281</v>
      </c>
      <c r="G54" s="27"/>
      <c r="H54" s="51"/>
      <c r="I54" s="8"/>
      <c r="J54" s="8"/>
      <c r="K54" s="8"/>
      <c r="L54" s="8"/>
      <c r="M54" s="8"/>
      <c r="N54" s="8"/>
      <c r="O54" s="8"/>
      <c r="P54" s="8"/>
      <c r="Q54" s="122" t="s">
        <v>936</v>
      </c>
      <c r="R54" s="11"/>
      <c r="T54" s="2"/>
    </row>
    <row r="55" spans="1:20" s="80" customFormat="1" ht="46.5">
      <c r="A55" s="312">
        <v>25</v>
      </c>
      <c r="B55" s="327" t="s">
        <v>937</v>
      </c>
      <c r="C55" s="507"/>
      <c r="D55" s="507"/>
      <c r="E55" s="1"/>
      <c r="F55" s="10"/>
      <c r="G55" s="10"/>
      <c r="H55" s="51"/>
      <c r="I55" s="8"/>
      <c r="J55" s="8"/>
      <c r="K55" s="8"/>
      <c r="L55" s="8"/>
      <c r="M55" s="8"/>
      <c r="N55" s="8"/>
      <c r="O55" s="8"/>
      <c r="P55" s="8"/>
      <c r="Q55" s="122"/>
      <c r="R55" s="11"/>
      <c r="T55" s="2"/>
    </row>
    <row r="56" spans="1:20" s="80" customFormat="1" ht="46.5">
      <c r="A56" s="312">
        <v>26</v>
      </c>
      <c r="B56" s="327" t="s">
        <v>938</v>
      </c>
      <c r="C56" s="507"/>
      <c r="D56" s="507"/>
      <c r="E56" s="1"/>
      <c r="F56" s="10"/>
      <c r="G56" s="10"/>
      <c r="H56" s="51"/>
      <c r="I56" s="8"/>
      <c r="J56" s="8"/>
      <c r="K56" s="8"/>
      <c r="L56" s="8"/>
      <c r="M56" s="8"/>
      <c r="N56" s="8"/>
      <c r="O56" s="8"/>
      <c r="P56" s="8"/>
      <c r="Q56" s="122"/>
      <c r="R56" s="11"/>
      <c r="T56" s="2"/>
    </row>
    <row r="57" spans="1:20" s="80" customFormat="1" ht="15.5">
      <c r="A57" s="319"/>
      <c r="B57" s="23"/>
      <c r="C57" s="7"/>
      <c r="D57" s="19"/>
      <c r="E57"/>
      <c r="F57" s="7"/>
      <c r="G57" s="7"/>
      <c r="H57" s="16"/>
      <c r="I57" s="2"/>
      <c r="J57" s="2"/>
      <c r="K57" s="2"/>
      <c r="L57" s="2"/>
      <c r="M57" s="2"/>
      <c r="N57" s="2"/>
      <c r="O57" s="2"/>
      <c r="P57" s="2"/>
      <c r="Q57" s="52"/>
      <c r="R57" s="23"/>
      <c r="T57" s="2"/>
    </row>
    <row r="58" spans="1:20" s="80" customFormat="1" ht="25" customHeight="1">
      <c r="A58" s="623" t="s">
        <v>201</v>
      </c>
      <c r="B58" s="623"/>
      <c r="C58" s="623"/>
      <c r="D58" s="623"/>
      <c r="E58" s="623"/>
      <c r="F58" s="623"/>
      <c r="G58" s="623"/>
      <c r="H58" s="623"/>
      <c r="I58" s="623"/>
      <c r="J58" s="623"/>
      <c r="K58" s="623"/>
      <c r="L58" s="623"/>
      <c r="M58" s="623"/>
      <c r="N58" s="623"/>
      <c r="O58" s="623"/>
      <c r="P58" s="623"/>
      <c r="Q58" s="623"/>
      <c r="R58" s="23"/>
      <c r="T58" s="2"/>
    </row>
    <row r="59" spans="1:20" s="80" customFormat="1" ht="46.5">
      <c r="A59" s="340" t="s">
        <v>202</v>
      </c>
      <c r="B59" s="255" t="s">
        <v>939</v>
      </c>
      <c r="C59" s="624" t="s">
        <v>204</v>
      </c>
      <c r="D59" s="624"/>
      <c r="E59" s="624"/>
      <c r="F59" s="624"/>
      <c r="G59" s="624"/>
      <c r="H59" s="624"/>
      <c r="I59" s="624"/>
      <c r="J59" s="624"/>
      <c r="K59" s="624"/>
      <c r="L59" s="624"/>
      <c r="M59" s="624"/>
      <c r="N59" s="624"/>
      <c r="O59" s="624"/>
      <c r="P59" s="624"/>
      <c r="Q59" s="624"/>
      <c r="R59" s="23"/>
      <c r="T59" s="2"/>
    </row>
    <row r="60" spans="1:20" s="80" customFormat="1" ht="15.5">
      <c r="A60" s="345" t="s">
        <v>205</v>
      </c>
      <c r="B60" s="489" t="s">
        <v>206</v>
      </c>
      <c r="C60" s="489"/>
      <c r="D60" s="489"/>
      <c r="E60" s="489"/>
      <c r="F60" s="489"/>
      <c r="G60" s="489"/>
      <c r="H60" s="489"/>
      <c r="I60" s="489"/>
      <c r="J60" s="489"/>
      <c r="K60" s="489"/>
      <c r="L60" s="489"/>
      <c r="M60" s="489"/>
      <c r="N60" s="489"/>
      <c r="O60" s="489"/>
      <c r="P60" s="489"/>
      <c r="Q60" s="489"/>
      <c r="R60" s="23"/>
      <c r="T60" s="2"/>
    </row>
    <row r="61" spans="1:20" s="80" customFormat="1" ht="15.5">
      <c r="A61" s="312">
        <v>1</v>
      </c>
      <c r="B61" s="562" t="s">
        <v>207</v>
      </c>
      <c r="C61" s="563"/>
      <c r="D61" s="563"/>
      <c r="E61" s="564"/>
      <c r="F61" s="266"/>
      <c r="G61" s="266"/>
      <c r="H61" s="266"/>
      <c r="I61" s="266"/>
      <c r="J61" s="266"/>
      <c r="K61" s="266"/>
      <c r="L61" s="266"/>
      <c r="M61" s="266"/>
      <c r="N61" s="266"/>
      <c r="O61" s="266"/>
      <c r="P61" s="266"/>
      <c r="Q61" s="262"/>
      <c r="R61" s="23"/>
      <c r="T61" s="2"/>
    </row>
    <row r="62" spans="1:20" s="80" customFormat="1" ht="15.5">
      <c r="A62" s="312">
        <v>2</v>
      </c>
      <c r="B62" s="588" t="s">
        <v>207</v>
      </c>
      <c r="C62" s="589"/>
      <c r="D62" s="589"/>
      <c r="E62" s="590"/>
      <c r="F62" s="266"/>
      <c r="G62" s="266"/>
      <c r="H62" s="266"/>
      <c r="I62" s="266"/>
      <c r="J62" s="266"/>
      <c r="K62" s="266"/>
      <c r="L62" s="266"/>
      <c r="M62" s="266"/>
      <c r="N62" s="266"/>
      <c r="O62" s="266"/>
      <c r="P62" s="266"/>
      <c r="Q62" s="262"/>
      <c r="R62" s="23"/>
      <c r="T62" s="2"/>
    </row>
    <row r="63" spans="1:20" s="80" customFormat="1" ht="15.5">
      <c r="A63" s="312">
        <v>3</v>
      </c>
      <c r="B63" s="588" t="s">
        <v>207</v>
      </c>
      <c r="C63" s="589"/>
      <c r="D63" s="589"/>
      <c r="E63" s="590"/>
      <c r="F63" s="266"/>
      <c r="G63" s="266"/>
      <c r="H63" s="266"/>
      <c r="I63" s="266"/>
      <c r="J63" s="266"/>
      <c r="K63" s="266"/>
      <c r="L63" s="266"/>
      <c r="M63" s="266"/>
      <c r="N63" s="266"/>
      <c r="O63" s="266"/>
      <c r="P63" s="266"/>
      <c r="Q63" s="262"/>
      <c r="R63" s="23"/>
      <c r="T63" s="2"/>
    </row>
    <row r="64" spans="1:20" s="80" customFormat="1" ht="12.75" customHeight="1">
      <c r="A64" s="312">
        <v>4</v>
      </c>
      <c r="B64" s="588" t="s">
        <v>207</v>
      </c>
      <c r="C64" s="589"/>
      <c r="D64" s="589"/>
      <c r="E64" s="590"/>
      <c r="F64" s="266"/>
      <c r="G64" s="266"/>
      <c r="H64" s="266"/>
      <c r="I64" s="266"/>
      <c r="J64" s="266"/>
      <c r="K64" s="266"/>
      <c r="L64" s="266"/>
      <c r="M64" s="266"/>
      <c r="N64" s="266"/>
      <c r="O64" s="266"/>
      <c r="P64" s="266"/>
      <c r="Q64" s="262"/>
      <c r="R64" s="23"/>
      <c r="T64" s="2"/>
    </row>
    <row r="65" spans="1:20" s="80" customFormat="1" ht="26.15" customHeight="1">
      <c r="A65" s="312">
        <v>5</v>
      </c>
      <c r="B65" s="588" t="s">
        <v>207</v>
      </c>
      <c r="C65" s="589"/>
      <c r="D65" s="589"/>
      <c r="E65" s="590"/>
      <c r="F65" s="266"/>
      <c r="G65" s="266"/>
      <c r="H65" s="266"/>
      <c r="I65" s="266"/>
      <c r="J65" s="266"/>
      <c r="K65" s="266"/>
      <c r="L65" s="266"/>
      <c r="M65" s="266"/>
      <c r="N65" s="266"/>
      <c r="O65" s="266"/>
      <c r="P65" s="266"/>
      <c r="Q65" s="262"/>
      <c r="R65" s="23"/>
      <c r="T65" s="2"/>
    </row>
    <row r="66" spans="1:20" ht="25.5" customHeight="1">
      <c r="A66" s="319"/>
      <c r="B66" s="23"/>
      <c r="C66" s="7"/>
      <c r="D66" s="19"/>
      <c r="E66"/>
      <c r="F66" s="7"/>
      <c r="G66" s="7"/>
      <c r="H66" s="16"/>
    </row>
    <row r="67" spans="1:20" ht="15.5">
      <c r="A67" s="319"/>
      <c r="B67" s="23"/>
      <c r="C67" s="7"/>
      <c r="D67" s="19"/>
      <c r="E67"/>
      <c r="F67" s="7"/>
      <c r="G67" s="7"/>
      <c r="H67" s="16"/>
    </row>
    <row r="68" spans="1:20" ht="12.75" customHeight="1">
      <c r="A68" s="319"/>
      <c r="B68" s="23"/>
      <c r="C68" s="7"/>
      <c r="D68" s="19"/>
      <c r="E68"/>
      <c r="F68" s="7"/>
      <c r="G68" s="7"/>
      <c r="H68" s="16"/>
    </row>
    <row r="69" spans="1:20" ht="12.75" customHeight="1">
      <c r="A69" s="319"/>
      <c r="B69" s="23"/>
      <c r="C69" s="7"/>
      <c r="D69" s="19"/>
      <c r="E69"/>
      <c r="F69" s="7"/>
      <c r="G69" s="7"/>
      <c r="H69" s="16"/>
    </row>
    <row r="70" spans="1:20" ht="12.75" customHeight="1">
      <c r="A70" s="319"/>
      <c r="B70" s="23"/>
      <c r="C70" s="7"/>
      <c r="D70" s="19"/>
      <c r="E70"/>
      <c r="F70" s="7"/>
      <c r="G70" s="7"/>
      <c r="H70" s="16"/>
    </row>
    <row r="71" spans="1:20" ht="12.75" customHeight="1">
      <c r="A71" s="319"/>
      <c r="B71" s="23"/>
      <c r="C71" s="7"/>
      <c r="D71" s="19"/>
      <c r="E71"/>
      <c r="F71" s="7"/>
      <c r="G71" s="7"/>
      <c r="H71" s="16"/>
    </row>
    <row r="72" spans="1:20" ht="12.75" customHeight="1">
      <c r="A72" s="319"/>
      <c r="B72" s="23"/>
      <c r="C72" s="7"/>
      <c r="D72" s="19"/>
      <c r="E72"/>
      <c r="F72" s="7"/>
      <c r="G72" s="7"/>
      <c r="H72" s="16"/>
    </row>
    <row r="73" spans="1:20" ht="12.75" customHeight="1">
      <c r="A73" s="319"/>
      <c r="B73" s="23"/>
      <c r="C73" s="7"/>
      <c r="D73" s="19"/>
      <c r="E73"/>
      <c r="F73" s="7"/>
      <c r="G73" s="7"/>
      <c r="H73" s="16"/>
    </row>
    <row r="74" spans="1:20" ht="12.75" customHeight="1">
      <c r="A74" s="319"/>
      <c r="B74" s="23"/>
      <c r="C74" s="7"/>
      <c r="D74" s="19"/>
      <c r="E74"/>
      <c r="F74" s="7"/>
      <c r="G74" s="7"/>
      <c r="H74" s="16"/>
    </row>
    <row r="75" spans="1:20" ht="12.75" customHeight="1">
      <c r="A75" s="319"/>
      <c r="B75" s="23"/>
      <c r="C75" s="7"/>
      <c r="D75" s="19"/>
      <c r="E75"/>
      <c r="F75" s="7"/>
      <c r="G75" s="7"/>
      <c r="H75" s="16"/>
    </row>
    <row r="76" spans="1:20" ht="12.75" customHeight="1">
      <c r="A76" s="319"/>
      <c r="B76" s="23"/>
      <c r="C76" s="7"/>
      <c r="D76" s="19"/>
      <c r="E76"/>
      <c r="F76" s="7"/>
      <c r="G76" s="7"/>
      <c r="H76" s="16"/>
    </row>
    <row r="77" spans="1:20" ht="12.75" customHeight="1">
      <c r="A77" s="319"/>
      <c r="B77" s="23"/>
      <c r="C77" s="7"/>
      <c r="D77" s="19"/>
      <c r="E77"/>
      <c r="F77" s="7"/>
      <c r="G77" s="7"/>
      <c r="H77" s="16"/>
    </row>
    <row r="78" spans="1:20" ht="12.75" customHeight="1">
      <c r="A78" s="319"/>
      <c r="B78" s="23"/>
      <c r="C78" s="7"/>
      <c r="D78" s="19"/>
      <c r="E78"/>
      <c r="F78" s="7"/>
      <c r="G78" s="7"/>
      <c r="H78" s="16"/>
    </row>
    <row r="79" spans="1:20" ht="12.75" customHeight="1">
      <c r="A79" s="319"/>
      <c r="B79" s="23"/>
      <c r="C79" s="7"/>
      <c r="D79" s="19"/>
      <c r="E79"/>
      <c r="F79" s="7"/>
      <c r="G79" s="7"/>
      <c r="H79" s="16"/>
    </row>
    <row r="80" spans="1:20" ht="12.75" customHeight="1">
      <c r="A80" s="319"/>
      <c r="B80" s="23"/>
      <c r="C80" s="7"/>
      <c r="D80" s="19"/>
      <c r="E80"/>
      <c r="F80" s="7"/>
      <c r="G80" s="7"/>
      <c r="H80" s="16"/>
    </row>
    <row r="81" spans="1:8" ht="12.75" customHeight="1">
      <c r="A81" s="319"/>
      <c r="B81" s="23"/>
      <c r="C81" s="7"/>
      <c r="D81" s="19"/>
      <c r="E81"/>
      <c r="F81" s="7"/>
      <c r="G81" s="7"/>
      <c r="H81" s="16"/>
    </row>
    <row r="82" spans="1:8" ht="12.75" customHeight="1">
      <c r="A82" s="319"/>
      <c r="B82" s="23"/>
      <c r="C82" s="7"/>
      <c r="D82" s="19"/>
      <c r="E82"/>
      <c r="F82" s="7"/>
      <c r="G82" s="7"/>
      <c r="H82" s="16"/>
    </row>
    <row r="83" spans="1:8" ht="12.75" customHeight="1">
      <c r="A83" s="319"/>
      <c r="B83" s="23"/>
      <c r="C83" s="7"/>
      <c r="D83" s="19"/>
      <c r="E83"/>
      <c r="F83" s="7"/>
      <c r="G83" s="7"/>
      <c r="H83" s="16"/>
    </row>
    <row r="84" spans="1:8" ht="12.75" customHeight="1">
      <c r="A84" s="319"/>
      <c r="B84" s="23"/>
      <c r="C84" s="7"/>
      <c r="D84" s="19"/>
      <c r="E84"/>
      <c r="F84" s="7"/>
      <c r="G84" s="7"/>
      <c r="H84" s="16"/>
    </row>
    <row r="85" spans="1:8" ht="12.75" customHeight="1">
      <c r="A85" s="319"/>
      <c r="B85" s="23"/>
      <c r="C85" s="7"/>
      <c r="D85" s="19"/>
      <c r="E85"/>
      <c r="F85" s="7"/>
      <c r="G85" s="7"/>
      <c r="H85" s="16"/>
    </row>
    <row r="86" spans="1:8" ht="12.75" customHeight="1">
      <c r="A86" s="319"/>
      <c r="B86" s="23"/>
      <c r="C86" s="7"/>
      <c r="D86" s="19"/>
      <c r="E86"/>
      <c r="F86" s="7"/>
      <c r="G86" s="7"/>
      <c r="H86" s="16"/>
    </row>
    <row r="87" spans="1:8" ht="12.75" customHeight="1">
      <c r="A87" s="319"/>
      <c r="B87" s="23"/>
      <c r="C87" s="7"/>
      <c r="D87" s="19"/>
      <c r="E87"/>
      <c r="F87" s="7"/>
      <c r="G87" s="7"/>
      <c r="H87" s="16"/>
    </row>
    <row r="88" spans="1:8" ht="12.75" customHeight="1">
      <c r="A88" s="319"/>
      <c r="B88" s="23"/>
      <c r="C88" s="7"/>
      <c r="D88" s="19"/>
      <c r="E88"/>
      <c r="F88" s="7"/>
      <c r="G88" s="7"/>
      <c r="H88" s="16"/>
    </row>
    <row r="89" spans="1:8" ht="12.75" customHeight="1">
      <c r="A89" s="319"/>
      <c r="B89" s="23"/>
      <c r="C89" s="7"/>
      <c r="D89" s="19"/>
      <c r="E89"/>
      <c r="F89" s="7"/>
      <c r="G89" s="7"/>
      <c r="H89" s="16"/>
    </row>
    <row r="90" spans="1:8" ht="12.75" customHeight="1">
      <c r="A90" s="319"/>
      <c r="B90" s="23"/>
      <c r="C90" s="7"/>
      <c r="D90" s="19"/>
      <c r="E90"/>
      <c r="F90" s="7"/>
      <c r="G90" s="7"/>
      <c r="H90" s="16"/>
    </row>
    <row r="91" spans="1:8" ht="12.75" customHeight="1">
      <c r="A91" s="319"/>
      <c r="B91" s="23"/>
      <c r="C91" s="7"/>
      <c r="D91" s="19"/>
      <c r="E91"/>
      <c r="F91" s="7"/>
      <c r="G91" s="7"/>
      <c r="H91" s="16"/>
    </row>
    <row r="92" spans="1:8" ht="12.75" customHeight="1">
      <c r="A92" s="319"/>
      <c r="B92" s="23"/>
      <c r="C92" s="7"/>
      <c r="D92" s="19"/>
      <c r="E92"/>
      <c r="F92" s="7"/>
      <c r="G92" s="7"/>
      <c r="H92" s="16"/>
    </row>
    <row r="93" spans="1:8" ht="12.75" customHeight="1">
      <c r="A93" s="319"/>
      <c r="B93" s="23"/>
      <c r="C93" s="7"/>
      <c r="D93" s="19"/>
      <c r="E93"/>
      <c r="F93" s="7"/>
      <c r="G93" s="7"/>
      <c r="H93" s="16"/>
    </row>
    <row r="94" spans="1:8" ht="12.75" customHeight="1">
      <c r="A94" s="319"/>
      <c r="B94" s="23"/>
      <c r="C94" s="7"/>
      <c r="D94" s="19"/>
      <c r="E94"/>
      <c r="F94" s="7"/>
      <c r="G94" s="7"/>
      <c r="H94" s="16"/>
    </row>
    <row r="95" spans="1:8" ht="12.75" customHeight="1">
      <c r="A95" s="319"/>
      <c r="B95" s="23"/>
      <c r="C95" s="7"/>
      <c r="D95" s="19"/>
      <c r="E95"/>
      <c r="F95" s="7"/>
      <c r="G95" s="7"/>
      <c r="H95" s="16"/>
    </row>
    <row r="96" spans="1:8" ht="12.75" customHeight="1">
      <c r="A96" s="319"/>
      <c r="B96" s="23"/>
      <c r="C96" s="7"/>
      <c r="D96" s="19"/>
      <c r="E96"/>
      <c r="F96" s="7"/>
      <c r="G96" s="7"/>
      <c r="H96" s="16"/>
    </row>
    <row r="97" spans="1:8" ht="12.75" customHeight="1">
      <c r="A97" s="319"/>
      <c r="B97" s="23"/>
      <c r="C97" s="7"/>
      <c r="D97" s="19"/>
      <c r="E97"/>
      <c r="F97" s="7"/>
      <c r="G97" s="7"/>
      <c r="H97" s="16"/>
    </row>
    <row r="98" spans="1:8" ht="12.75" customHeight="1">
      <c r="A98" s="319"/>
      <c r="B98" s="23"/>
      <c r="C98" s="7"/>
      <c r="D98" s="19"/>
      <c r="E98"/>
      <c r="F98" s="7"/>
      <c r="G98" s="7"/>
      <c r="H98" s="16"/>
    </row>
    <row r="99" spans="1:8" ht="12.75" customHeight="1">
      <c r="A99" s="319"/>
      <c r="B99" s="23"/>
      <c r="C99" s="7"/>
      <c r="D99" s="19"/>
      <c r="E99"/>
      <c r="F99" s="7"/>
      <c r="G99" s="7"/>
      <c r="H99" s="16"/>
    </row>
    <row r="100" spans="1:8" ht="12.75" customHeight="1">
      <c r="A100" s="319"/>
      <c r="B100" s="23"/>
      <c r="C100" s="7"/>
      <c r="D100" s="19"/>
      <c r="E100"/>
      <c r="F100" s="7"/>
      <c r="G100" s="7"/>
      <c r="H100" s="16"/>
    </row>
    <row r="101" spans="1:8" ht="12.75" customHeight="1">
      <c r="A101" s="319"/>
      <c r="B101" s="23"/>
      <c r="C101" s="7"/>
      <c r="D101" s="19"/>
      <c r="E101"/>
      <c r="F101" s="7"/>
      <c r="G101" s="7"/>
      <c r="H101" s="16"/>
    </row>
    <row r="102" spans="1:8" ht="12.75" customHeight="1">
      <c r="A102" s="319"/>
      <c r="B102" s="23"/>
      <c r="C102" s="7"/>
      <c r="D102" s="19"/>
      <c r="E102"/>
      <c r="F102" s="7"/>
      <c r="G102" s="7"/>
      <c r="H102" s="16"/>
    </row>
    <row r="103" spans="1:8" ht="12.75" customHeight="1">
      <c r="A103" s="319"/>
      <c r="B103" s="23"/>
      <c r="C103" s="7"/>
      <c r="D103" s="19"/>
      <c r="E103"/>
      <c r="F103" s="7"/>
      <c r="G103" s="7"/>
      <c r="H103" s="16"/>
    </row>
    <row r="104" spans="1:8" ht="12.75" customHeight="1">
      <c r="A104" s="319"/>
      <c r="B104" s="23"/>
      <c r="C104" s="7"/>
      <c r="D104" s="19"/>
      <c r="E104"/>
      <c r="F104" s="7"/>
      <c r="G104" s="7"/>
      <c r="H104" s="16"/>
    </row>
    <row r="105" spans="1:8" ht="12.75" customHeight="1">
      <c r="A105" s="319"/>
      <c r="B105" s="23"/>
      <c r="C105" s="7"/>
      <c r="D105" s="19"/>
      <c r="E105"/>
      <c r="F105" s="7"/>
      <c r="G105" s="7"/>
      <c r="H105" s="16"/>
    </row>
    <row r="106" spans="1:8" ht="12.75" customHeight="1">
      <c r="A106" s="319"/>
      <c r="B106" s="23"/>
      <c r="C106" s="7"/>
      <c r="D106" s="19"/>
      <c r="E106"/>
      <c r="F106" s="7"/>
      <c r="G106" s="7"/>
      <c r="H106" s="16"/>
    </row>
    <row r="107" spans="1:8" ht="12.75" customHeight="1">
      <c r="A107" s="319"/>
      <c r="B107" s="23"/>
      <c r="C107" s="7"/>
      <c r="D107" s="19"/>
      <c r="E107"/>
      <c r="F107" s="7"/>
      <c r="G107" s="7"/>
      <c r="H107" s="16"/>
    </row>
    <row r="108" spans="1:8" ht="12.75" customHeight="1">
      <c r="A108" s="319"/>
      <c r="B108" s="23"/>
      <c r="C108" s="7"/>
      <c r="D108" s="19"/>
      <c r="E108"/>
      <c r="F108" s="7"/>
      <c r="G108" s="7"/>
      <c r="H108" s="16"/>
    </row>
    <row r="109" spans="1:8" ht="12.75" customHeight="1">
      <c r="A109" s="319"/>
      <c r="B109" s="23"/>
      <c r="C109" s="7"/>
      <c r="D109" s="19"/>
      <c r="E109"/>
      <c r="F109" s="7"/>
      <c r="G109" s="7"/>
      <c r="H109" s="16"/>
    </row>
    <row r="110" spans="1:8" ht="12.75" customHeight="1">
      <c r="A110" s="319"/>
      <c r="B110" s="23"/>
      <c r="C110" s="7"/>
      <c r="D110" s="19"/>
      <c r="E110"/>
      <c r="F110" s="7"/>
      <c r="G110" s="7"/>
      <c r="H110" s="16"/>
    </row>
    <row r="111" spans="1:8" ht="12.75" customHeight="1">
      <c r="A111" s="319"/>
      <c r="B111" s="23"/>
      <c r="C111" s="7"/>
      <c r="D111" s="19"/>
      <c r="E111"/>
      <c r="F111" s="7"/>
      <c r="G111" s="7"/>
      <c r="H111" s="16"/>
    </row>
    <row r="112" spans="1:8" ht="12.75" customHeight="1">
      <c r="A112" s="319"/>
      <c r="B112" s="23"/>
      <c r="C112" s="7"/>
      <c r="D112" s="19"/>
      <c r="E112"/>
      <c r="F112" s="7"/>
      <c r="G112" s="7"/>
      <c r="H112" s="16"/>
    </row>
    <row r="113" spans="1:8" ht="12.75" customHeight="1">
      <c r="A113" s="319"/>
      <c r="B113" s="23"/>
      <c r="C113" s="7"/>
      <c r="D113" s="19"/>
      <c r="E113"/>
      <c r="F113" s="7"/>
      <c r="G113" s="7"/>
      <c r="H113" s="16"/>
    </row>
    <row r="114" spans="1:8" ht="12.75" customHeight="1">
      <c r="A114" s="319"/>
      <c r="B114" s="23"/>
      <c r="C114" s="7"/>
      <c r="D114" s="19"/>
      <c r="E114"/>
      <c r="F114" s="7"/>
      <c r="G114" s="7"/>
      <c r="H114" s="16"/>
    </row>
    <row r="115" spans="1:8" ht="12.75" customHeight="1">
      <c r="A115" s="319"/>
      <c r="B115" s="23"/>
      <c r="C115" s="7"/>
      <c r="D115" s="19"/>
      <c r="E115"/>
      <c r="F115" s="7"/>
      <c r="G115" s="7"/>
      <c r="H115" s="16"/>
    </row>
    <row r="116" spans="1:8" ht="12.75" customHeight="1">
      <c r="A116" s="319"/>
      <c r="B116" s="23"/>
      <c r="C116" s="7"/>
      <c r="D116" s="19"/>
      <c r="E116"/>
      <c r="F116" s="7"/>
      <c r="G116" s="7"/>
      <c r="H116" s="16"/>
    </row>
    <row r="117" spans="1:8" ht="12.75" customHeight="1">
      <c r="A117" s="319"/>
      <c r="B117" s="23"/>
      <c r="C117" s="7"/>
      <c r="D117" s="19"/>
      <c r="E117"/>
      <c r="F117" s="7"/>
      <c r="G117" s="7"/>
      <c r="H117" s="16"/>
    </row>
    <row r="118" spans="1:8" ht="12.75" customHeight="1">
      <c r="A118" s="319"/>
      <c r="B118" s="23"/>
      <c r="C118" s="7"/>
      <c r="D118" s="19"/>
      <c r="E118"/>
      <c r="F118" s="7"/>
      <c r="G118" s="7"/>
      <c r="H118" s="16"/>
    </row>
    <row r="119" spans="1:8" ht="12.75" customHeight="1">
      <c r="A119" s="319"/>
      <c r="B119" s="23"/>
      <c r="C119" s="7"/>
      <c r="D119" s="19"/>
      <c r="E119"/>
      <c r="F119" s="7"/>
      <c r="G119" s="7"/>
      <c r="H119" s="16"/>
    </row>
    <row r="120" spans="1:8" ht="12.75" customHeight="1">
      <c r="A120" s="319"/>
      <c r="B120" s="23"/>
      <c r="C120" s="7"/>
      <c r="D120" s="19"/>
      <c r="E120"/>
      <c r="F120" s="7"/>
      <c r="G120" s="7"/>
      <c r="H120" s="16"/>
    </row>
    <row r="121" spans="1:8" ht="12.75" customHeight="1">
      <c r="A121" s="319"/>
      <c r="B121" s="23"/>
      <c r="C121" s="7"/>
      <c r="D121" s="19"/>
      <c r="E121"/>
      <c r="F121" s="7"/>
      <c r="G121" s="7"/>
      <c r="H121" s="16"/>
    </row>
    <row r="122" spans="1:8" ht="12.75" customHeight="1">
      <c r="A122" s="319"/>
      <c r="B122" s="23"/>
      <c r="C122" s="7"/>
      <c r="D122" s="19"/>
      <c r="E122"/>
      <c r="F122" s="7"/>
      <c r="G122" s="7"/>
      <c r="H122" s="16"/>
    </row>
    <row r="123" spans="1:8" ht="12.75" customHeight="1">
      <c r="A123" s="319"/>
      <c r="B123" s="23"/>
      <c r="C123" s="7"/>
      <c r="D123" s="19"/>
      <c r="E123"/>
      <c r="F123" s="7"/>
      <c r="G123" s="7"/>
      <c r="H123" s="16"/>
    </row>
    <row r="124" spans="1:8" ht="12.75" customHeight="1">
      <c r="A124" s="319"/>
      <c r="B124" s="23"/>
      <c r="C124" s="7"/>
      <c r="D124" s="19"/>
      <c r="E124"/>
      <c r="F124" s="7"/>
      <c r="G124" s="7"/>
      <c r="H124" s="16"/>
    </row>
    <row r="125" spans="1:8" ht="12.75" customHeight="1">
      <c r="A125" s="319"/>
      <c r="B125" s="23"/>
      <c r="C125" s="7"/>
      <c r="D125" s="19"/>
      <c r="E125"/>
      <c r="F125" s="7"/>
      <c r="G125" s="7"/>
      <c r="H125" s="16"/>
    </row>
    <row r="126" spans="1:8" ht="12.75" customHeight="1">
      <c r="A126" s="319"/>
      <c r="B126" s="23"/>
      <c r="C126" s="7"/>
      <c r="D126" s="19"/>
      <c r="E126"/>
      <c r="F126" s="7"/>
      <c r="G126" s="7"/>
      <c r="H126" s="16"/>
    </row>
    <row r="127" spans="1:8" ht="12.75" customHeight="1">
      <c r="A127" s="319"/>
      <c r="B127" s="23"/>
      <c r="C127" s="7"/>
      <c r="D127" s="19"/>
      <c r="E127"/>
      <c r="F127" s="7"/>
      <c r="G127" s="7"/>
      <c r="H127" s="16"/>
    </row>
    <row r="128" spans="1:8" ht="12.75" customHeight="1">
      <c r="A128" s="319"/>
      <c r="B128" s="23"/>
      <c r="C128" s="7"/>
      <c r="D128" s="19"/>
      <c r="E128"/>
      <c r="F128" s="7"/>
      <c r="G128" s="7"/>
      <c r="H128" s="16"/>
    </row>
    <row r="129" spans="1:8" ht="12.75" customHeight="1">
      <c r="A129" s="319"/>
      <c r="B129" s="23"/>
      <c r="C129" s="7"/>
      <c r="D129" s="19"/>
      <c r="E129"/>
      <c r="F129" s="7"/>
      <c r="G129" s="7"/>
      <c r="H129" s="16"/>
    </row>
    <row r="130" spans="1:8" ht="12.75" customHeight="1">
      <c r="A130" s="319"/>
      <c r="B130" s="23"/>
      <c r="C130" s="7"/>
      <c r="D130" s="19"/>
      <c r="E130"/>
      <c r="F130" s="7"/>
      <c r="G130" s="7"/>
      <c r="H130" s="16"/>
    </row>
    <row r="131" spans="1:8" ht="12.75" customHeight="1">
      <c r="A131" s="319"/>
      <c r="B131" s="23"/>
      <c r="C131" s="7"/>
      <c r="D131" s="19"/>
      <c r="E131"/>
      <c r="F131" s="7"/>
      <c r="G131" s="7"/>
      <c r="H131" s="16"/>
    </row>
    <row r="132" spans="1:8" ht="12.75" customHeight="1">
      <c r="A132" s="319"/>
      <c r="B132" s="23"/>
      <c r="C132" s="7"/>
      <c r="D132" s="19"/>
      <c r="E132"/>
      <c r="F132" s="7"/>
      <c r="G132" s="7"/>
      <c r="H132" s="16"/>
    </row>
    <row r="133" spans="1:8" ht="12.75" customHeight="1">
      <c r="A133" s="319"/>
      <c r="B133" s="23"/>
      <c r="C133" s="7"/>
      <c r="D133" s="19"/>
      <c r="E133"/>
      <c r="F133" s="7"/>
      <c r="G133" s="7"/>
      <c r="H133" s="16"/>
    </row>
    <row r="134" spans="1:8" ht="12.75" customHeight="1">
      <c r="A134" s="319"/>
      <c r="B134" s="23"/>
      <c r="C134" s="7"/>
      <c r="D134" s="19"/>
      <c r="E134"/>
      <c r="F134" s="7"/>
      <c r="G134" s="7"/>
      <c r="H134" s="16"/>
    </row>
    <row r="135" spans="1:8" ht="12.75" customHeight="1">
      <c r="A135" s="319"/>
      <c r="B135" s="23"/>
      <c r="C135" s="7"/>
      <c r="D135" s="19"/>
      <c r="E135"/>
      <c r="F135" s="7"/>
      <c r="G135" s="7"/>
      <c r="H135" s="16"/>
    </row>
    <row r="136" spans="1:8" ht="12.75" customHeight="1">
      <c r="A136" s="319"/>
      <c r="B136" s="23"/>
      <c r="C136" s="7"/>
      <c r="D136" s="19"/>
      <c r="E136"/>
      <c r="F136" s="7"/>
      <c r="G136" s="7"/>
      <c r="H136" s="16"/>
    </row>
    <row r="137" spans="1:8" ht="12.75" customHeight="1">
      <c r="A137" s="319"/>
      <c r="B137" s="23"/>
      <c r="C137" s="7"/>
      <c r="D137" s="19"/>
      <c r="E137"/>
      <c r="F137" s="7"/>
      <c r="G137" s="7"/>
      <c r="H137" s="16"/>
    </row>
    <row r="138" spans="1:8" ht="12.75" customHeight="1">
      <c r="A138" s="319"/>
      <c r="B138" s="23"/>
      <c r="C138" s="7"/>
      <c r="D138" s="19"/>
      <c r="E138"/>
      <c r="F138" s="7"/>
      <c r="G138" s="7"/>
      <c r="H138" s="16"/>
    </row>
    <row r="139" spans="1:8" ht="12.75" customHeight="1">
      <c r="A139" s="319"/>
      <c r="B139" s="23"/>
      <c r="C139" s="7"/>
      <c r="D139" s="19"/>
      <c r="E139"/>
      <c r="F139" s="7"/>
      <c r="G139" s="7"/>
      <c r="H139" s="16"/>
    </row>
    <row r="140" spans="1:8" ht="12.75" customHeight="1">
      <c r="A140" s="319"/>
      <c r="B140" s="23"/>
      <c r="C140" s="7"/>
      <c r="D140" s="19"/>
      <c r="E140"/>
      <c r="F140" s="7"/>
      <c r="G140" s="7"/>
      <c r="H140" s="16"/>
    </row>
    <row r="141" spans="1:8" ht="12.75" customHeight="1">
      <c r="A141" s="319"/>
      <c r="B141" s="23"/>
      <c r="C141" s="7"/>
      <c r="D141" s="19"/>
      <c r="E141"/>
      <c r="F141" s="7"/>
      <c r="G141" s="7"/>
      <c r="H141" s="16"/>
    </row>
    <row r="142" spans="1:8" ht="12.75" customHeight="1">
      <c r="A142" s="319"/>
      <c r="B142" s="23"/>
      <c r="C142" s="7"/>
      <c r="D142" s="19"/>
      <c r="E142"/>
      <c r="F142" s="7"/>
      <c r="G142" s="7"/>
      <c r="H142" s="16"/>
    </row>
    <row r="143" spans="1:8" ht="12.75" customHeight="1">
      <c r="A143" s="319"/>
      <c r="B143" s="23"/>
      <c r="C143" s="7"/>
      <c r="D143" s="19"/>
      <c r="E143"/>
      <c r="F143" s="7"/>
      <c r="G143" s="7"/>
      <c r="H143" s="16"/>
    </row>
    <row r="144" spans="1:8" ht="12.75" customHeight="1">
      <c r="A144" s="319"/>
      <c r="B144" s="23"/>
      <c r="C144" s="7"/>
      <c r="D144" s="19"/>
      <c r="E144"/>
      <c r="F144" s="7"/>
      <c r="G144" s="7"/>
      <c r="H144" s="16"/>
    </row>
    <row r="145" spans="1:8" ht="12.75" customHeight="1">
      <c r="A145" s="319"/>
      <c r="B145" s="23"/>
      <c r="C145" s="7"/>
      <c r="D145" s="19"/>
      <c r="E145"/>
      <c r="F145" s="7"/>
      <c r="G145" s="7"/>
      <c r="H145" s="16"/>
    </row>
    <row r="146" spans="1:8" ht="12.75" customHeight="1">
      <c r="A146" s="319"/>
      <c r="B146" s="23"/>
      <c r="C146" s="7"/>
      <c r="D146" s="19"/>
      <c r="E146"/>
      <c r="F146" s="7"/>
      <c r="G146" s="7"/>
      <c r="H146" s="16"/>
    </row>
    <row r="147" spans="1:8" ht="12.75" customHeight="1">
      <c r="A147" s="319"/>
      <c r="B147" s="23"/>
      <c r="C147" s="7"/>
      <c r="D147" s="19"/>
      <c r="E147"/>
      <c r="F147" s="7"/>
      <c r="G147" s="7"/>
      <c r="H147" s="16"/>
    </row>
    <row r="148" spans="1:8" ht="12.75" customHeight="1">
      <c r="A148" s="319"/>
      <c r="B148" s="23"/>
      <c r="C148" s="7"/>
      <c r="D148" s="19"/>
      <c r="E148"/>
      <c r="F148" s="7"/>
      <c r="G148" s="7"/>
      <c r="H148" s="16"/>
    </row>
    <row r="149" spans="1:8" ht="12.75" customHeight="1">
      <c r="A149" s="319"/>
      <c r="B149" s="23"/>
      <c r="C149" s="7"/>
      <c r="D149" s="19"/>
      <c r="E149"/>
      <c r="F149" s="7"/>
      <c r="G149" s="7"/>
      <c r="H149" s="16"/>
    </row>
    <row r="150" spans="1:8" ht="12.75" customHeight="1">
      <c r="A150" s="319"/>
      <c r="B150" s="23"/>
      <c r="C150" s="7"/>
      <c r="D150" s="19"/>
      <c r="E150"/>
      <c r="F150" s="7"/>
      <c r="G150" s="7"/>
      <c r="H150" s="16"/>
    </row>
    <row r="151" spans="1:8" ht="12.75" customHeight="1">
      <c r="A151" s="319"/>
      <c r="B151" s="23"/>
      <c r="C151" s="7"/>
      <c r="D151" s="19"/>
      <c r="E151"/>
      <c r="F151" s="7"/>
      <c r="G151" s="7"/>
      <c r="H151" s="16"/>
    </row>
    <row r="152" spans="1:8" ht="12.75" customHeight="1">
      <c r="A152" s="319"/>
      <c r="B152" s="23"/>
      <c r="C152" s="7"/>
      <c r="D152" s="19"/>
      <c r="E152"/>
      <c r="F152" s="7"/>
      <c r="G152" s="7"/>
      <c r="H152" s="16"/>
    </row>
    <row r="153" spans="1:8" ht="12.75" customHeight="1">
      <c r="A153" s="319"/>
      <c r="B153" s="23"/>
      <c r="C153" s="7"/>
      <c r="D153" s="19"/>
      <c r="E153"/>
      <c r="F153" s="7"/>
      <c r="G153" s="7"/>
      <c r="H153" s="16"/>
    </row>
    <row r="154" spans="1:8" ht="12.75" customHeight="1">
      <c r="A154" s="319"/>
      <c r="B154" s="23"/>
      <c r="C154" s="7"/>
      <c r="D154" s="19"/>
      <c r="E154"/>
      <c r="F154" s="7"/>
      <c r="G154" s="7"/>
      <c r="H154" s="16"/>
    </row>
    <row r="155" spans="1:8" ht="12.75" customHeight="1">
      <c r="A155" s="319"/>
      <c r="B155" s="23"/>
      <c r="C155" s="7"/>
      <c r="D155" s="19"/>
      <c r="E155"/>
      <c r="F155" s="7"/>
      <c r="G155" s="7"/>
      <c r="H155" s="16"/>
    </row>
    <row r="156" spans="1:8" ht="12.75" customHeight="1">
      <c r="A156" s="319"/>
      <c r="B156" s="23"/>
      <c r="C156" s="7"/>
      <c r="D156" s="19"/>
      <c r="E156"/>
      <c r="F156" s="7"/>
      <c r="G156" s="7"/>
      <c r="H156" s="16"/>
    </row>
    <row r="157" spans="1:8" ht="12.75" customHeight="1">
      <c r="A157" s="319"/>
      <c r="B157" s="23"/>
      <c r="C157" s="7"/>
      <c r="D157" s="19"/>
      <c r="E157"/>
      <c r="F157" s="7"/>
      <c r="G157" s="7"/>
      <c r="H157" s="16"/>
    </row>
    <row r="158" spans="1:8" ht="12.75" customHeight="1">
      <c r="A158" s="319"/>
      <c r="B158" s="23"/>
      <c r="C158" s="7"/>
      <c r="D158" s="19"/>
      <c r="E158"/>
      <c r="F158" s="7"/>
      <c r="G158" s="7"/>
      <c r="H158" s="16"/>
    </row>
    <row r="159" spans="1:8" ht="12.75" customHeight="1">
      <c r="A159" s="319"/>
      <c r="B159" s="23"/>
      <c r="C159" s="7"/>
      <c r="D159" s="19"/>
      <c r="E159"/>
      <c r="F159" s="7"/>
      <c r="G159" s="7"/>
      <c r="H159" s="16"/>
    </row>
    <row r="160" spans="1:8" ht="12.75" customHeight="1">
      <c r="A160" s="319"/>
      <c r="B160" s="23"/>
      <c r="C160" s="7"/>
      <c r="D160" s="19"/>
      <c r="E160"/>
      <c r="F160" s="7"/>
      <c r="G160" s="7"/>
      <c r="H160" s="16"/>
    </row>
    <row r="161" spans="1:8" ht="12.75" customHeight="1">
      <c r="A161" s="319"/>
      <c r="B161" s="23"/>
      <c r="C161" s="7"/>
      <c r="D161" s="19"/>
      <c r="E161"/>
      <c r="F161" s="7"/>
      <c r="G161" s="7"/>
      <c r="H161" s="16"/>
    </row>
    <row r="162" spans="1:8" ht="12.75" customHeight="1">
      <c r="A162" s="319"/>
      <c r="B162" s="23"/>
      <c r="C162" s="7"/>
      <c r="D162" s="19"/>
      <c r="E162"/>
      <c r="F162" s="7"/>
      <c r="G162" s="7"/>
      <c r="H162" s="16"/>
    </row>
    <row r="163" spans="1:8" ht="12.75" customHeight="1">
      <c r="A163" s="319"/>
      <c r="B163" s="23"/>
      <c r="C163" s="7"/>
      <c r="D163" s="19"/>
      <c r="E163"/>
      <c r="F163" s="7"/>
      <c r="G163" s="7"/>
      <c r="H163" s="16"/>
    </row>
    <row r="164" spans="1:8" ht="12.75" customHeight="1">
      <c r="A164" s="319"/>
      <c r="B164" s="23"/>
      <c r="C164" s="7"/>
      <c r="D164" s="19"/>
      <c r="E164"/>
      <c r="F164" s="7"/>
      <c r="G164" s="7"/>
      <c r="H164" s="16"/>
    </row>
    <row r="165" spans="1:8" ht="12.75" customHeight="1">
      <c r="A165" s="319"/>
      <c r="B165" s="23"/>
      <c r="C165" s="7"/>
      <c r="D165" s="19"/>
      <c r="E165"/>
      <c r="F165" s="7"/>
      <c r="G165" s="7"/>
      <c r="H165" s="16"/>
    </row>
    <row r="166" spans="1:8" ht="12.75" customHeight="1">
      <c r="A166" s="319"/>
      <c r="B166" s="23"/>
      <c r="C166" s="7"/>
      <c r="D166" s="19"/>
      <c r="E166"/>
      <c r="F166" s="7"/>
      <c r="G166" s="7"/>
      <c r="H166" s="16"/>
    </row>
    <row r="167" spans="1:8" ht="12.75" customHeight="1">
      <c r="A167" s="319"/>
      <c r="B167" s="23"/>
      <c r="C167" s="7"/>
      <c r="D167" s="19"/>
      <c r="E167"/>
      <c r="F167" s="7"/>
      <c r="G167" s="7"/>
      <c r="H167" s="16"/>
    </row>
    <row r="168" spans="1:8" ht="12.75" customHeight="1">
      <c r="A168" s="319"/>
      <c r="B168" s="23"/>
      <c r="C168" s="7"/>
      <c r="D168" s="19"/>
      <c r="E168"/>
      <c r="F168" s="7"/>
      <c r="G168" s="7"/>
      <c r="H168" s="16"/>
    </row>
    <row r="169" spans="1:8" ht="12.75" customHeight="1">
      <c r="A169" s="319"/>
      <c r="B169" s="23"/>
      <c r="C169" s="7"/>
      <c r="D169" s="19"/>
      <c r="E169"/>
      <c r="F169" s="7"/>
      <c r="G169" s="7"/>
      <c r="H169" s="16"/>
    </row>
    <row r="170" spans="1:8" ht="12.75" customHeight="1">
      <c r="A170" s="319"/>
      <c r="B170" s="23"/>
      <c r="C170" s="7"/>
      <c r="D170" s="19"/>
      <c r="E170"/>
      <c r="F170" s="7"/>
      <c r="G170" s="7"/>
      <c r="H170" s="16"/>
    </row>
    <row r="171" spans="1:8" ht="12.75" customHeight="1">
      <c r="A171" s="319"/>
      <c r="B171" s="23"/>
      <c r="C171" s="7"/>
      <c r="D171" s="19"/>
      <c r="E171"/>
      <c r="F171" s="7"/>
      <c r="G171" s="7"/>
      <c r="H171" s="16"/>
    </row>
    <row r="172" spans="1:8" ht="12.75" customHeight="1">
      <c r="A172" s="319"/>
      <c r="B172" s="23"/>
      <c r="C172" s="7"/>
      <c r="D172" s="19"/>
      <c r="E172"/>
      <c r="F172" s="7"/>
      <c r="G172" s="7"/>
      <c r="H172" s="16"/>
    </row>
    <row r="173" spans="1:8" ht="12.75" customHeight="1">
      <c r="A173" s="319"/>
      <c r="B173" s="23"/>
      <c r="C173" s="7"/>
      <c r="D173" s="19"/>
      <c r="E173"/>
      <c r="F173" s="7"/>
      <c r="G173" s="7"/>
      <c r="H173" s="16"/>
    </row>
    <row r="174" spans="1:8" ht="12.75" customHeight="1">
      <c r="A174" s="319"/>
      <c r="B174" s="23"/>
      <c r="C174" s="7"/>
      <c r="D174" s="19"/>
      <c r="E174"/>
      <c r="F174" s="7"/>
      <c r="G174" s="7"/>
      <c r="H174" s="16"/>
    </row>
    <row r="175" spans="1:8" ht="12.75" customHeight="1">
      <c r="A175" s="319"/>
      <c r="B175" s="23"/>
      <c r="C175" s="7"/>
      <c r="D175" s="19"/>
      <c r="E175"/>
      <c r="F175" s="7"/>
      <c r="G175" s="7"/>
      <c r="H175" s="16"/>
    </row>
    <row r="176" spans="1:8" ht="12.75" customHeight="1">
      <c r="A176" s="319"/>
      <c r="B176" s="23"/>
      <c r="C176" s="7"/>
      <c r="D176" s="19"/>
      <c r="E176"/>
      <c r="F176" s="7"/>
      <c r="G176" s="7"/>
      <c r="H176" s="16"/>
    </row>
    <row r="177" spans="1:8" ht="12.75" customHeight="1">
      <c r="A177" s="319"/>
      <c r="B177" s="23"/>
      <c r="C177" s="7"/>
      <c r="D177" s="19"/>
      <c r="E177"/>
      <c r="F177" s="7"/>
      <c r="G177" s="7"/>
      <c r="H177" s="16"/>
    </row>
    <row r="178" spans="1:8" ht="12.75" customHeight="1">
      <c r="A178" s="319"/>
      <c r="B178" s="23"/>
      <c r="C178" s="7"/>
      <c r="D178" s="19"/>
      <c r="E178"/>
      <c r="F178" s="7"/>
      <c r="G178" s="7"/>
      <c r="H178" s="16"/>
    </row>
    <row r="179" spans="1:8" ht="12.75" customHeight="1">
      <c r="A179" s="319"/>
      <c r="B179" s="23"/>
      <c r="C179" s="7"/>
      <c r="D179" s="19"/>
      <c r="E179"/>
      <c r="F179" s="7"/>
      <c r="G179" s="7"/>
      <c r="H179" s="16"/>
    </row>
    <row r="180" spans="1:8" ht="12.75" customHeight="1">
      <c r="A180" s="319"/>
      <c r="B180" s="23"/>
      <c r="C180" s="7"/>
      <c r="D180" s="19"/>
      <c r="E180"/>
      <c r="F180" s="7"/>
      <c r="G180" s="7"/>
      <c r="H180" s="16"/>
    </row>
    <row r="181" spans="1:8" ht="12.75" customHeight="1">
      <c r="A181" s="319"/>
      <c r="B181" s="23"/>
      <c r="C181" s="7"/>
      <c r="D181" s="19"/>
      <c r="E181"/>
      <c r="F181" s="7"/>
      <c r="G181" s="7"/>
      <c r="H181" s="16"/>
    </row>
    <row r="182" spans="1:8" ht="12.75" customHeight="1">
      <c r="A182" s="319"/>
      <c r="B182" s="23"/>
      <c r="C182" s="7"/>
      <c r="D182" s="19"/>
      <c r="E182"/>
      <c r="F182" s="7"/>
      <c r="G182" s="7"/>
      <c r="H182" s="16"/>
    </row>
    <row r="183" spans="1:8" ht="12.75" customHeight="1">
      <c r="A183" s="319"/>
      <c r="B183" s="23"/>
      <c r="C183" s="7"/>
      <c r="D183" s="19"/>
      <c r="E183"/>
      <c r="F183" s="7"/>
      <c r="G183" s="7"/>
      <c r="H183" s="16"/>
    </row>
    <row r="184" spans="1:8" ht="12.75" customHeight="1">
      <c r="A184" s="319"/>
      <c r="B184" s="23"/>
      <c r="C184" s="7"/>
      <c r="D184" s="19"/>
      <c r="E184"/>
      <c r="F184" s="7"/>
      <c r="G184" s="7"/>
      <c r="H184" s="16"/>
    </row>
    <row r="185" spans="1:8" ht="12.75" customHeight="1">
      <c r="A185" s="319"/>
      <c r="B185" s="23"/>
      <c r="C185" s="7"/>
      <c r="D185" s="19"/>
      <c r="E185"/>
      <c r="F185" s="7"/>
      <c r="G185" s="7"/>
      <c r="H185" s="16"/>
    </row>
    <row r="186" spans="1:8" ht="12.75" customHeight="1">
      <c r="A186" s="319"/>
      <c r="B186" s="23"/>
      <c r="C186" s="7"/>
      <c r="D186" s="19"/>
      <c r="E186"/>
      <c r="F186" s="7"/>
      <c r="G186" s="7"/>
      <c r="H186" s="16"/>
    </row>
    <row r="187" spans="1:8" ht="12.75" customHeight="1">
      <c r="A187" s="319"/>
      <c r="B187" s="23"/>
      <c r="C187" s="7"/>
      <c r="D187" s="19"/>
      <c r="E187"/>
      <c r="F187" s="7"/>
      <c r="G187" s="7"/>
      <c r="H187" s="16"/>
    </row>
    <row r="188" spans="1:8" ht="12.75" customHeight="1">
      <c r="A188" s="319"/>
      <c r="B188" s="23"/>
      <c r="C188" s="7"/>
      <c r="D188" s="19"/>
      <c r="E188"/>
      <c r="F188" s="7"/>
      <c r="G188" s="7"/>
      <c r="H188" s="16"/>
    </row>
    <row r="189" spans="1:8" ht="12.75" customHeight="1">
      <c r="A189" s="319"/>
      <c r="B189" s="23"/>
      <c r="C189" s="7"/>
      <c r="D189" s="19"/>
      <c r="E189"/>
      <c r="F189" s="7"/>
      <c r="G189" s="7"/>
      <c r="H189" s="16"/>
    </row>
    <row r="190" spans="1:8" ht="12.75" customHeight="1">
      <c r="A190" s="319"/>
      <c r="B190" s="23"/>
      <c r="C190" s="7"/>
      <c r="D190" s="19"/>
      <c r="E190"/>
      <c r="F190" s="7"/>
      <c r="G190" s="7"/>
      <c r="H190" s="16"/>
    </row>
    <row r="191" spans="1:8" ht="12.75" customHeight="1">
      <c r="A191" s="319"/>
      <c r="B191" s="23"/>
      <c r="C191" s="7"/>
      <c r="D191" s="19"/>
      <c r="E191"/>
      <c r="F191" s="7"/>
      <c r="G191" s="7"/>
      <c r="H191" s="16"/>
    </row>
    <row r="192" spans="1:8" ht="12.75" customHeight="1">
      <c r="A192" s="319"/>
      <c r="B192" s="23"/>
      <c r="C192" s="7"/>
      <c r="D192" s="19"/>
      <c r="E192"/>
      <c r="F192" s="7"/>
      <c r="G192" s="7"/>
      <c r="H192" s="16"/>
    </row>
    <row r="193" spans="1:8" ht="12.75" customHeight="1">
      <c r="A193" s="319"/>
      <c r="B193" s="23"/>
      <c r="C193" s="7"/>
      <c r="D193" s="19"/>
      <c r="E193"/>
      <c r="F193" s="7"/>
      <c r="G193" s="7"/>
      <c r="H193" s="16"/>
    </row>
    <row r="194" spans="1:8" ht="12.75" customHeight="1">
      <c r="A194" s="319"/>
      <c r="B194" s="23"/>
      <c r="C194" s="7"/>
      <c r="D194" s="19"/>
      <c r="E194"/>
      <c r="F194" s="7"/>
      <c r="G194" s="7"/>
      <c r="H194" s="16"/>
    </row>
    <row r="195" spans="1:8" ht="12.75" customHeight="1">
      <c r="A195" s="319"/>
      <c r="B195" s="23"/>
      <c r="C195" s="7"/>
      <c r="D195" s="19"/>
      <c r="E195"/>
      <c r="F195" s="7"/>
      <c r="G195" s="7"/>
      <c r="H195" s="16"/>
    </row>
    <row r="196" spans="1:8" ht="12.75" customHeight="1">
      <c r="A196" s="319"/>
      <c r="B196" s="23"/>
      <c r="C196" s="7"/>
      <c r="D196" s="19"/>
      <c r="E196"/>
      <c r="F196" s="7"/>
      <c r="G196" s="7"/>
      <c r="H196" s="16"/>
    </row>
    <row r="197" spans="1:8" ht="12.75" customHeight="1">
      <c r="A197" s="319"/>
      <c r="B197" s="23"/>
      <c r="C197" s="7"/>
      <c r="D197" s="19"/>
      <c r="E197"/>
      <c r="F197" s="7"/>
      <c r="G197" s="7"/>
      <c r="H197" s="16"/>
    </row>
    <row r="198" spans="1:8" ht="12.75" customHeight="1">
      <c r="A198" s="319"/>
      <c r="B198" s="23"/>
      <c r="C198" s="7"/>
      <c r="D198" s="19"/>
      <c r="E198"/>
      <c r="F198" s="7"/>
      <c r="G198" s="7"/>
      <c r="H198" s="16"/>
    </row>
    <row r="199" spans="1:8" ht="12.75" customHeight="1">
      <c r="A199" s="319"/>
      <c r="B199" s="23"/>
      <c r="C199" s="7"/>
      <c r="D199" s="19"/>
      <c r="E199"/>
      <c r="F199" s="7"/>
      <c r="G199" s="7"/>
      <c r="H199" s="16"/>
    </row>
    <row r="200" spans="1:8" ht="12.75" customHeight="1">
      <c r="A200" s="319"/>
      <c r="B200" s="23"/>
      <c r="C200" s="7"/>
      <c r="D200" s="19"/>
      <c r="E200"/>
      <c r="F200" s="7"/>
      <c r="G200" s="7"/>
      <c r="H200" s="16"/>
    </row>
    <row r="201" spans="1:8" ht="12.75" customHeight="1">
      <c r="A201" s="319"/>
      <c r="B201" s="23"/>
      <c r="C201" s="7"/>
      <c r="D201" s="19"/>
      <c r="E201"/>
      <c r="F201" s="7"/>
      <c r="G201" s="7"/>
      <c r="H201" s="16"/>
    </row>
    <row r="202" spans="1:8" ht="12.75" customHeight="1">
      <c r="A202" s="319"/>
      <c r="B202" s="23"/>
      <c r="C202" s="7"/>
      <c r="D202" s="19"/>
      <c r="E202"/>
      <c r="F202" s="7"/>
      <c r="G202" s="7"/>
      <c r="H202" s="16"/>
    </row>
    <row r="203" spans="1:8" ht="12.75" customHeight="1">
      <c r="A203" s="319"/>
      <c r="B203" s="23"/>
      <c r="C203" s="7"/>
      <c r="D203" s="19"/>
      <c r="E203"/>
      <c r="F203" s="7"/>
      <c r="G203" s="7"/>
      <c r="H203" s="16"/>
    </row>
    <row r="204" spans="1:8" ht="12.75" customHeight="1">
      <c r="A204" s="319"/>
      <c r="B204" s="23"/>
      <c r="C204" s="7"/>
      <c r="D204" s="19"/>
      <c r="E204"/>
      <c r="F204" s="7"/>
      <c r="G204" s="7"/>
      <c r="H204" s="16"/>
    </row>
    <row r="205" spans="1:8" ht="12.75" customHeight="1">
      <c r="A205" s="319"/>
      <c r="B205" s="23"/>
      <c r="C205" s="7"/>
      <c r="D205" s="19"/>
      <c r="E205"/>
      <c r="F205" s="7"/>
      <c r="G205" s="7"/>
      <c r="H205" s="16"/>
    </row>
    <row r="206" spans="1:8" ht="12.75" customHeight="1">
      <c r="A206" s="319"/>
      <c r="B206" s="23"/>
      <c r="C206" s="7"/>
      <c r="D206" s="19"/>
      <c r="E206"/>
      <c r="F206" s="7"/>
      <c r="G206" s="7"/>
      <c r="H206" s="16"/>
    </row>
    <row r="207" spans="1:8" ht="12.75" customHeight="1">
      <c r="A207" s="319"/>
      <c r="B207" s="23"/>
      <c r="C207" s="7"/>
      <c r="D207" s="19"/>
      <c r="E207"/>
      <c r="F207" s="7"/>
      <c r="G207" s="7"/>
      <c r="H207" s="16"/>
    </row>
    <row r="208" spans="1:8" ht="12.75" customHeight="1">
      <c r="A208" s="319"/>
      <c r="B208" s="23"/>
      <c r="C208" s="7"/>
      <c r="D208" s="19"/>
      <c r="E208"/>
      <c r="F208" s="7"/>
      <c r="G208" s="7"/>
      <c r="H208" s="16"/>
    </row>
    <row r="209" spans="1:8" ht="12.75" customHeight="1">
      <c r="A209" s="319"/>
      <c r="B209" s="23"/>
      <c r="C209" s="7"/>
      <c r="D209" s="19"/>
      <c r="E209"/>
      <c r="F209" s="7"/>
      <c r="G209" s="7"/>
      <c r="H209" s="16"/>
    </row>
    <row r="210" spans="1:8" ht="12.75" customHeight="1">
      <c r="A210" s="319"/>
      <c r="B210" s="23"/>
      <c r="C210" s="7"/>
      <c r="D210" s="19"/>
      <c r="E210"/>
      <c r="F210" s="7"/>
      <c r="G210" s="7"/>
      <c r="H210" s="16"/>
    </row>
    <row r="211" spans="1:8" ht="12.75" customHeight="1">
      <c r="A211" s="319"/>
      <c r="B211" s="23"/>
      <c r="C211" s="7"/>
      <c r="D211" s="19"/>
      <c r="E211"/>
      <c r="F211" s="7"/>
      <c r="G211" s="7"/>
      <c r="H211" s="16"/>
    </row>
    <row r="212" spans="1:8" ht="12.75" customHeight="1">
      <c r="A212" s="319"/>
      <c r="B212" s="23"/>
      <c r="C212" s="7"/>
      <c r="D212" s="19"/>
      <c r="E212"/>
      <c r="F212" s="7"/>
      <c r="G212" s="7"/>
      <c r="H212" s="16"/>
    </row>
    <row r="213" spans="1:8" ht="12.75" customHeight="1">
      <c r="A213" s="319"/>
      <c r="B213" s="23"/>
      <c r="C213" s="7"/>
      <c r="D213" s="19"/>
      <c r="E213"/>
      <c r="F213" s="7"/>
      <c r="G213" s="7"/>
      <c r="H213" s="16"/>
    </row>
    <row r="214" spans="1:8" ht="12.75" customHeight="1">
      <c r="A214" s="319"/>
      <c r="B214" s="23"/>
      <c r="C214" s="7"/>
      <c r="D214" s="19"/>
      <c r="E214"/>
      <c r="F214" s="7"/>
      <c r="G214" s="7"/>
      <c r="H214" s="16"/>
    </row>
    <row r="215" spans="1:8" ht="12.75" customHeight="1">
      <c r="A215" s="319"/>
      <c r="B215" s="23"/>
      <c r="C215" s="7"/>
      <c r="D215" s="19"/>
      <c r="E215"/>
      <c r="F215" s="7"/>
      <c r="G215" s="7"/>
      <c r="H215" s="16"/>
    </row>
    <row r="216" spans="1:8" ht="12.75" customHeight="1">
      <c r="A216" s="319"/>
      <c r="B216" s="23"/>
      <c r="C216" s="7"/>
      <c r="D216" s="19"/>
      <c r="E216"/>
      <c r="F216" s="7"/>
      <c r="G216" s="7"/>
      <c r="H216" s="16"/>
    </row>
    <row r="217" spans="1:8" ht="12.75" customHeight="1">
      <c r="A217" s="319"/>
      <c r="B217" s="23"/>
      <c r="C217" s="7"/>
      <c r="D217" s="19"/>
      <c r="E217"/>
      <c r="F217" s="7"/>
      <c r="G217" s="7"/>
      <c r="H217" s="16"/>
    </row>
    <row r="218" spans="1:8" ht="12.75" customHeight="1">
      <c r="A218" s="319"/>
      <c r="B218" s="23"/>
      <c r="C218" s="7"/>
      <c r="D218" s="19"/>
      <c r="E218"/>
      <c r="F218" s="7"/>
      <c r="G218" s="7"/>
      <c r="H218" s="16"/>
    </row>
    <row r="219" spans="1:8" ht="12.75" customHeight="1">
      <c r="A219" s="319"/>
      <c r="B219" s="23"/>
      <c r="C219" s="7"/>
      <c r="D219" s="19"/>
      <c r="E219"/>
      <c r="F219" s="7"/>
      <c r="G219" s="7"/>
      <c r="H219" s="16"/>
    </row>
    <row r="220" spans="1:8" ht="12.75" customHeight="1">
      <c r="A220" s="319"/>
      <c r="B220" s="23"/>
      <c r="C220" s="7"/>
      <c r="D220" s="19"/>
      <c r="E220"/>
      <c r="F220" s="7"/>
      <c r="G220" s="7"/>
      <c r="H220" s="16"/>
    </row>
    <row r="221" spans="1:8" ht="12.75" customHeight="1">
      <c r="A221" s="319"/>
      <c r="B221" s="23"/>
      <c r="C221" s="7"/>
      <c r="D221" s="19"/>
      <c r="E221"/>
      <c r="F221" s="7"/>
      <c r="G221" s="7"/>
      <c r="H221" s="16"/>
    </row>
    <row r="222" spans="1:8" ht="12.75" customHeight="1">
      <c r="A222" s="319"/>
      <c r="B222" s="23"/>
      <c r="C222" s="7"/>
      <c r="D222" s="19"/>
      <c r="E222"/>
      <c r="F222" s="7"/>
      <c r="G222" s="7"/>
      <c r="H222" s="16"/>
    </row>
    <row r="223" spans="1:8" ht="12.75" customHeight="1">
      <c r="A223" s="319"/>
      <c r="B223" s="23"/>
      <c r="C223" s="7"/>
      <c r="D223" s="19"/>
      <c r="E223"/>
      <c r="F223" s="7"/>
      <c r="G223" s="7"/>
      <c r="H223" s="16"/>
    </row>
    <row r="224" spans="1:8" ht="12.75" customHeight="1">
      <c r="A224" s="319"/>
      <c r="B224" s="23"/>
      <c r="C224" s="7"/>
      <c r="D224" s="19"/>
      <c r="E224"/>
      <c r="F224" s="7"/>
      <c r="G224" s="7"/>
      <c r="H224" s="16"/>
    </row>
    <row r="225" spans="1:8" ht="12.75" customHeight="1">
      <c r="A225" s="319"/>
      <c r="B225" s="23"/>
      <c r="C225" s="7"/>
      <c r="D225" s="19"/>
      <c r="E225"/>
      <c r="F225" s="7"/>
      <c r="G225" s="7"/>
      <c r="H225" s="16"/>
    </row>
    <row r="226" spans="1:8" ht="12.75" customHeight="1">
      <c r="A226" s="319"/>
      <c r="B226" s="23"/>
      <c r="C226" s="7"/>
      <c r="D226" s="19"/>
      <c r="E226"/>
      <c r="F226" s="7"/>
      <c r="G226" s="7"/>
      <c r="H226" s="16"/>
    </row>
    <row r="227" spans="1:8" ht="12.75" customHeight="1">
      <c r="A227" s="319"/>
      <c r="B227" s="23"/>
      <c r="C227" s="7"/>
      <c r="D227" s="19"/>
      <c r="E227"/>
      <c r="F227" s="7"/>
      <c r="G227" s="7"/>
      <c r="H227" s="16"/>
    </row>
    <row r="228" spans="1:8" ht="12.75" customHeight="1">
      <c r="A228" s="319"/>
      <c r="B228" s="23"/>
      <c r="C228" s="7"/>
      <c r="D228" s="19"/>
      <c r="E228"/>
      <c r="F228" s="7"/>
      <c r="G228" s="7"/>
      <c r="H228" s="16"/>
    </row>
    <row r="229" spans="1:8" ht="12.75" customHeight="1">
      <c r="A229" s="319"/>
      <c r="B229" s="23"/>
      <c r="C229" s="7"/>
      <c r="D229" s="19"/>
      <c r="E229"/>
      <c r="F229" s="7"/>
      <c r="G229" s="7"/>
      <c r="H229" s="16"/>
    </row>
    <row r="230" spans="1:8" ht="12.75" customHeight="1">
      <c r="A230" s="319"/>
      <c r="B230" s="23"/>
      <c r="C230" s="7"/>
      <c r="D230" s="19"/>
      <c r="E230"/>
      <c r="F230" s="7"/>
      <c r="G230" s="7"/>
      <c r="H230" s="16"/>
    </row>
    <row r="231" spans="1:8" ht="12.75" customHeight="1">
      <c r="A231" s="319"/>
      <c r="B231" s="23"/>
      <c r="C231" s="7"/>
      <c r="D231" s="19"/>
      <c r="E231"/>
      <c r="F231" s="7"/>
      <c r="G231" s="7"/>
      <c r="H231" s="16"/>
    </row>
    <row r="232" spans="1:8" ht="12.75" customHeight="1">
      <c r="A232" s="319"/>
      <c r="B232" s="23"/>
      <c r="C232" s="7"/>
      <c r="D232" s="19"/>
      <c r="E232"/>
      <c r="F232" s="7"/>
      <c r="G232" s="7"/>
      <c r="H232" s="16"/>
    </row>
    <row r="233" spans="1:8" ht="12.75" customHeight="1">
      <c r="A233" s="319"/>
      <c r="B233" s="23"/>
      <c r="C233" s="7"/>
      <c r="D233" s="19"/>
      <c r="E233"/>
      <c r="F233" s="7"/>
      <c r="G233" s="7"/>
      <c r="H233" s="16"/>
    </row>
    <row r="234" spans="1:8" ht="12.75" customHeight="1">
      <c r="A234" s="319"/>
      <c r="B234" s="23"/>
      <c r="C234" s="7"/>
      <c r="D234" s="19"/>
      <c r="E234"/>
      <c r="F234" s="7"/>
      <c r="G234" s="7"/>
      <c r="H234" s="16"/>
    </row>
    <row r="235" spans="1:8" ht="12.75" customHeight="1">
      <c r="A235" s="319"/>
      <c r="B235" s="23"/>
      <c r="C235" s="7"/>
      <c r="D235" s="19"/>
      <c r="E235"/>
      <c r="F235" s="7"/>
      <c r="G235" s="7"/>
      <c r="H235" s="16"/>
    </row>
    <row r="236" spans="1:8" ht="12.75" customHeight="1">
      <c r="A236" s="319"/>
      <c r="B236" s="23"/>
      <c r="C236" s="7"/>
      <c r="D236" s="19"/>
      <c r="E236"/>
      <c r="F236" s="7"/>
      <c r="G236" s="7"/>
      <c r="H236" s="16"/>
    </row>
    <row r="237" spans="1:8" ht="12.75" customHeight="1">
      <c r="A237" s="319"/>
      <c r="B237" s="23"/>
      <c r="C237" s="7"/>
      <c r="D237" s="19"/>
      <c r="E237"/>
      <c r="F237" s="7"/>
      <c r="G237" s="7"/>
      <c r="H237" s="16"/>
    </row>
    <row r="238" spans="1:8" ht="12.75" customHeight="1">
      <c r="A238" s="319"/>
      <c r="B238" s="23"/>
      <c r="C238" s="7"/>
      <c r="D238" s="19"/>
      <c r="E238"/>
      <c r="F238" s="7"/>
      <c r="G238" s="7"/>
      <c r="H238" s="16"/>
    </row>
    <row r="239" spans="1:8" ht="12.75" customHeight="1">
      <c r="A239" s="319"/>
      <c r="B239" s="23"/>
      <c r="C239" s="7"/>
      <c r="D239" s="19"/>
      <c r="E239"/>
      <c r="F239" s="7"/>
      <c r="G239" s="7"/>
      <c r="H239" s="16"/>
    </row>
    <row r="240" spans="1:8" ht="12.75" customHeight="1">
      <c r="A240" s="319"/>
      <c r="B240" s="23"/>
      <c r="C240" s="7"/>
      <c r="D240" s="19"/>
      <c r="E240"/>
      <c r="F240" s="7"/>
      <c r="G240" s="7"/>
      <c r="H240" s="16"/>
    </row>
    <row r="241" spans="1:8" ht="12.75" customHeight="1">
      <c r="A241" s="319"/>
      <c r="B241" s="23"/>
      <c r="C241" s="7"/>
      <c r="D241" s="19"/>
      <c r="E241"/>
      <c r="F241" s="7"/>
      <c r="G241" s="7"/>
      <c r="H241" s="16"/>
    </row>
    <row r="242" spans="1:8" ht="12.75" customHeight="1">
      <c r="A242" s="319"/>
      <c r="B242" s="23"/>
      <c r="C242" s="7"/>
      <c r="D242" s="19"/>
      <c r="E242"/>
      <c r="F242" s="7"/>
      <c r="G242" s="7"/>
      <c r="H242" s="16"/>
    </row>
    <row r="243" spans="1:8" ht="12.75" customHeight="1">
      <c r="A243" s="319"/>
      <c r="B243" s="23"/>
      <c r="C243" s="7"/>
      <c r="D243" s="19"/>
      <c r="E243"/>
      <c r="F243" s="7"/>
      <c r="G243" s="7"/>
      <c r="H243" s="16"/>
    </row>
    <row r="244" spans="1:8" ht="12.75" customHeight="1">
      <c r="A244" s="319"/>
      <c r="B244" s="23"/>
      <c r="C244" s="7"/>
      <c r="D244" s="19"/>
      <c r="E244"/>
      <c r="F244" s="7"/>
      <c r="G244" s="7"/>
      <c r="H244" s="16"/>
    </row>
    <row r="245" spans="1:8" ht="12.75" customHeight="1">
      <c r="A245" s="319"/>
      <c r="B245" s="23"/>
      <c r="C245" s="7"/>
      <c r="D245" s="19"/>
      <c r="E245"/>
      <c r="F245" s="7"/>
      <c r="G245" s="7"/>
      <c r="H245" s="16"/>
    </row>
    <row r="246" spans="1:8" ht="12.75" customHeight="1">
      <c r="A246" s="319"/>
      <c r="B246" s="23"/>
      <c r="C246" s="7"/>
      <c r="D246" s="19"/>
      <c r="E246"/>
      <c r="F246" s="7"/>
      <c r="G246" s="7"/>
      <c r="H246" s="16"/>
    </row>
    <row r="247" spans="1:8" ht="12.75" customHeight="1">
      <c r="A247" s="319"/>
      <c r="B247" s="23"/>
      <c r="C247" s="7"/>
      <c r="D247" s="19"/>
      <c r="E247"/>
      <c r="F247" s="7"/>
      <c r="G247" s="7"/>
      <c r="H247" s="16"/>
    </row>
    <row r="248" spans="1:8" ht="12.75" customHeight="1">
      <c r="A248" s="319"/>
      <c r="B248" s="23"/>
      <c r="C248" s="7"/>
      <c r="D248" s="19"/>
      <c r="E248"/>
      <c r="F248" s="7"/>
      <c r="G248" s="7"/>
      <c r="H248" s="16"/>
    </row>
    <row r="249" spans="1:8" ht="12.75" customHeight="1">
      <c r="A249" s="319"/>
      <c r="B249" s="23"/>
      <c r="C249" s="7"/>
      <c r="D249" s="19"/>
      <c r="E249"/>
      <c r="F249" s="7"/>
      <c r="G249" s="7"/>
      <c r="H249" s="16"/>
    </row>
    <row r="250" spans="1:8" ht="12.75" customHeight="1">
      <c r="A250" s="319"/>
      <c r="B250" s="23"/>
      <c r="C250" s="7"/>
      <c r="D250" s="19"/>
      <c r="E250"/>
      <c r="F250" s="7"/>
      <c r="G250" s="7"/>
      <c r="H250" s="16"/>
    </row>
    <row r="251" spans="1:8" ht="12.75" customHeight="1">
      <c r="A251" s="319"/>
      <c r="B251" s="23"/>
      <c r="C251" s="7"/>
      <c r="D251" s="19"/>
      <c r="E251"/>
      <c r="F251" s="7"/>
      <c r="G251" s="7"/>
      <c r="H251" s="16"/>
    </row>
    <row r="252" spans="1:8" ht="12.75" customHeight="1">
      <c r="A252" s="319"/>
      <c r="B252" s="23"/>
      <c r="C252" s="7"/>
      <c r="D252" s="19"/>
      <c r="E252"/>
      <c r="F252" s="7"/>
      <c r="G252" s="7"/>
      <c r="H252" s="16"/>
    </row>
    <row r="253" spans="1:8" ht="12.75" customHeight="1">
      <c r="A253" s="319"/>
      <c r="B253" s="23"/>
      <c r="C253" s="7"/>
      <c r="D253" s="19"/>
      <c r="E253"/>
      <c r="F253" s="7"/>
      <c r="G253" s="7"/>
      <c r="H253" s="16"/>
    </row>
    <row r="254" spans="1:8" ht="12.75" customHeight="1">
      <c r="A254" s="319"/>
      <c r="B254" s="23"/>
      <c r="C254" s="7"/>
      <c r="D254" s="19"/>
      <c r="E254"/>
      <c r="F254" s="7"/>
      <c r="G254" s="7"/>
      <c r="H254" s="16"/>
    </row>
    <row r="255" spans="1:8" ht="12.75" customHeight="1">
      <c r="A255" s="319"/>
      <c r="B255" s="23"/>
      <c r="C255" s="7"/>
      <c r="D255" s="19"/>
      <c r="E255"/>
      <c r="F255" s="7"/>
      <c r="G255" s="7"/>
      <c r="H255" s="16"/>
    </row>
    <row r="256" spans="1:8" ht="12.75" customHeight="1">
      <c r="A256" s="319"/>
      <c r="B256" s="23"/>
      <c r="C256" s="7"/>
      <c r="D256" s="19"/>
      <c r="E256"/>
      <c r="F256" s="7"/>
      <c r="G256" s="7"/>
      <c r="H256" s="16"/>
    </row>
    <row r="257" spans="1:8" ht="12.75" customHeight="1">
      <c r="A257" s="319"/>
      <c r="B257" s="23"/>
      <c r="C257" s="7"/>
      <c r="D257" s="19"/>
      <c r="E257"/>
      <c r="F257" s="7"/>
      <c r="G257" s="7"/>
      <c r="H257" s="16"/>
    </row>
    <row r="258" spans="1:8" ht="12.75" customHeight="1">
      <c r="A258" s="319"/>
      <c r="B258" s="23"/>
      <c r="C258" s="7"/>
      <c r="D258" s="19"/>
      <c r="E258"/>
      <c r="F258" s="7"/>
      <c r="G258" s="7"/>
      <c r="H258" s="16"/>
    </row>
    <row r="259" spans="1:8" ht="12.75" customHeight="1">
      <c r="A259" s="319"/>
      <c r="B259" s="23"/>
      <c r="C259" s="7"/>
      <c r="D259" s="19"/>
      <c r="E259"/>
      <c r="F259" s="7"/>
      <c r="G259" s="7"/>
      <c r="H259" s="16"/>
    </row>
    <row r="260" spans="1:8" ht="12.75" customHeight="1">
      <c r="A260" s="319"/>
      <c r="B260" s="23"/>
      <c r="C260" s="7"/>
      <c r="D260" s="19"/>
      <c r="E260"/>
      <c r="F260" s="7"/>
      <c r="G260" s="7"/>
      <c r="H260" s="16"/>
    </row>
    <row r="261" spans="1:8" ht="12.75" customHeight="1">
      <c r="A261" s="319"/>
      <c r="B261" s="23"/>
      <c r="C261" s="7"/>
      <c r="D261" s="19"/>
      <c r="E261"/>
      <c r="F261" s="7"/>
      <c r="G261" s="7"/>
      <c r="H261" s="16"/>
    </row>
    <row r="262" spans="1:8" ht="12.75" customHeight="1">
      <c r="A262" s="319"/>
      <c r="B262" s="23"/>
      <c r="C262" s="7"/>
      <c r="D262" s="19"/>
      <c r="E262"/>
      <c r="F262" s="7"/>
      <c r="G262" s="7"/>
      <c r="H262" s="16"/>
    </row>
    <row r="263" spans="1:8" ht="12.75" customHeight="1">
      <c r="A263" s="319"/>
      <c r="B263" s="23"/>
      <c r="C263" s="7"/>
      <c r="D263" s="19"/>
      <c r="E263"/>
      <c r="F263" s="7"/>
      <c r="G263" s="7"/>
      <c r="H263" s="16"/>
    </row>
    <row r="264" spans="1:8" ht="12.75" customHeight="1">
      <c r="A264" s="319"/>
      <c r="B264" s="23"/>
      <c r="C264" s="7"/>
      <c r="D264" s="19"/>
      <c r="E264"/>
      <c r="F264" s="7"/>
      <c r="G264" s="7"/>
      <c r="H264" s="16"/>
    </row>
    <row r="265" spans="1:8" ht="12.75" customHeight="1">
      <c r="A265" s="319"/>
      <c r="B265" s="23"/>
      <c r="C265" s="7"/>
      <c r="D265" s="19"/>
      <c r="E265"/>
      <c r="F265" s="7"/>
      <c r="G265" s="7"/>
      <c r="H265" s="16"/>
    </row>
    <row r="266" spans="1:8" ht="12.75" customHeight="1">
      <c r="A266" s="319"/>
      <c r="B266" s="23"/>
      <c r="C266" s="7"/>
      <c r="D266" s="19"/>
      <c r="E266"/>
      <c r="F266" s="7"/>
      <c r="G266" s="7"/>
      <c r="H266" s="16"/>
    </row>
    <row r="267" spans="1:8" ht="12.75" customHeight="1">
      <c r="A267" s="319"/>
      <c r="B267" s="23"/>
      <c r="C267" s="7"/>
      <c r="D267" s="19"/>
      <c r="E267"/>
      <c r="F267" s="7"/>
      <c r="G267" s="7"/>
      <c r="H267" s="16"/>
    </row>
    <row r="268" spans="1:8" ht="12.75" customHeight="1">
      <c r="A268" s="319"/>
      <c r="B268" s="23"/>
      <c r="C268" s="7"/>
      <c r="D268" s="19"/>
      <c r="E268"/>
      <c r="F268" s="7"/>
      <c r="G268" s="7"/>
      <c r="H268" s="16"/>
    </row>
    <row r="269" spans="1:8" ht="12.75" customHeight="1">
      <c r="A269" s="319"/>
      <c r="B269" s="23"/>
      <c r="C269" s="7"/>
      <c r="D269" s="19"/>
      <c r="E269"/>
      <c r="F269" s="7"/>
      <c r="G269" s="7"/>
      <c r="H269" s="16"/>
    </row>
    <row r="270" spans="1:8" ht="12.75" customHeight="1">
      <c r="A270" s="319"/>
      <c r="B270" s="23"/>
      <c r="C270" s="7"/>
      <c r="D270" s="19"/>
      <c r="E270"/>
      <c r="F270" s="7"/>
      <c r="G270" s="7"/>
      <c r="H270" s="16"/>
    </row>
    <row r="271" spans="1:8" ht="12.75" customHeight="1">
      <c r="A271" s="319"/>
      <c r="B271" s="23"/>
      <c r="C271" s="7"/>
      <c r="D271" s="19"/>
      <c r="E271"/>
      <c r="F271" s="7"/>
      <c r="G271" s="7"/>
      <c r="H271" s="16"/>
    </row>
    <row r="272" spans="1:8" ht="12.75" customHeight="1">
      <c r="A272" s="319"/>
      <c r="B272" s="23"/>
      <c r="C272" s="7"/>
      <c r="D272" s="19"/>
      <c r="E272"/>
      <c r="F272" s="7"/>
      <c r="G272" s="7"/>
      <c r="H272" s="16"/>
    </row>
    <row r="273" spans="1:8" ht="12.75" customHeight="1">
      <c r="A273" s="319"/>
      <c r="B273" s="23"/>
      <c r="C273" s="7"/>
      <c r="D273" s="19"/>
      <c r="E273"/>
      <c r="F273" s="7"/>
      <c r="G273" s="7"/>
      <c r="H273" s="16"/>
    </row>
    <row r="274" spans="1:8" ht="12.75" customHeight="1">
      <c r="A274" s="319"/>
      <c r="B274" s="23"/>
      <c r="C274" s="7"/>
      <c r="D274" s="19"/>
      <c r="E274"/>
      <c r="F274" s="7"/>
      <c r="G274" s="7"/>
      <c r="H274" s="16"/>
    </row>
    <row r="275" spans="1:8" ht="12.75" customHeight="1">
      <c r="A275" s="319"/>
      <c r="B275" s="23"/>
      <c r="C275" s="7"/>
      <c r="D275" s="19"/>
      <c r="E275"/>
      <c r="F275" s="7"/>
      <c r="G275" s="7"/>
      <c r="H275" s="16"/>
    </row>
    <row r="276" spans="1:8" ht="12.75" customHeight="1">
      <c r="A276" s="319"/>
      <c r="B276" s="23"/>
      <c r="C276" s="7"/>
      <c r="D276" s="19"/>
      <c r="E276"/>
      <c r="F276" s="7"/>
      <c r="G276" s="7"/>
      <c r="H276" s="16"/>
    </row>
    <row r="277" spans="1:8" ht="12.75" customHeight="1">
      <c r="A277" s="319"/>
      <c r="B277" s="23"/>
      <c r="C277" s="7"/>
      <c r="D277" s="19"/>
      <c r="E277"/>
      <c r="F277" s="7"/>
      <c r="G277" s="7"/>
      <c r="H277" s="16"/>
    </row>
    <row r="278" spans="1:8" ht="12.75" customHeight="1">
      <c r="A278" s="319"/>
      <c r="B278" s="23"/>
      <c r="C278" s="7"/>
      <c r="D278" s="19"/>
      <c r="E278"/>
      <c r="F278" s="7"/>
      <c r="G278" s="7"/>
      <c r="H278" s="16"/>
    </row>
    <row r="279" spans="1:8" ht="12.75" customHeight="1">
      <c r="A279" s="319"/>
      <c r="B279" s="23"/>
      <c r="C279" s="7"/>
      <c r="D279" s="19"/>
      <c r="E279"/>
      <c r="F279" s="7"/>
      <c r="G279" s="7"/>
      <c r="H279" s="16"/>
    </row>
    <row r="280" spans="1:8" ht="12.75" customHeight="1">
      <c r="A280" s="319"/>
      <c r="B280" s="23"/>
      <c r="C280" s="7"/>
      <c r="D280" s="19"/>
      <c r="E280"/>
      <c r="F280" s="7"/>
      <c r="G280" s="7"/>
      <c r="H280" s="16"/>
    </row>
    <row r="281" spans="1:8" ht="12.75" customHeight="1">
      <c r="A281" s="319"/>
      <c r="B281" s="23"/>
      <c r="C281" s="7"/>
      <c r="D281" s="19"/>
      <c r="E281"/>
      <c r="F281" s="7"/>
      <c r="G281" s="7"/>
      <c r="H281" s="16"/>
    </row>
    <row r="282" spans="1:8" ht="12.75" customHeight="1">
      <c r="A282" s="319"/>
      <c r="B282" s="23"/>
      <c r="C282" s="7"/>
      <c r="D282" s="19"/>
      <c r="E282"/>
      <c r="F282" s="7"/>
      <c r="G282" s="7"/>
      <c r="H282" s="16"/>
    </row>
    <row r="283" spans="1:8" ht="12.75" customHeight="1">
      <c r="A283" s="319"/>
      <c r="B283" s="23"/>
      <c r="C283" s="7"/>
      <c r="D283" s="19"/>
      <c r="E283"/>
      <c r="F283" s="7"/>
      <c r="G283" s="7"/>
      <c r="H283" s="16"/>
    </row>
    <row r="284" spans="1:8" ht="12.75" customHeight="1">
      <c r="A284" s="319"/>
      <c r="B284" s="23"/>
      <c r="C284" s="7"/>
      <c r="D284" s="19"/>
      <c r="E284"/>
      <c r="F284" s="7"/>
      <c r="G284" s="7"/>
      <c r="H284" s="16"/>
    </row>
    <row r="285" spans="1:8" ht="12.75" customHeight="1">
      <c r="A285" s="319"/>
      <c r="B285" s="23"/>
      <c r="C285" s="7"/>
      <c r="D285" s="19"/>
      <c r="E285"/>
      <c r="F285" s="7"/>
      <c r="G285" s="7"/>
      <c r="H285" s="16"/>
    </row>
    <row r="286" spans="1:8" ht="12.75" customHeight="1">
      <c r="A286" s="319"/>
      <c r="B286" s="23"/>
      <c r="C286" s="7"/>
      <c r="D286" s="19"/>
      <c r="E286"/>
      <c r="F286" s="7"/>
      <c r="G286" s="7"/>
      <c r="H286" s="16"/>
    </row>
    <row r="287" spans="1:8" ht="12.75" customHeight="1">
      <c r="A287" s="319"/>
      <c r="B287" s="23"/>
      <c r="C287" s="7"/>
      <c r="D287" s="19"/>
      <c r="E287"/>
      <c r="F287" s="7"/>
      <c r="G287" s="7"/>
      <c r="H287" s="16"/>
    </row>
    <row r="288" spans="1:8" ht="12.75" customHeight="1">
      <c r="A288" s="319"/>
      <c r="B288" s="23"/>
      <c r="C288" s="7"/>
      <c r="D288" s="19"/>
      <c r="E288"/>
      <c r="F288" s="7"/>
      <c r="G288" s="7"/>
      <c r="H288" s="16"/>
    </row>
    <row r="289" spans="1:8" ht="12.75" customHeight="1">
      <c r="A289" s="319"/>
      <c r="B289" s="23"/>
      <c r="C289" s="7"/>
      <c r="D289" s="19"/>
      <c r="E289"/>
      <c r="F289" s="7"/>
      <c r="G289" s="7"/>
      <c r="H289" s="16"/>
    </row>
    <row r="290" spans="1:8" ht="12.75" customHeight="1">
      <c r="A290" s="319"/>
      <c r="B290" s="23"/>
      <c r="C290" s="7"/>
      <c r="D290" s="19"/>
      <c r="E290"/>
      <c r="F290" s="7"/>
      <c r="G290" s="7"/>
      <c r="H290" s="16"/>
    </row>
    <row r="291" spans="1:8" ht="12.75" customHeight="1">
      <c r="A291" s="319"/>
      <c r="B291" s="23"/>
      <c r="C291" s="7"/>
      <c r="D291" s="19"/>
      <c r="E291"/>
      <c r="F291" s="7"/>
      <c r="G291" s="7"/>
      <c r="H291" s="16"/>
    </row>
    <row r="292" spans="1:8" ht="12.75" customHeight="1">
      <c r="A292" s="319"/>
      <c r="B292" s="23"/>
      <c r="C292" s="7"/>
      <c r="D292" s="19"/>
      <c r="E292"/>
      <c r="F292" s="7"/>
      <c r="G292" s="7"/>
      <c r="H292" s="16"/>
    </row>
    <row r="293" spans="1:8" ht="12.75" customHeight="1">
      <c r="A293" s="319"/>
      <c r="B293" s="23"/>
      <c r="C293" s="7"/>
      <c r="D293" s="19"/>
      <c r="E293"/>
      <c r="F293" s="7"/>
      <c r="G293" s="7"/>
      <c r="H293" s="16"/>
    </row>
    <row r="294" spans="1:8" ht="12.75" customHeight="1">
      <c r="A294" s="319"/>
      <c r="B294" s="23"/>
      <c r="C294" s="7"/>
      <c r="D294" s="19"/>
      <c r="E294"/>
      <c r="F294" s="7"/>
      <c r="G294" s="7"/>
      <c r="H294" s="16"/>
    </row>
    <row r="295" spans="1:8" ht="12.75" customHeight="1">
      <c r="A295" s="319"/>
      <c r="B295" s="23"/>
      <c r="C295" s="7"/>
      <c r="D295" s="19"/>
      <c r="E295"/>
      <c r="F295" s="7"/>
      <c r="G295" s="7"/>
      <c r="H295" s="16"/>
    </row>
    <row r="296" spans="1:8" ht="12.75" customHeight="1">
      <c r="A296" s="319"/>
      <c r="B296" s="23"/>
      <c r="C296" s="7"/>
      <c r="D296" s="19"/>
      <c r="E296"/>
      <c r="F296" s="7"/>
      <c r="G296" s="7"/>
      <c r="H296" s="16"/>
    </row>
    <row r="297" spans="1:8" ht="12.75" customHeight="1">
      <c r="A297" s="319"/>
      <c r="B297" s="23"/>
      <c r="C297" s="7"/>
      <c r="D297" s="19"/>
      <c r="E297"/>
      <c r="F297" s="7"/>
      <c r="G297" s="7"/>
      <c r="H297" s="16"/>
    </row>
    <row r="298" spans="1:8" ht="12.75" customHeight="1">
      <c r="A298" s="319"/>
      <c r="B298" s="23"/>
      <c r="C298" s="7"/>
      <c r="D298" s="19"/>
      <c r="E298"/>
      <c r="F298" s="7"/>
      <c r="G298" s="7"/>
      <c r="H298" s="16"/>
    </row>
    <row r="299" spans="1:8" ht="12.75" customHeight="1">
      <c r="A299" s="319"/>
      <c r="B299" s="23"/>
      <c r="C299" s="7"/>
      <c r="D299" s="19"/>
      <c r="E299"/>
      <c r="F299" s="7"/>
      <c r="G299" s="7"/>
      <c r="H299" s="16"/>
    </row>
    <row r="300" spans="1:8" ht="12.75" customHeight="1">
      <c r="A300" s="319"/>
      <c r="B300" s="23"/>
      <c r="C300" s="7"/>
      <c r="D300" s="19"/>
      <c r="E300"/>
      <c r="F300" s="7"/>
      <c r="G300" s="7"/>
      <c r="H300" s="16"/>
    </row>
    <row r="301" spans="1:8" ht="12.75" customHeight="1">
      <c r="A301" s="319"/>
      <c r="B301" s="23"/>
      <c r="C301" s="7"/>
      <c r="D301" s="19"/>
      <c r="E301"/>
      <c r="F301" s="7"/>
      <c r="G301" s="7"/>
      <c r="H301" s="16"/>
    </row>
    <row r="302" spans="1:8" ht="12.75" customHeight="1">
      <c r="A302" s="319"/>
      <c r="B302" s="23"/>
      <c r="C302" s="7"/>
      <c r="D302" s="19"/>
      <c r="E302"/>
      <c r="F302" s="7"/>
      <c r="G302" s="7"/>
      <c r="H302" s="16"/>
    </row>
    <row r="303" spans="1:8" ht="12.75" customHeight="1">
      <c r="A303" s="319"/>
      <c r="B303" s="23"/>
      <c r="C303" s="7"/>
      <c r="D303" s="19"/>
      <c r="E303"/>
      <c r="F303" s="7"/>
      <c r="G303" s="7"/>
      <c r="H303" s="16"/>
    </row>
    <row r="304" spans="1:8" ht="12.75" customHeight="1">
      <c r="A304" s="319"/>
      <c r="B304" s="23"/>
      <c r="C304" s="7"/>
      <c r="D304" s="19"/>
      <c r="E304"/>
      <c r="F304" s="7"/>
      <c r="G304" s="7"/>
      <c r="H304" s="16"/>
    </row>
    <row r="305" spans="1:8" ht="12.75" customHeight="1">
      <c r="A305" s="319"/>
      <c r="B305" s="23"/>
      <c r="C305" s="7"/>
      <c r="D305" s="19"/>
      <c r="E305"/>
      <c r="F305" s="7"/>
      <c r="G305" s="7"/>
      <c r="H305" s="16"/>
    </row>
    <row r="306" spans="1:8" ht="12.75" customHeight="1">
      <c r="A306" s="319"/>
      <c r="B306" s="23"/>
      <c r="C306" s="7"/>
      <c r="D306" s="19"/>
      <c r="E306"/>
      <c r="F306" s="7"/>
      <c r="G306" s="7"/>
      <c r="H306" s="16"/>
    </row>
    <row r="307" spans="1:8" ht="12.75" customHeight="1">
      <c r="A307" s="319"/>
      <c r="B307" s="23"/>
      <c r="C307" s="7"/>
      <c r="D307" s="19"/>
      <c r="E307"/>
      <c r="F307" s="7"/>
      <c r="G307" s="7"/>
      <c r="H307" s="16"/>
    </row>
    <row r="308" spans="1:8" ht="12.75" customHeight="1">
      <c r="A308" s="319"/>
      <c r="B308" s="23"/>
      <c r="C308" s="7"/>
      <c r="D308" s="19"/>
      <c r="E308"/>
      <c r="F308" s="7"/>
      <c r="G308" s="7"/>
      <c r="H308" s="16"/>
    </row>
    <row r="309" spans="1:8" ht="12.75" customHeight="1">
      <c r="A309" s="319"/>
      <c r="B309" s="23"/>
      <c r="C309" s="7"/>
      <c r="D309" s="19"/>
      <c r="E309"/>
      <c r="F309" s="7"/>
      <c r="G309" s="7"/>
      <c r="H309" s="16"/>
    </row>
    <row r="310" spans="1:8" ht="12.75" customHeight="1">
      <c r="A310" s="319"/>
      <c r="B310" s="23"/>
      <c r="C310" s="7"/>
      <c r="D310" s="19"/>
      <c r="E310"/>
      <c r="F310" s="7"/>
      <c r="G310" s="7"/>
      <c r="H310" s="16"/>
    </row>
    <row r="311" spans="1:8" ht="12.75" customHeight="1">
      <c r="A311" s="319"/>
      <c r="B311" s="23"/>
      <c r="C311" s="7"/>
      <c r="D311" s="19"/>
      <c r="E311"/>
      <c r="F311" s="7"/>
      <c r="G311" s="7"/>
      <c r="H311" s="16"/>
    </row>
    <row r="312" spans="1:8" ht="12.75" customHeight="1">
      <c r="A312" s="319"/>
      <c r="B312" s="23"/>
      <c r="C312" s="7"/>
      <c r="D312" s="19"/>
      <c r="E312"/>
      <c r="F312" s="7"/>
      <c r="G312" s="7"/>
      <c r="H312" s="16"/>
    </row>
    <row r="313" spans="1:8" ht="12.75" customHeight="1">
      <c r="A313" s="319"/>
      <c r="B313" s="23"/>
      <c r="C313" s="7"/>
      <c r="D313" s="19"/>
      <c r="E313"/>
      <c r="F313" s="7"/>
      <c r="G313" s="7"/>
      <c r="H313" s="16"/>
    </row>
    <row r="314" spans="1:8" ht="12.75" customHeight="1">
      <c r="A314" s="319"/>
      <c r="B314" s="23"/>
      <c r="C314" s="7"/>
      <c r="D314" s="19"/>
      <c r="E314"/>
      <c r="F314" s="7"/>
      <c r="G314" s="7"/>
      <c r="H314" s="16"/>
    </row>
    <row r="315" spans="1:8" ht="12.75" customHeight="1">
      <c r="A315" s="319"/>
      <c r="B315" s="23"/>
      <c r="C315" s="7"/>
      <c r="D315" s="19"/>
      <c r="E315"/>
      <c r="F315" s="7"/>
      <c r="G315" s="7"/>
      <c r="H315" s="16"/>
    </row>
    <row r="316" spans="1:8" ht="12.75" customHeight="1">
      <c r="A316" s="319"/>
      <c r="B316" s="23"/>
      <c r="C316" s="7"/>
      <c r="D316" s="19"/>
      <c r="E316"/>
      <c r="F316" s="7"/>
      <c r="G316" s="7"/>
      <c r="H316" s="16"/>
    </row>
    <row r="317" spans="1:8" ht="12.75" customHeight="1">
      <c r="A317" s="319"/>
      <c r="B317" s="23"/>
      <c r="C317" s="7"/>
      <c r="D317" s="19"/>
      <c r="E317"/>
      <c r="F317" s="7"/>
      <c r="G317" s="7"/>
      <c r="H317" s="16"/>
    </row>
    <row r="318" spans="1:8" ht="12.75" customHeight="1">
      <c r="A318" s="319"/>
      <c r="B318" s="23"/>
      <c r="C318" s="7"/>
      <c r="D318" s="19"/>
      <c r="E318"/>
      <c r="F318" s="7"/>
      <c r="G318" s="7"/>
      <c r="H318" s="16"/>
    </row>
    <row r="319" spans="1:8" ht="12.75" customHeight="1">
      <c r="A319" s="319"/>
      <c r="B319" s="23"/>
      <c r="C319" s="7"/>
      <c r="D319" s="19"/>
      <c r="E319"/>
      <c r="F319" s="7"/>
      <c r="G319" s="7"/>
      <c r="H319" s="16"/>
    </row>
    <row r="320" spans="1:8" ht="12.75" customHeight="1">
      <c r="A320" s="319"/>
      <c r="B320" s="23"/>
      <c r="C320" s="7"/>
      <c r="D320" s="19"/>
      <c r="E320"/>
      <c r="F320" s="7"/>
      <c r="G320" s="7"/>
      <c r="H320" s="16"/>
    </row>
    <row r="321" spans="1:8" ht="12.75" customHeight="1">
      <c r="A321" s="319"/>
      <c r="B321" s="23"/>
      <c r="C321" s="7"/>
      <c r="D321" s="19"/>
      <c r="E321"/>
      <c r="F321" s="7"/>
      <c r="G321" s="7"/>
      <c r="H321" s="16"/>
    </row>
    <row r="322" spans="1:8" ht="12.75" customHeight="1">
      <c r="A322" s="319"/>
      <c r="B322" s="23"/>
      <c r="C322" s="7"/>
      <c r="D322" s="19"/>
      <c r="E322"/>
      <c r="F322" s="7"/>
      <c r="G322" s="7"/>
      <c r="H322" s="16"/>
    </row>
    <row r="323" spans="1:8" ht="12.75" customHeight="1">
      <c r="A323" s="319"/>
      <c r="B323" s="23"/>
      <c r="C323" s="7"/>
      <c r="D323" s="19"/>
      <c r="E323"/>
      <c r="F323" s="7"/>
      <c r="G323" s="7"/>
      <c r="H323" s="16"/>
    </row>
    <row r="324" spans="1:8" ht="12.75" customHeight="1">
      <c r="A324" s="319"/>
      <c r="B324" s="23"/>
      <c r="C324" s="7"/>
      <c r="D324" s="19"/>
      <c r="E324"/>
      <c r="F324" s="7"/>
      <c r="G324" s="7"/>
      <c r="H324" s="16"/>
    </row>
    <row r="325" spans="1:8" ht="12.75" customHeight="1">
      <c r="A325" s="319"/>
      <c r="B325" s="23"/>
      <c r="C325" s="7"/>
      <c r="D325" s="19"/>
      <c r="E325"/>
      <c r="F325" s="7"/>
      <c r="G325" s="7"/>
      <c r="H325" s="16"/>
    </row>
    <row r="326" spans="1:8" ht="12.75" customHeight="1">
      <c r="A326" s="319"/>
      <c r="B326" s="23"/>
      <c r="C326" s="7"/>
      <c r="D326" s="19"/>
      <c r="E326"/>
      <c r="F326" s="7"/>
      <c r="G326" s="7"/>
      <c r="H326" s="16"/>
    </row>
    <row r="327" spans="1:8" ht="12.75" customHeight="1">
      <c r="A327" s="319"/>
      <c r="B327" s="23"/>
      <c r="C327" s="7"/>
      <c r="D327" s="19"/>
      <c r="E327"/>
      <c r="F327" s="7"/>
      <c r="G327" s="7"/>
      <c r="H327" s="16"/>
    </row>
    <row r="328" spans="1:8" ht="12.75" customHeight="1">
      <c r="A328" s="319"/>
      <c r="B328" s="23"/>
      <c r="C328" s="7"/>
      <c r="D328" s="19"/>
      <c r="E328"/>
      <c r="F328" s="7"/>
      <c r="G328" s="7"/>
      <c r="H328" s="16"/>
    </row>
    <row r="329" spans="1:8" ht="12.75" customHeight="1">
      <c r="A329" s="319"/>
      <c r="B329" s="23"/>
      <c r="C329" s="7"/>
      <c r="D329" s="19"/>
      <c r="E329"/>
      <c r="F329" s="7"/>
      <c r="G329" s="7"/>
      <c r="H329" s="16"/>
    </row>
    <row r="330" spans="1:8" ht="12.75" customHeight="1">
      <c r="A330" s="319"/>
      <c r="B330" s="23"/>
      <c r="C330" s="7"/>
      <c r="D330" s="19"/>
      <c r="E330"/>
      <c r="F330" s="7"/>
      <c r="G330" s="7"/>
      <c r="H330" s="16"/>
    </row>
    <row r="331" spans="1:8" ht="12.75" customHeight="1">
      <c r="A331" s="319"/>
      <c r="B331" s="23"/>
      <c r="C331" s="7"/>
      <c r="D331" s="19"/>
      <c r="E331"/>
      <c r="F331" s="7"/>
      <c r="G331" s="7"/>
      <c r="H331" s="16"/>
    </row>
    <row r="332" spans="1:8" ht="12.75" customHeight="1">
      <c r="A332" s="319"/>
      <c r="B332" s="23"/>
      <c r="C332" s="7"/>
      <c r="D332" s="19"/>
      <c r="E332"/>
      <c r="F332" s="7"/>
      <c r="G332" s="7"/>
      <c r="H332" s="16"/>
    </row>
    <row r="333" spans="1:8" ht="12.75" customHeight="1">
      <c r="A333" s="319"/>
      <c r="B333" s="23"/>
      <c r="C333" s="7"/>
      <c r="D333" s="19"/>
      <c r="E333"/>
      <c r="F333" s="7"/>
      <c r="G333" s="7"/>
      <c r="H333" s="16"/>
    </row>
    <row r="334" spans="1:8" ht="12.75" customHeight="1">
      <c r="A334" s="319"/>
      <c r="B334" s="23"/>
      <c r="C334" s="7"/>
      <c r="D334" s="19"/>
      <c r="E334"/>
      <c r="F334" s="7"/>
      <c r="G334" s="7"/>
      <c r="H334" s="16"/>
    </row>
    <row r="335" spans="1:8" ht="12.75" customHeight="1">
      <c r="A335" s="319"/>
      <c r="B335" s="23"/>
      <c r="C335" s="7"/>
      <c r="D335" s="19"/>
      <c r="E335"/>
      <c r="F335" s="7"/>
      <c r="G335" s="7"/>
      <c r="H335" s="16"/>
    </row>
    <row r="336" spans="1:8" ht="12.75" customHeight="1">
      <c r="A336" s="319"/>
      <c r="B336" s="23"/>
      <c r="C336" s="7"/>
      <c r="D336" s="19"/>
      <c r="E336"/>
      <c r="F336" s="7"/>
      <c r="G336" s="7"/>
      <c r="H336" s="16"/>
    </row>
    <row r="337" spans="1:8" ht="12.75" customHeight="1">
      <c r="A337" s="319"/>
      <c r="B337" s="23"/>
      <c r="C337" s="7"/>
      <c r="D337" s="19"/>
      <c r="E337"/>
      <c r="F337" s="7"/>
      <c r="G337" s="7"/>
      <c r="H337" s="16"/>
    </row>
    <row r="338" spans="1:8" ht="12.75" customHeight="1">
      <c r="A338" s="319"/>
      <c r="B338" s="23"/>
      <c r="C338" s="7"/>
      <c r="D338" s="19"/>
      <c r="E338"/>
      <c r="F338" s="7"/>
      <c r="G338" s="7"/>
      <c r="H338" s="16"/>
    </row>
    <row r="339" spans="1:8" ht="12.75" customHeight="1">
      <c r="A339" s="319"/>
      <c r="B339" s="23"/>
      <c r="C339" s="7"/>
      <c r="D339" s="19"/>
      <c r="E339"/>
      <c r="F339" s="7"/>
      <c r="G339" s="7"/>
      <c r="H339" s="16"/>
    </row>
    <row r="340" spans="1:8" ht="12.75" customHeight="1">
      <c r="A340" s="319"/>
      <c r="B340" s="23"/>
      <c r="C340" s="7"/>
      <c r="D340" s="19"/>
      <c r="E340"/>
      <c r="F340" s="7"/>
      <c r="G340" s="7"/>
      <c r="H340" s="16"/>
    </row>
    <row r="341" spans="1:8" ht="12.75" customHeight="1">
      <c r="A341" s="319"/>
      <c r="B341" s="23"/>
      <c r="C341" s="7"/>
      <c r="D341" s="19"/>
      <c r="E341"/>
      <c r="F341" s="7"/>
      <c r="G341" s="7"/>
      <c r="H341" s="16"/>
    </row>
    <row r="342" spans="1:8" ht="12.75" customHeight="1">
      <c r="A342" s="319"/>
      <c r="B342" s="23"/>
      <c r="C342" s="7"/>
      <c r="D342" s="19"/>
      <c r="E342"/>
      <c r="F342" s="7"/>
      <c r="G342" s="7"/>
      <c r="H342" s="16"/>
    </row>
    <row r="343" spans="1:8" ht="12.75" customHeight="1">
      <c r="A343" s="319"/>
      <c r="B343" s="23"/>
      <c r="C343" s="7"/>
      <c r="D343" s="19"/>
      <c r="E343"/>
      <c r="F343" s="7"/>
      <c r="G343" s="7"/>
      <c r="H343" s="16"/>
    </row>
    <row r="344" spans="1:8" ht="12.75" customHeight="1">
      <c r="A344" s="319"/>
      <c r="B344" s="23"/>
      <c r="C344" s="7"/>
      <c r="D344" s="19"/>
      <c r="E344"/>
      <c r="F344" s="7"/>
      <c r="G344" s="7"/>
      <c r="H344" s="16"/>
    </row>
    <row r="345" spans="1:8" ht="12.75" customHeight="1">
      <c r="A345" s="319"/>
      <c r="B345" s="23"/>
      <c r="C345" s="7"/>
      <c r="D345" s="19"/>
      <c r="E345"/>
      <c r="F345" s="7"/>
      <c r="G345" s="7"/>
      <c r="H345" s="16"/>
    </row>
    <row r="346" spans="1:8" ht="12.75" customHeight="1">
      <c r="A346" s="319"/>
      <c r="B346" s="23"/>
      <c r="C346" s="7"/>
      <c r="D346" s="19"/>
      <c r="E346"/>
      <c r="F346" s="7"/>
      <c r="G346" s="7"/>
      <c r="H346" s="16"/>
    </row>
    <row r="347" spans="1:8" ht="12.75" customHeight="1">
      <c r="A347" s="319"/>
      <c r="B347" s="23"/>
      <c r="C347" s="7"/>
      <c r="D347" s="19"/>
      <c r="E347"/>
      <c r="F347" s="7"/>
      <c r="G347" s="7"/>
      <c r="H347" s="16"/>
    </row>
    <row r="348" spans="1:8" ht="12.75" customHeight="1">
      <c r="A348" s="319"/>
      <c r="B348" s="23"/>
      <c r="C348" s="7"/>
      <c r="D348" s="19"/>
      <c r="E348"/>
      <c r="F348" s="7"/>
      <c r="G348" s="7"/>
      <c r="H348" s="16"/>
    </row>
    <row r="349" spans="1:8" ht="12.75" customHeight="1">
      <c r="A349" s="319"/>
      <c r="B349" s="23"/>
      <c r="C349" s="7"/>
      <c r="D349" s="19"/>
      <c r="E349"/>
      <c r="F349" s="7"/>
      <c r="G349" s="7"/>
      <c r="H349" s="16"/>
    </row>
    <row r="350" spans="1:8" ht="12.75" customHeight="1">
      <c r="A350" s="319"/>
      <c r="B350" s="23"/>
      <c r="C350" s="7"/>
      <c r="D350" s="19"/>
      <c r="E350"/>
      <c r="F350" s="7"/>
      <c r="G350" s="7"/>
      <c r="H350" s="16"/>
    </row>
    <row r="351" spans="1:8" ht="12.75" customHeight="1">
      <c r="A351" s="319"/>
      <c r="B351" s="23"/>
      <c r="C351" s="7"/>
      <c r="D351" s="19"/>
      <c r="E351"/>
      <c r="F351" s="7"/>
      <c r="G351" s="7"/>
      <c r="H351" s="16"/>
    </row>
    <row r="352" spans="1:8" ht="12.75" customHeight="1">
      <c r="A352" s="319"/>
      <c r="B352" s="23"/>
      <c r="C352" s="7"/>
      <c r="D352" s="19"/>
      <c r="E352"/>
      <c r="F352" s="7"/>
      <c r="G352" s="7"/>
      <c r="H352" s="16"/>
    </row>
    <row r="353" spans="1:8" ht="12.75" customHeight="1">
      <c r="A353" s="319"/>
      <c r="B353" s="23"/>
      <c r="C353" s="7"/>
      <c r="D353" s="19"/>
      <c r="E353"/>
      <c r="F353" s="7"/>
      <c r="G353" s="7"/>
      <c r="H353" s="16"/>
    </row>
    <row r="354" spans="1:8" ht="12.75" customHeight="1">
      <c r="A354" s="319"/>
      <c r="B354" s="23"/>
      <c r="C354" s="7"/>
      <c r="D354" s="19"/>
      <c r="E354"/>
      <c r="F354" s="7"/>
      <c r="G354" s="7"/>
      <c r="H354" s="16"/>
    </row>
    <row r="355" spans="1:8" ht="12.75" customHeight="1">
      <c r="A355" s="319"/>
      <c r="B355" s="23"/>
      <c r="C355" s="7"/>
      <c r="D355" s="19"/>
      <c r="E355"/>
      <c r="F355" s="7"/>
      <c r="G355" s="7"/>
      <c r="H355" s="16"/>
    </row>
    <row r="356" spans="1:8" ht="12.75" customHeight="1">
      <c r="A356" s="319"/>
      <c r="B356" s="23"/>
      <c r="C356" s="7"/>
      <c r="D356" s="19"/>
      <c r="E356"/>
      <c r="F356" s="7"/>
      <c r="G356" s="7"/>
      <c r="H356" s="16"/>
    </row>
    <row r="357" spans="1:8" ht="12.75" customHeight="1">
      <c r="A357" s="319"/>
      <c r="B357" s="23"/>
      <c r="C357" s="7"/>
      <c r="D357" s="19"/>
      <c r="E357"/>
      <c r="F357" s="7"/>
      <c r="G357" s="7"/>
      <c r="H357" s="16"/>
    </row>
    <row r="358" spans="1:8" ht="12.75" customHeight="1">
      <c r="A358" s="319"/>
      <c r="B358" s="23"/>
      <c r="C358" s="7"/>
      <c r="D358" s="19"/>
      <c r="E358"/>
      <c r="F358" s="7"/>
      <c r="G358" s="7"/>
      <c r="H358" s="16"/>
    </row>
    <row r="359" spans="1:8" ht="12.75" customHeight="1">
      <c r="A359" s="319"/>
      <c r="B359" s="23"/>
      <c r="C359" s="7"/>
      <c r="D359" s="19"/>
      <c r="E359"/>
      <c r="F359" s="7"/>
      <c r="G359" s="7"/>
      <c r="H359" s="16"/>
    </row>
    <row r="360" spans="1:8" ht="12.75" customHeight="1">
      <c r="A360" s="319"/>
      <c r="B360" s="23"/>
      <c r="C360" s="7"/>
      <c r="D360" s="19"/>
      <c r="E360"/>
      <c r="F360" s="7"/>
      <c r="G360" s="7"/>
      <c r="H360" s="16"/>
    </row>
    <row r="361" spans="1:8" ht="12.75" customHeight="1">
      <c r="A361" s="319"/>
      <c r="B361" s="23"/>
      <c r="C361" s="7"/>
      <c r="D361" s="19"/>
      <c r="E361"/>
      <c r="F361" s="7"/>
      <c r="G361" s="7"/>
      <c r="H361" s="16"/>
    </row>
    <row r="362" spans="1:8" ht="12.75" customHeight="1">
      <c r="A362" s="319"/>
      <c r="B362" s="23"/>
      <c r="C362" s="7"/>
      <c r="D362" s="19"/>
      <c r="E362"/>
      <c r="F362" s="7"/>
      <c r="G362" s="7"/>
      <c r="H362" s="16"/>
    </row>
    <row r="363" spans="1:8" ht="12.75" customHeight="1">
      <c r="A363" s="319"/>
      <c r="B363" s="23"/>
      <c r="C363" s="7"/>
      <c r="D363" s="19"/>
      <c r="E363"/>
      <c r="F363" s="7"/>
      <c r="G363" s="7"/>
      <c r="H363" s="16"/>
    </row>
    <row r="364" spans="1:8" ht="12.75" customHeight="1">
      <c r="A364" s="319"/>
      <c r="B364" s="23"/>
      <c r="C364" s="7"/>
      <c r="D364" s="19"/>
      <c r="E364"/>
      <c r="F364" s="7"/>
      <c r="G364" s="7"/>
      <c r="H364" s="16"/>
    </row>
    <row r="365" spans="1:8" ht="12.75" customHeight="1">
      <c r="A365" s="319"/>
      <c r="B365" s="23"/>
      <c r="C365" s="7"/>
      <c r="D365" s="19"/>
      <c r="E365"/>
      <c r="F365" s="7"/>
      <c r="G365" s="7"/>
      <c r="H365" s="16"/>
    </row>
    <row r="366" spans="1:8" ht="12.75" customHeight="1">
      <c r="A366" s="319"/>
      <c r="B366" s="23"/>
      <c r="C366" s="7"/>
      <c r="D366" s="19"/>
      <c r="E366"/>
      <c r="F366" s="7"/>
      <c r="G366" s="7"/>
      <c r="H366" s="16"/>
    </row>
    <row r="367" spans="1:8" ht="12.75" customHeight="1">
      <c r="A367" s="319"/>
      <c r="B367" s="23"/>
      <c r="C367" s="7"/>
      <c r="D367" s="19"/>
      <c r="E367"/>
      <c r="F367" s="7"/>
      <c r="G367" s="7"/>
      <c r="H367" s="16"/>
    </row>
    <row r="368" spans="1:8" ht="12.75" customHeight="1">
      <c r="A368" s="319"/>
      <c r="B368" s="23"/>
      <c r="C368" s="7"/>
      <c r="D368" s="19"/>
      <c r="E368"/>
      <c r="F368" s="7"/>
      <c r="G368" s="7"/>
      <c r="H368" s="16"/>
    </row>
    <row r="369" spans="1:8" ht="12.75" customHeight="1">
      <c r="A369" s="319"/>
      <c r="B369" s="23"/>
      <c r="C369" s="7"/>
      <c r="D369" s="19"/>
      <c r="E369"/>
      <c r="F369" s="7"/>
      <c r="G369" s="7"/>
      <c r="H369" s="16"/>
    </row>
    <row r="370" spans="1:8" ht="12.75" customHeight="1">
      <c r="A370" s="319"/>
      <c r="B370" s="23"/>
      <c r="C370" s="7"/>
      <c r="D370" s="19"/>
      <c r="E370"/>
      <c r="F370" s="7"/>
      <c r="G370" s="7"/>
      <c r="H370" s="16"/>
    </row>
    <row r="371" spans="1:8" ht="12.75" customHeight="1">
      <c r="A371" s="319"/>
      <c r="B371" s="23"/>
      <c r="C371" s="7"/>
      <c r="D371" s="19"/>
      <c r="E371"/>
      <c r="F371" s="7"/>
      <c r="G371" s="7"/>
      <c r="H371" s="16"/>
    </row>
    <row r="372" spans="1:8" ht="12.75" customHeight="1">
      <c r="A372" s="319"/>
      <c r="B372" s="23"/>
      <c r="C372" s="7"/>
      <c r="D372" s="19"/>
      <c r="E372"/>
      <c r="F372" s="7"/>
      <c r="G372" s="7"/>
      <c r="H372" s="16"/>
    </row>
    <row r="373" spans="1:8" ht="12.75" customHeight="1">
      <c r="A373" s="319"/>
      <c r="B373" s="23"/>
      <c r="C373" s="7"/>
      <c r="D373" s="19"/>
      <c r="E373"/>
      <c r="F373" s="7"/>
      <c r="G373" s="7"/>
      <c r="H373" s="16"/>
    </row>
    <row r="374" spans="1:8" ht="12.75" customHeight="1">
      <c r="A374" s="319"/>
      <c r="B374" s="23"/>
      <c r="C374" s="7"/>
      <c r="D374" s="19"/>
      <c r="E374"/>
      <c r="F374" s="7"/>
      <c r="G374" s="7"/>
      <c r="H374" s="16"/>
    </row>
    <row r="375" spans="1:8" ht="12.75" customHeight="1">
      <c r="A375" s="319"/>
      <c r="B375" s="23"/>
      <c r="C375" s="7"/>
      <c r="D375" s="19"/>
      <c r="E375"/>
      <c r="F375" s="7"/>
      <c r="G375" s="7"/>
      <c r="H375" s="16"/>
    </row>
    <row r="376" spans="1:8" ht="12.75" customHeight="1">
      <c r="A376" s="319"/>
      <c r="B376" s="23"/>
      <c r="C376" s="7"/>
      <c r="D376" s="19"/>
      <c r="E376"/>
      <c r="F376" s="7"/>
      <c r="G376" s="7"/>
      <c r="H376" s="16"/>
    </row>
    <row r="377" spans="1:8" ht="12.75" customHeight="1">
      <c r="A377" s="319"/>
      <c r="B377" s="23"/>
      <c r="C377" s="7"/>
      <c r="D377" s="19"/>
      <c r="E377"/>
      <c r="F377" s="7"/>
      <c r="G377" s="7"/>
      <c r="H377" s="16"/>
    </row>
    <row r="378" spans="1:8" ht="12.75" customHeight="1">
      <c r="A378" s="319"/>
      <c r="B378" s="23"/>
      <c r="C378" s="7"/>
      <c r="D378" s="19"/>
      <c r="E378"/>
      <c r="F378" s="7"/>
      <c r="G378" s="7"/>
      <c r="H378" s="16"/>
    </row>
    <row r="379" spans="1:8" ht="12.75" customHeight="1">
      <c r="A379" s="319"/>
      <c r="B379" s="23"/>
      <c r="C379" s="7"/>
      <c r="D379" s="19"/>
      <c r="E379"/>
      <c r="F379" s="7"/>
      <c r="G379" s="7"/>
      <c r="H379" s="16"/>
    </row>
    <row r="380" spans="1:8" ht="12.75" customHeight="1">
      <c r="A380" s="319"/>
      <c r="B380" s="23"/>
      <c r="C380" s="7"/>
      <c r="D380" s="19"/>
      <c r="E380"/>
      <c r="F380" s="7"/>
      <c r="G380" s="7"/>
      <c r="H380" s="16"/>
    </row>
    <row r="381" spans="1:8" ht="12.75" customHeight="1">
      <c r="A381" s="319"/>
      <c r="B381" s="23"/>
      <c r="C381" s="7"/>
      <c r="D381" s="19"/>
      <c r="E381"/>
      <c r="F381" s="7"/>
      <c r="G381" s="7"/>
      <c r="H381" s="16"/>
    </row>
    <row r="382" spans="1:8" ht="12.75" customHeight="1">
      <c r="A382" s="319"/>
      <c r="B382" s="23"/>
      <c r="C382" s="7"/>
      <c r="D382" s="19"/>
      <c r="E382"/>
      <c r="F382" s="7"/>
      <c r="G382" s="7"/>
      <c r="H382" s="16"/>
    </row>
    <row r="383" spans="1:8" ht="12.75" customHeight="1">
      <c r="A383" s="319"/>
      <c r="B383" s="23"/>
      <c r="C383" s="7"/>
      <c r="D383" s="19"/>
      <c r="F383" s="7"/>
      <c r="G383" s="7"/>
      <c r="H383" s="16"/>
    </row>
    <row r="384" spans="1:8" ht="12.75" customHeight="1">
      <c r="A384" s="319"/>
      <c r="B384" s="23"/>
      <c r="C384" s="7"/>
      <c r="D384" s="19"/>
      <c r="F384" s="7"/>
      <c r="G384" s="7"/>
      <c r="H384" s="16"/>
    </row>
    <row r="385" spans="1:8" ht="12.75" customHeight="1">
      <c r="A385" s="319"/>
      <c r="B385" s="23"/>
      <c r="C385" s="7"/>
      <c r="D385" s="19"/>
      <c r="F385" s="7"/>
      <c r="G385" s="7"/>
      <c r="H385" s="16"/>
    </row>
    <row r="386" spans="1:8" ht="12.75" customHeight="1">
      <c r="A386" s="319"/>
      <c r="B386" s="23"/>
      <c r="C386" s="7"/>
      <c r="D386" s="19"/>
      <c r="F386" s="7"/>
      <c r="G386" s="7"/>
      <c r="H386" s="16"/>
    </row>
    <row r="387" spans="1:8" ht="12.75" customHeight="1">
      <c r="A387" s="319"/>
      <c r="B387" s="23"/>
      <c r="C387" s="7"/>
      <c r="D387" s="19"/>
      <c r="F387" s="7"/>
      <c r="G387" s="7"/>
      <c r="H387" s="16"/>
    </row>
    <row r="388" spans="1:8" ht="12.75" customHeight="1">
      <c r="A388" s="319"/>
      <c r="B388" s="23"/>
      <c r="C388" s="7"/>
      <c r="D388" s="19"/>
      <c r="F388" s="7"/>
      <c r="G388" s="7"/>
      <c r="H388" s="16"/>
    </row>
    <row r="389" spans="1:8" ht="12.75" customHeight="1">
      <c r="A389" s="319"/>
      <c r="B389" s="23"/>
      <c r="C389" s="7"/>
      <c r="D389" s="19"/>
      <c r="F389" s="7"/>
      <c r="G389" s="7"/>
      <c r="H389" s="16"/>
    </row>
    <row r="390" spans="1:8" ht="12.75" customHeight="1">
      <c r="A390" s="319"/>
      <c r="B390" s="23"/>
      <c r="C390" s="7"/>
      <c r="D390" s="19"/>
      <c r="F390" s="7"/>
      <c r="G390" s="7"/>
      <c r="H390" s="16"/>
    </row>
    <row r="391" spans="1:8" ht="12.75" customHeight="1">
      <c r="A391" s="319"/>
      <c r="B391" s="23"/>
      <c r="C391" s="7"/>
      <c r="D391" s="19"/>
      <c r="F391" s="7"/>
      <c r="G391" s="7"/>
      <c r="H391" s="16"/>
    </row>
    <row r="392" spans="1:8" ht="12.75" customHeight="1">
      <c r="A392" s="319"/>
      <c r="B392" s="23"/>
      <c r="C392" s="7"/>
      <c r="D392" s="19"/>
      <c r="F392" s="7"/>
      <c r="G392" s="7"/>
      <c r="H392" s="16"/>
    </row>
    <row r="393" spans="1:8" ht="12.75" customHeight="1">
      <c r="A393" s="319"/>
      <c r="B393" s="23"/>
      <c r="C393" s="7"/>
      <c r="D393" s="19"/>
      <c r="F393" s="7"/>
      <c r="G393" s="7"/>
      <c r="H393" s="16"/>
    </row>
    <row r="394" spans="1:8" ht="12.75" customHeight="1">
      <c r="A394" s="319"/>
      <c r="B394" s="23"/>
      <c r="C394" s="7"/>
      <c r="D394" s="19"/>
      <c r="F394" s="7"/>
      <c r="G394" s="7"/>
      <c r="H394" s="16"/>
    </row>
    <row r="395" spans="1:8" ht="12.75" customHeight="1">
      <c r="A395" s="319"/>
      <c r="B395" s="23"/>
      <c r="C395" s="7"/>
      <c r="D395" s="19"/>
      <c r="F395" s="7"/>
      <c r="G395" s="7"/>
      <c r="H395" s="16"/>
    </row>
    <row r="396" spans="1:8" ht="12.75" customHeight="1">
      <c r="A396" s="319"/>
      <c r="B396" s="23"/>
      <c r="C396" s="7"/>
      <c r="D396" s="19"/>
      <c r="F396" s="7"/>
      <c r="G396" s="7"/>
      <c r="H396" s="16"/>
    </row>
    <row r="397" spans="1:8" ht="12.75" customHeight="1">
      <c r="A397" s="319"/>
      <c r="B397" s="23"/>
      <c r="C397" s="7"/>
      <c r="D397" s="19"/>
      <c r="F397" s="7"/>
      <c r="G397" s="7"/>
      <c r="H397" s="16"/>
    </row>
    <row r="398" spans="1:8" ht="12.75" customHeight="1">
      <c r="A398" s="319"/>
      <c r="B398" s="23"/>
      <c r="C398" s="7"/>
      <c r="D398" s="19"/>
      <c r="F398" s="7"/>
      <c r="G398" s="7"/>
      <c r="H398" s="16"/>
    </row>
    <row r="399" spans="1:8" ht="12.75" customHeight="1">
      <c r="A399" s="319"/>
      <c r="B399" s="23"/>
      <c r="C399" s="7"/>
      <c r="D399" s="19"/>
      <c r="F399" s="7"/>
      <c r="G399" s="7"/>
      <c r="H399" s="16"/>
    </row>
    <row r="400" spans="1:8" ht="12.75" customHeight="1">
      <c r="A400" s="319"/>
      <c r="B400" s="23"/>
      <c r="C400" s="7"/>
      <c r="D400" s="19"/>
      <c r="F400" s="7"/>
      <c r="G400" s="7"/>
      <c r="H400" s="16"/>
    </row>
    <row r="401" spans="1:8" ht="12.75" customHeight="1">
      <c r="A401" s="319"/>
      <c r="B401" s="23"/>
      <c r="C401" s="7"/>
      <c r="D401" s="19"/>
      <c r="F401" s="7"/>
      <c r="G401" s="7"/>
      <c r="H401" s="16"/>
    </row>
    <row r="402" spans="1:8" ht="12.75" customHeight="1">
      <c r="A402" s="319"/>
      <c r="B402" s="23"/>
      <c r="C402" s="7"/>
      <c r="D402" s="19"/>
      <c r="F402" s="7"/>
      <c r="G402" s="7"/>
      <c r="H402" s="16"/>
    </row>
    <row r="403" spans="1:8" ht="12.75" customHeight="1">
      <c r="A403" s="319"/>
      <c r="B403" s="23"/>
      <c r="C403" s="7"/>
      <c r="D403" s="19"/>
      <c r="F403" s="7"/>
      <c r="G403" s="7"/>
      <c r="H403" s="16"/>
    </row>
    <row r="404" spans="1:8" ht="12.75" customHeight="1">
      <c r="A404" s="319"/>
      <c r="B404" s="23"/>
      <c r="C404" s="7"/>
      <c r="D404" s="19"/>
      <c r="F404" s="7"/>
      <c r="G404" s="7"/>
      <c r="H404" s="16"/>
    </row>
    <row r="405" spans="1:8" ht="12.75" customHeight="1">
      <c r="A405" s="319"/>
      <c r="B405" s="23"/>
      <c r="C405" s="7"/>
      <c r="D405" s="19"/>
      <c r="F405" s="7"/>
      <c r="G405" s="7"/>
      <c r="H405" s="16"/>
    </row>
    <row r="406" spans="1:8" ht="12.75" customHeight="1">
      <c r="A406" s="319"/>
      <c r="B406" s="23"/>
      <c r="C406" s="7"/>
      <c r="D406" s="19"/>
      <c r="F406" s="7"/>
      <c r="G406" s="7"/>
      <c r="H406" s="16"/>
    </row>
    <row r="407" spans="1:8" ht="12.75" customHeight="1">
      <c r="A407" s="319"/>
      <c r="B407" s="23"/>
      <c r="C407" s="7"/>
      <c r="D407" s="19"/>
      <c r="F407" s="7"/>
      <c r="G407" s="7"/>
      <c r="H407" s="16"/>
    </row>
    <row r="408" spans="1:8" ht="12.75" customHeight="1">
      <c r="A408" s="319"/>
      <c r="B408" s="23"/>
      <c r="C408" s="7"/>
      <c r="D408" s="19"/>
      <c r="F408" s="7"/>
      <c r="G408" s="7"/>
      <c r="H408" s="16"/>
    </row>
    <row r="409" spans="1:8" ht="12.75" customHeight="1">
      <c r="A409" s="319"/>
      <c r="B409" s="23"/>
      <c r="C409" s="7"/>
      <c r="D409" s="19"/>
      <c r="F409" s="7"/>
      <c r="G409" s="7"/>
      <c r="H409" s="16"/>
    </row>
    <row r="410" spans="1:8" ht="12.75" customHeight="1">
      <c r="A410" s="319"/>
      <c r="B410" s="23"/>
      <c r="C410" s="7"/>
      <c r="D410" s="19"/>
      <c r="F410" s="7"/>
      <c r="G410" s="7"/>
      <c r="H410" s="16"/>
    </row>
    <row r="411" spans="1:8" ht="12.75" customHeight="1">
      <c r="A411" s="319"/>
      <c r="B411" s="23"/>
      <c r="C411" s="7"/>
      <c r="D411" s="19"/>
      <c r="F411" s="7"/>
      <c r="G411" s="7"/>
      <c r="H411" s="16"/>
    </row>
    <row r="412" spans="1:8" ht="12.75" customHeight="1">
      <c r="A412" s="319"/>
      <c r="B412" s="23"/>
      <c r="C412" s="7"/>
      <c r="D412" s="19"/>
      <c r="F412" s="7"/>
      <c r="G412" s="7"/>
      <c r="H412" s="16"/>
    </row>
    <row r="413" spans="1:8" ht="12.75" customHeight="1">
      <c r="A413" s="319"/>
      <c r="B413" s="23"/>
      <c r="C413" s="7"/>
      <c r="D413" s="19"/>
      <c r="F413" s="7"/>
      <c r="G413" s="7"/>
      <c r="H413" s="16"/>
    </row>
    <row r="414" spans="1:8" ht="12.75" customHeight="1">
      <c r="A414" s="319"/>
      <c r="B414" s="23"/>
      <c r="C414" s="7"/>
      <c r="D414" s="19"/>
      <c r="F414" s="7"/>
      <c r="G414" s="7"/>
      <c r="H414" s="16"/>
    </row>
    <row r="415" spans="1:8" ht="12.75" customHeight="1">
      <c r="A415" s="319"/>
      <c r="B415" s="23"/>
      <c r="C415" s="7"/>
      <c r="D415" s="19"/>
      <c r="F415" s="7"/>
      <c r="G415" s="7"/>
      <c r="H415" s="16"/>
    </row>
    <row r="416" spans="1:8" ht="12.75" customHeight="1">
      <c r="A416" s="319"/>
      <c r="B416" s="23"/>
      <c r="C416" s="7"/>
      <c r="D416" s="19"/>
      <c r="F416" s="7"/>
      <c r="G416" s="7"/>
      <c r="H416" s="16"/>
    </row>
    <row r="417" spans="1:8" ht="12.75" customHeight="1">
      <c r="A417" s="319"/>
      <c r="B417" s="23"/>
      <c r="C417" s="7"/>
      <c r="D417" s="19"/>
      <c r="F417" s="7"/>
      <c r="G417" s="7"/>
      <c r="H417" s="16"/>
    </row>
    <row r="418" spans="1:8" ht="12.75" customHeight="1">
      <c r="A418" s="319"/>
      <c r="B418" s="23"/>
      <c r="C418" s="7"/>
      <c r="D418" s="19"/>
      <c r="F418" s="7"/>
      <c r="G418" s="7"/>
      <c r="H418" s="16"/>
    </row>
    <row r="419" spans="1:8" ht="12.75" customHeight="1">
      <c r="A419" s="319"/>
      <c r="B419" s="23"/>
      <c r="C419" s="7"/>
      <c r="D419" s="19"/>
      <c r="F419" s="7"/>
      <c r="G419" s="7"/>
      <c r="H419" s="16"/>
    </row>
    <row r="420" spans="1:8" ht="12.75" customHeight="1">
      <c r="A420" s="319"/>
      <c r="B420" s="23"/>
      <c r="C420" s="7"/>
      <c r="D420" s="19"/>
      <c r="F420" s="7"/>
      <c r="G420" s="7"/>
      <c r="H420" s="16"/>
    </row>
    <row r="421" spans="1:8" ht="12.75" customHeight="1">
      <c r="A421" s="319"/>
      <c r="B421" s="23"/>
      <c r="C421" s="7"/>
      <c r="D421" s="19"/>
      <c r="F421" s="7"/>
      <c r="G421" s="7"/>
      <c r="H421" s="16"/>
    </row>
    <row r="422" spans="1:8" ht="12.75" customHeight="1">
      <c r="A422" s="319"/>
      <c r="B422" s="23"/>
      <c r="C422" s="7"/>
      <c r="D422" s="19"/>
      <c r="F422" s="7"/>
      <c r="G422" s="7"/>
      <c r="H422" s="16"/>
    </row>
    <row r="423" spans="1:8" ht="12.75" customHeight="1">
      <c r="A423" s="319"/>
      <c r="B423" s="23"/>
      <c r="C423" s="7"/>
      <c r="D423" s="19"/>
      <c r="F423" s="7"/>
      <c r="G423" s="7"/>
      <c r="H423" s="16"/>
    </row>
    <row r="424" spans="1:8" ht="12.75" customHeight="1">
      <c r="A424" s="319"/>
      <c r="B424" s="23"/>
      <c r="C424" s="7"/>
      <c r="D424" s="19"/>
      <c r="F424" s="7"/>
      <c r="G424" s="7"/>
      <c r="H424" s="16"/>
    </row>
    <row r="425" spans="1:8" ht="12.75" customHeight="1">
      <c r="A425" s="319"/>
      <c r="B425" s="23"/>
      <c r="C425" s="7"/>
      <c r="D425" s="19"/>
      <c r="F425" s="7"/>
      <c r="G425" s="7"/>
      <c r="H425" s="16"/>
    </row>
    <row r="426" spans="1:8" ht="12.75" customHeight="1">
      <c r="A426" s="319"/>
      <c r="B426" s="23"/>
      <c r="C426" s="7"/>
      <c r="D426" s="19"/>
      <c r="F426" s="7"/>
      <c r="G426" s="7"/>
      <c r="H426" s="16"/>
    </row>
    <row r="427" spans="1:8" ht="12.75" customHeight="1">
      <c r="A427" s="319"/>
      <c r="B427" s="23"/>
      <c r="C427" s="7"/>
      <c r="D427" s="19"/>
      <c r="F427" s="7"/>
      <c r="G427" s="7"/>
      <c r="H427" s="16"/>
    </row>
    <row r="428" spans="1:8" ht="12.75" customHeight="1">
      <c r="A428" s="319"/>
      <c r="B428" s="23"/>
      <c r="C428" s="7"/>
      <c r="D428" s="19"/>
      <c r="F428" s="7"/>
      <c r="G428" s="7"/>
      <c r="H428" s="16"/>
    </row>
    <row r="429" spans="1:8" ht="12.75" customHeight="1">
      <c r="A429" s="319"/>
      <c r="B429" s="23"/>
      <c r="C429" s="7"/>
      <c r="D429" s="19"/>
      <c r="F429" s="7"/>
      <c r="G429" s="7"/>
      <c r="H429" s="16"/>
    </row>
    <row r="430" spans="1:8" ht="12.75" customHeight="1">
      <c r="A430" s="319"/>
      <c r="B430" s="23"/>
      <c r="C430" s="7"/>
      <c r="D430" s="19"/>
      <c r="F430" s="7"/>
      <c r="G430" s="7"/>
      <c r="H430" s="16"/>
    </row>
    <row r="431" spans="1:8" ht="12.75" customHeight="1">
      <c r="A431" s="319"/>
      <c r="B431" s="23"/>
      <c r="C431" s="7"/>
      <c r="D431" s="19"/>
      <c r="F431" s="7"/>
      <c r="G431" s="7"/>
      <c r="H431" s="16"/>
    </row>
    <row r="432" spans="1:8" ht="12.75" customHeight="1">
      <c r="A432" s="319"/>
      <c r="B432" s="23"/>
      <c r="C432" s="7"/>
      <c r="D432" s="19"/>
      <c r="F432" s="7"/>
      <c r="G432" s="7"/>
      <c r="H432" s="16"/>
    </row>
    <row r="433" spans="1:8" ht="12.75" customHeight="1">
      <c r="A433" s="319"/>
      <c r="B433" s="23"/>
      <c r="C433" s="7"/>
      <c r="D433" s="19"/>
      <c r="F433" s="7"/>
      <c r="G433" s="7"/>
      <c r="H433" s="16"/>
    </row>
    <row r="434" spans="1:8" ht="12.75" customHeight="1">
      <c r="A434" s="319"/>
      <c r="B434" s="23"/>
      <c r="C434" s="7"/>
      <c r="D434" s="19"/>
      <c r="F434" s="7"/>
      <c r="G434" s="7"/>
      <c r="H434" s="16"/>
    </row>
    <row r="435" spans="1:8" ht="12.75" customHeight="1">
      <c r="A435" s="319"/>
      <c r="B435" s="23"/>
      <c r="C435" s="7"/>
      <c r="D435" s="19"/>
      <c r="F435" s="7"/>
      <c r="G435" s="7"/>
      <c r="H435" s="16"/>
    </row>
    <row r="436" spans="1:8" ht="12.75" customHeight="1">
      <c r="A436" s="319"/>
      <c r="B436" s="23"/>
      <c r="C436" s="7"/>
      <c r="D436" s="19"/>
      <c r="F436" s="7"/>
      <c r="G436" s="7"/>
      <c r="H436" s="16"/>
    </row>
    <row r="437" spans="1:8" ht="12.75" customHeight="1">
      <c r="A437" s="319"/>
      <c r="B437" s="23"/>
      <c r="C437" s="7"/>
      <c r="D437" s="19"/>
      <c r="F437" s="7"/>
      <c r="G437" s="7"/>
      <c r="H437" s="16"/>
    </row>
    <row r="438" spans="1:8" ht="12.75" customHeight="1">
      <c r="A438" s="319"/>
      <c r="B438" s="23"/>
      <c r="C438" s="7"/>
      <c r="D438" s="19"/>
      <c r="F438" s="7"/>
      <c r="G438" s="7"/>
      <c r="H438" s="16"/>
    </row>
    <row r="439" spans="1:8" ht="12.75" customHeight="1">
      <c r="A439" s="319"/>
      <c r="B439" s="23"/>
      <c r="C439" s="7"/>
      <c r="D439" s="19"/>
      <c r="F439" s="7"/>
      <c r="G439" s="7"/>
      <c r="H439" s="16"/>
    </row>
    <row r="440" spans="1:8" ht="12.75" customHeight="1">
      <c r="A440" s="319"/>
      <c r="B440" s="23"/>
      <c r="C440" s="7"/>
      <c r="D440" s="19"/>
      <c r="F440" s="7"/>
      <c r="G440" s="7"/>
      <c r="H440" s="16"/>
    </row>
    <row r="441" spans="1:8" ht="12.75" customHeight="1">
      <c r="A441" s="319"/>
      <c r="B441" s="23"/>
      <c r="C441" s="7"/>
      <c r="D441" s="19"/>
      <c r="F441" s="7"/>
      <c r="G441" s="7"/>
      <c r="H441" s="16"/>
    </row>
    <row r="442" spans="1:8" ht="12.75" customHeight="1">
      <c r="A442" s="319"/>
      <c r="B442" s="23"/>
      <c r="C442" s="7"/>
      <c r="D442" s="19"/>
      <c r="F442" s="7"/>
      <c r="G442" s="7"/>
      <c r="H442" s="16"/>
    </row>
    <row r="443" spans="1:8" ht="12.75" customHeight="1">
      <c r="A443" s="319"/>
      <c r="B443" s="23"/>
      <c r="C443" s="7"/>
      <c r="D443" s="19"/>
      <c r="F443" s="7"/>
      <c r="G443" s="7"/>
      <c r="H443" s="16"/>
    </row>
    <row r="444" spans="1:8" ht="12.75" customHeight="1">
      <c r="A444" s="319"/>
      <c r="B444" s="23"/>
      <c r="C444" s="7"/>
      <c r="D444" s="19"/>
      <c r="F444" s="7"/>
      <c r="G444" s="7"/>
      <c r="H444" s="16"/>
    </row>
    <row r="445" spans="1:8" ht="12.75" customHeight="1">
      <c r="A445" s="319"/>
      <c r="B445" s="23"/>
      <c r="C445" s="7"/>
      <c r="D445" s="19"/>
      <c r="F445" s="7"/>
      <c r="G445" s="7"/>
      <c r="H445" s="16"/>
    </row>
    <row r="446" spans="1:8" ht="12.75" customHeight="1">
      <c r="A446" s="319"/>
      <c r="B446" s="23"/>
      <c r="C446" s="7"/>
      <c r="D446" s="19"/>
      <c r="F446" s="7"/>
      <c r="G446" s="7"/>
      <c r="H446" s="16"/>
    </row>
    <row r="447" spans="1:8" ht="12.75" customHeight="1">
      <c r="A447" s="319"/>
      <c r="B447" s="23"/>
      <c r="C447" s="7"/>
      <c r="D447" s="19"/>
      <c r="F447" s="7"/>
      <c r="G447" s="7"/>
      <c r="H447" s="16"/>
    </row>
    <row r="448" spans="1:8" ht="12.75" customHeight="1">
      <c r="A448" s="319"/>
      <c r="B448" s="23"/>
      <c r="C448" s="7"/>
      <c r="D448" s="19"/>
      <c r="F448" s="7"/>
      <c r="G448" s="7"/>
      <c r="H448" s="16"/>
    </row>
    <row r="449" spans="1:8" ht="12.75" customHeight="1">
      <c r="A449" s="319"/>
      <c r="B449" s="23"/>
      <c r="C449" s="7"/>
      <c r="D449" s="19"/>
      <c r="F449" s="7"/>
      <c r="G449" s="7"/>
      <c r="H449" s="16"/>
    </row>
    <row r="450" spans="1:8" ht="12.75" customHeight="1">
      <c r="A450" s="319"/>
      <c r="B450" s="23"/>
      <c r="C450" s="7"/>
      <c r="D450" s="19"/>
      <c r="F450" s="7"/>
      <c r="G450" s="7"/>
      <c r="H450" s="16"/>
    </row>
    <row r="451" spans="1:8" ht="12.75" customHeight="1">
      <c r="A451" s="319"/>
      <c r="B451" s="23"/>
      <c r="C451" s="7"/>
      <c r="D451" s="19"/>
      <c r="F451" s="7"/>
      <c r="G451" s="7"/>
      <c r="H451" s="16"/>
    </row>
    <row r="452" spans="1:8" ht="12.75" customHeight="1">
      <c r="A452" s="319"/>
      <c r="B452" s="23"/>
      <c r="C452" s="7"/>
      <c r="D452" s="19"/>
      <c r="F452" s="7"/>
      <c r="G452" s="7"/>
      <c r="H452" s="16"/>
    </row>
    <row r="453" spans="1:8" ht="12.75" customHeight="1">
      <c r="A453" s="319"/>
      <c r="B453" s="23"/>
      <c r="C453" s="7"/>
      <c r="D453" s="19"/>
      <c r="F453" s="7"/>
      <c r="G453" s="7"/>
      <c r="H453" s="16"/>
    </row>
    <row r="454" spans="1:8" ht="12.75" customHeight="1">
      <c r="A454" s="319"/>
      <c r="B454" s="23"/>
      <c r="C454" s="7"/>
      <c r="D454" s="19"/>
      <c r="F454" s="7"/>
      <c r="G454" s="7"/>
      <c r="H454" s="16"/>
    </row>
    <row r="455" spans="1:8" ht="12.75" customHeight="1">
      <c r="A455" s="319"/>
      <c r="B455" s="23"/>
      <c r="C455" s="7"/>
      <c r="D455" s="19"/>
      <c r="F455" s="7"/>
      <c r="G455" s="7"/>
      <c r="H455" s="16"/>
    </row>
    <row r="456" spans="1:8" ht="12.75" customHeight="1">
      <c r="A456" s="319"/>
      <c r="B456" s="23"/>
      <c r="C456" s="7"/>
      <c r="D456" s="19"/>
      <c r="F456" s="7"/>
      <c r="G456" s="7"/>
      <c r="H456" s="16"/>
    </row>
    <row r="457" spans="1:8" ht="12.75" customHeight="1">
      <c r="A457" s="319"/>
      <c r="B457" s="23"/>
      <c r="C457" s="7"/>
      <c r="D457" s="19"/>
      <c r="F457" s="7"/>
      <c r="G457" s="7"/>
      <c r="H457" s="16"/>
    </row>
    <row r="458" spans="1:8" ht="12.75" customHeight="1">
      <c r="A458" s="319"/>
      <c r="B458" s="23"/>
      <c r="C458" s="7"/>
      <c r="D458" s="19"/>
      <c r="F458" s="7"/>
      <c r="G458" s="7"/>
      <c r="H458" s="16"/>
    </row>
    <row r="459" spans="1:8" ht="12.75" customHeight="1">
      <c r="A459" s="319"/>
      <c r="B459" s="23"/>
      <c r="C459" s="7"/>
      <c r="D459" s="19"/>
      <c r="F459" s="7"/>
      <c r="G459" s="7"/>
      <c r="H459" s="16"/>
    </row>
    <row r="460" spans="1:8" ht="12.75" customHeight="1">
      <c r="A460" s="319"/>
      <c r="B460" s="23"/>
      <c r="C460" s="7"/>
      <c r="D460" s="19"/>
      <c r="F460" s="7"/>
      <c r="G460" s="7"/>
      <c r="H460" s="16"/>
    </row>
    <row r="461" spans="1:8" ht="12.75" customHeight="1">
      <c r="A461" s="319"/>
      <c r="B461" s="23"/>
      <c r="C461" s="7"/>
      <c r="D461" s="19"/>
      <c r="F461" s="7"/>
      <c r="G461" s="7"/>
      <c r="H461" s="16"/>
    </row>
    <row r="462" spans="1:8" ht="12.75" customHeight="1">
      <c r="A462" s="319"/>
      <c r="B462" s="23"/>
      <c r="C462" s="7"/>
      <c r="D462" s="19"/>
      <c r="F462" s="7"/>
      <c r="G462" s="7"/>
      <c r="H462" s="16"/>
    </row>
    <row r="463" spans="1:8" ht="12.75" customHeight="1">
      <c r="A463" s="319"/>
      <c r="B463" s="23"/>
      <c r="C463" s="7"/>
      <c r="D463" s="19"/>
      <c r="F463" s="7"/>
      <c r="G463" s="7"/>
      <c r="H463" s="16"/>
    </row>
    <row r="464" spans="1:8" ht="12.75" customHeight="1">
      <c r="A464" s="319"/>
      <c r="B464" s="23"/>
      <c r="C464" s="7"/>
      <c r="D464" s="19"/>
      <c r="F464" s="7"/>
      <c r="G464" s="7"/>
      <c r="H464" s="16"/>
    </row>
    <row r="465" spans="1:8" ht="12.75" customHeight="1">
      <c r="A465" s="319"/>
      <c r="B465" s="23"/>
      <c r="C465" s="7"/>
      <c r="D465" s="19"/>
      <c r="F465" s="7"/>
      <c r="G465" s="7"/>
      <c r="H465" s="16"/>
    </row>
    <row r="466" spans="1:8" ht="12.75" customHeight="1">
      <c r="A466" s="319"/>
      <c r="B466" s="23"/>
      <c r="C466" s="7"/>
      <c r="D466" s="19"/>
      <c r="F466" s="7"/>
      <c r="G466" s="7"/>
      <c r="H466" s="16"/>
    </row>
    <row r="467" spans="1:8" ht="12.75" customHeight="1">
      <c r="A467" s="319"/>
      <c r="B467" s="23"/>
      <c r="C467" s="7"/>
      <c r="D467" s="19"/>
      <c r="F467" s="7"/>
      <c r="G467" s="7"/>
      <c r="H467" s="16"/>
    </row>
    <row r="468" spans="1:8" ht="12.75" customHeight="1">
      <c r="A468" s="319"/>
      <c r="B468" s="23"/>
      <c r="C468" s="7"/>
      <c r="D468" s="19"/>
      <c r="F468" s="7"/>
      <c r="G468" s="7"/>
      <c r="H468" s="16"/>
    </row>
    <row r="469" spans="1:8" ht="12.75" customHeight="1">
      <c r="A469" s="319"/>
      <c r="B469" s="23"/>
      <c r="C469" s="7"/>
      <c r="D469" s="19"/>
      <c r="F469" s="7"/>
      <c r="G469" s="7"/>
      <c r="H469" s="16"/>
    </row>
    <row r="470" spans="1:8" ht="12.75" customHeight="1">
      <c r="A470" s="319"/>
      <c r="B470" s="23"/>
      <c r="C470" s="7"/>
      <c r="D470" s="19"/>
      <c r="F470" s="7"/>
      <c r="G470" s="7"/>
      <c r="H470" s="16"/>
    </row>
    <row r="471" spans="1:8" ht="12.75" customHeight="1">
      <c r="A471" s="319"/>
      <c r="B471" s="23"/>
      <c r="C471" s="7"/>
      <c r="D471" s="19"/>
      <c r="F471" s="7"/>
      <c r="G471" s="7"/>
      <c r="H471" s="16"/>
    </row>
    <row r="472" spans="1:8" ht="12.75" customHeight="1">
      <c r="A472" s="319"/>
      <c r="B472" s="23"/>
      <c r="C472" s="7"/>
      <c r="D472" s="19"/>
      <c r="F472" s="7"/>
      <c r="G472" s="7"/>
      <c r="H472" s="16"/>
    </row>
    <row r="473" spans="1:8" ht="12.75" customHeight="1">
      <c r="A473" s="319"/>
      <c r="B473" s="23"/>
      <c r="C473" s="7"/>
      <c r="D473" s="19"/>
      <c r="F473" s="7"/>
      <c r="G473" s="7"/>
      <c r="H473" s="16"/>
    </row>
    <row r="474" spans="1:8" ht="12.75" customHeight="1">
      <c r="A474" s="319"/>
      <c r="B474" s="23"/>
      <c r="C474" s="7"/>
      <c r="D474" s="19"/>
      <c r="F474" s="7"/>
      <c r="G474" s="7"/>
      <c r="H474" s="16"/>
    </row>
    <row r="475" spans="1:8" ht="12.75" customHeight="1">
      <c r="A475" s="319"/>
      <c r="B475" s="23"/>
      <c r="C475" s="7"/>
      <c r="D475" s="19"/>
      <c r="F475" s="7"/>
      <c r="G475" s="7"/>
      <c r="H475" s="16"/>
    </row>
    <row r="476" spans="1:8" ht="12.75" customHeight="1">
      <c r="A476" s="319"/>
      <c r="B476" s="23"/>
      <c r="C476" s="7"/>
      <c r="D476" s="19"/>
      <c r="F476" s="7"/>
      <c r="G476" s="7"/>
      <c r="H476" s="16"/>
    </row>
    <row r="477" spans="1:8" ht="12.75" customHeight="1">
      <c r="A477" s="319"/>
      <c r="B477" s="23"/>
      <c r="C477" s="7"/>
      <c r="D477" s="19"/>
      <c r="F477" s="7"/>
      <c r="G477" s="7"/>
      <c r="H477" s="16"/>
    </row>
    <row r="478" spans="1:8" ht="12.75" customHeight="1">
      <c r="A478" s="319"/>
      <c r="B478" s="23"/>
      <c r="C478" s="7"/>
      <c r="D478" s="19"/>
      <c r="F478" s="7"/>
      <c r="G478" s="7"/>
      <c r="H478" s="16"/>
    </row>
    <row r="479" spans="1:8" ht="12.75" customHeight="1">
      <c r="A479" s="319"/>
      <c r="B479" s="23"/>
      <c r="C479" s="7"/>
      <c r="D479" s="19"/>
      <c r="F479" s="7"/>
      <c r="G479" s="7"/>
      <c r="H479" s="16"/>
    </row>
    <row r="480" spans="1:8" ht="12.75" customHeight="1">
      <c r="A480" s="319"/>
      <c r="B480" s="23"/>
      <c r="C480" s="7"/>
      <c r="D480" s="19"/>
      <c r="F480" s="7"/>
      <c r="G480" s="7"/>
      <c r="H480" s="16"/>
    </row>
    <row r="481" spans="1:8" ht="12.75" customHeight="1">
      <c r="A481" s="319"/>
      <c r="B481" s="23"/>
      <c r="C481" s="7"/>
      <c r="D481" s="19"/>
      <c r="F481" s="7"/>
      <c r="G481" s="7"/>
      <c r="H481" s="16"/>
    </row>
    <row r="482" spans="1:8" ht="12.75" customHeight="1">
      <c r="A482" s="319"/>
      <c r="B482" s="23"/>
      <c r="C482" s="7"/>
      <c r="D482" s="19"/>
      <c r="F482" s="7"/>
      <c r="G482" s="7"/>
      <c r="H482" s="16"/>
    </row>
    <row r="483" spans="1:8" ht="12.75" customHeight="1">
      <c r="A483" s="319"/>
      <c r="B483" s="23"/>
      <c r="C483" s="7"/>
      <c r="D483" s="19"/>
      <c r="F483" s="7"/>
      <c r="G483" s="7"/>
      <c r="H483" s="16"/>
    </row>
    <row r="484" spans="1:8" ht="12.75" customHeight="1">
      <c r="A484" s="319"/>
      <c r="B484" s="23"/>
      <c r="C484" s="7"/>
      <c r="D484" s="19"/>
      <c r="F484" s="7"/>
      <c r="G484" s="7"/>
      <c r="H484" s="16"/>
    </row>
    <row r="485" spans="1:8" ht="12.75" customHeight="1">
      <c r="A485" s="319"/>
      <c r="B485" s="23"/>
      <c r="C485" s="7"/>
      <c r="D485" s="19"/>
      <c r="F485" s="7"/>
      <c r="G485" s="7"/>
      <c r="H485" s="16"/>
    </row>
    <row r="486" spans="1:8" ht="12.75" customHeight="1">
      <c r="A486" s="319"/>
      <c r="B486" s="23"/>
      <c r="C486" s="7"/>
      <c r="D486" s="19"/>
      <c r="F486" s="7"/>
      <c r="G486" s="7"/>
      <c r="H486" s="16"/>
    </row>
    <row r="487" spans="1:8" ht="12.75" customHeight="1">
      <c r="A487" s="319"/>
      <c r="B487" s="23"/>
      <c r="C487" s="7"/>
      <c r="D487" s="19"/>
      <c r="F487" s="7"/>
      <c r="G487" s="7"/>
      <c r="H487" s="16"/>
    </row>
    <row r="488" spans="1:8" ht="12.75" customHeight="1">
      <c r="A488" s="319"/>
      <c r="B488" s="23"/>
      <c r="C488" s="7"/>
      <c r="D488" s="19"/>
      <c r="F488" s="7"/>
      <c r="G488" s="7"/>
      <c r="H488" s="16"/>
    </row>
    <row r="489" spans="1:8" ht="12.75" customHeight="1">
      <c r="A489" s="319"/>
      <c r="B489" s="23"/>
      <c r="C489" s="7"/>
      <c r="D489" s="19"/>
      <c r="F489" s="7"/>
      <c r="G489" s="7"/>
      <c r="H489" s="16"/>
    </row>
    <row r="490" spans="1:8" ht="12.75" customHeight="1">
      <c r="A490" s="319"/>
      <c r="B490" s="23"/>
      <c r="C490" s="7"/>
      <c r="D490" s="19"/>
      <c r="F490" s="7"/>
      <c r="G490" s="7"/>
      <c r="H490" s="16"/>
    </row>
    <row r="491" spans="1:8" ht="12.75" customHeight="1">
      <c r="A491" s="319"/>
      <c r="B491" s="23"/>
      <c r="C491" s="7"/>
      <c r="D491" s="19"/>
      <c r="F491" s="7"/>
      <c r="G491" s="7"/>
      <c r="H491" s="16"/>
    </row>
    <row r="492" spans="1:8" ht="12.75" customHeight="1">
      <c r="A492" s="319"/>
      <c r="B492" s="23"/>
      <c r="C492" s="7"/>
      <c r="D492" s="19"/>
      <c r="F492" s="7"/>
      <c r="G492" s="7"/>
      <c r="H492" s="16"/>
    </row>
    <row r="493" spans="1:8" ht="12.75" customHeight="1">
      <c r="A493" s="319"/>
      <c r="B493" s="23"/>
      <c r="C493" s="7"/>
      <c r="D493" s="19"/>
      <c r="F493" s="7"/>
      <c r="G493" s="7"/>
      <c r="H493" s="16"/>
    </row>
    <row r="494" spans="1:8" ht="12.75" customHeight="1">
      <c r="A494" s="319"/>
      <c r="B494" s="23"/>
      <c r="C494" s="7"/>
      <c r="D494" s="19"/>
      <c r="F494" s="7"/>
      <c r="G494" s="7"/>
      <c r="H494" s="16"/>
    </row>
    <row r="495" spans="1:8" ht="12.75" customHeight="1">
      <c r="A495" s="319"/>
      <c r="B495" s="23"/>
      <c r="C495" s="7"/>
      <c r="D495" s="19"/>
      <c r="F495" s="7"/>
      <c r="G495" s="7"/>
      <c r="H495" s="16"/>
    </row>
    <row r="496" spans="1:8" ht="12.75" customHeight="1">
      <c r="A496" s="319"/>
      <c r="B496" s="23"/>
      <c r="C496" s="7"/>
      <c r="D496" s="19"/>
      <c r="F496" s="7"/>
      <c r="G496" s="7"/>
      <c r="H496" s="16"/>
    </row>
    <row r="497" spans="1:8" ht="12.75" customHeight="1">
      <c r="A497" s="319"/>
      <c r="B497" s="23"/>
      <c r="C497" s="7"/>
      <c r="D497" s="19"/>
      <c r="F497" s="7"/>
      <c r="G497" s="7"/>
      <c r="H497" s="16"/>
    </row>
    <row r="498" spans="1:8" ht="12.75" customHeight="1">
      <c r="A498" s="319"/>
      <c r="B498" s="23"/>
      <c r="C498" s="7"/>
      <c r="D498" s="19"/>
      <c r="F498" s="7"/>
      <c r="G498" s="7"/>
      <c r="H498" s="16"/>
    </row>
    <row r="499" spans="1:8" ht="12.75" customHeight="1">
      <c r="A499" s="319"/>
      <c r="B499" s="23"/>
      <c r="C499" s="7"/>
      <c r="D499" s="19"/>
      <c r="F499" s="7"/>
      <c r="G499" s="7"/>
      <c r="H499" s="16"/>
    </row>
    <row r="500" spans="1:8" ht="12.75" customHeight="1">
      <c r="A500" s="319"/>
      <c r="B500" s="23"/>
      <c r="C500" s="7"/>
      <c r="D500" s="19"/>
      <c r="F500" s="7"/>
      <c r="G500" s="7"/>
      <c r="H500" s="16"/>
    </row>
    <row r="501" spans="1:8" ht="12.75" customHeight="1">
      <c r="A501" s="319"/>
      <c r="B501" s="23"/>
      <c r="C501" s="7"/>
      <c r="D501" s="19"/>
      <c r="F501" s="7"/>
      <c r="G501" s="7"/>
      <c r="H501" s="16"/>
    </row>
    <row r="502" spans="1:8" ht="12.75" customHeight="1">
      <c r="A502" s="319"/>
      <c r="B502" s="23"/>
      <c r="C502" s="7"/>
      <c r="D502" s="19"/>
      <c r="F502" s="7"/>
      <c r="G502" s="7"/>
      <c r="H502" s="16"/>
    </row>
    <row r="503" spans="1:8" ht="12.75" customHeight="1">
      <c r="A503" s="319"/>
      <c r="B503" s="23"/>
      <c r="C503" s="7"/>
      <c r="D503" s="19"/>
      <c r="F503" s="7"/>
      <c r="G503" s="7"/>
      <c r="H503" s="16"/>
    </row>
    <row r="504" spans="1:8" ht="12.75" customHeight="1">
      <c r="A504" s="319"/>
      <c r="B504" s="23"/>
      <c r="C504" s="7"/>
      <c r="D504" s="19"/>
      <c r="F504" s="7"/>
      <c r="G504" s="7"/>
      <c r="H504" s="16"/>
    </row>
    <row r="505" spans="1:8" ht="12.75" customHeight="1">
      <c r="A505" s="319"/>
      <c r="B505" s="23"/>
      <c r="C505" s="7"/>
      <c r="D505" s="19"/>
      <c r="F505" s="7"/>
      <c r="G505" s="7"/>
      <c r="H505" s="16"/>
    </row>
    <row r="506" spans="1:8" ht="12.75" customHeight="1">
      <c r="A506" s="319"/>
      <c r="B506" s="23"/>
      <c r="C506" s="7"/>
      <c r="D506" s="19"/>
      <c r="F506" s="7"/>
      <c r="G506" s="7"/>
      <c r="H506" s="16"/>
    </row>
    <row r="507" spans="1:8" ht="12.75" customHeight="1">
      <c r="A507" s="319"/>
      <c r="B507" s="23"/>
      <c r="C507" s="7"/>
      <c r="D507" s="19"/>
      <c r="F507" s="7"/>
      <c r="G507" s="7"/>
      <c r="H507" s="16"/>
    </row>
    <row r="508" spans="1:8" ht="12.75" customHeight="1">
      <c r="A508" s="319"/>
      <c r="B508" s="23"/>
      <c r="C508" s="7"/>
      <c r="D508" s="19"/>
      <c r="F508" s="7"/>
      <c r="G508" s="7"/>
      <c r="H508" s="16"/>
    </row>
    <row r="509" spans="1:8" ht="12.75" customHeight="1">
      <c r="A509" s="319"/>
      <c r="B509" s="23"/>
      <c r="C509" s="7"/>
      <c r="D509" s="19"/>
      <c r="F509" s="7"/>
      <c r="G509" s="7"/>
      <c r="H509" s="16"/>
    </row>
    <row r="510" spans="1:8" ht="12.75" customHeight="1">
      <c r="A510" s="319"/>
      <c r="B510" s="23"/>
      <c r="C510" s="7"/>
      <c r="D510" s="19"/>
      <c r="F510" s="7"/>
      <c r="G510" s="7"/>
      <c r="H510" s="16"/>
    </row>
    <row r="511" spans="1:8" ht="12.75" customHeight="1">
      <c r="A511" s="319"/>
      <c r="B511" s="23"/>
      <c r="C511" s="7"/>
      <c r="D511" s="19"/>
      <c r="F511" s="7"/>
      <c r="G511" s="7"/>
      <c r="H511" s="16"/>
    </row>
    <row r="512" spans="1:8" ht="12.75" customHeight="1">
      <c r="A512" s="319"/>
      <c r="B512" s="23"/>
      <c r="C512" s="7"/>
      <c r="D512" s="19"/>
      <c r="F512" s="7"/>
      <c r="G512" s="7"/>
      <c r="H512" s="16"/>
    </row>
    <row r="513" spans="1:8" ht="12.75" customHeight="1">
      <c r="A513" s="319"/>
      <c r="B513" s="23"/>
      <c r="C513" s="7"/>
      <c r="D513" s="19"/>
      <c r="F513" s="7"/>
      <c r="G513" s="7"/>
      <c r="H513" s="16"/>
    </row>
    <row r="514" spans="1:8" ht="12.75" customHeight="1">
      <c r="A514" s="319"/>
      <c r="B514" s="23"/>
      <c r="C514" s="7"/>
      <c r="D514" s="19"/>
      <c r="F514" s="7"/>
      <c r="G514" s="7"/>
      <c r="H514" s="16"/>
    </row>
    <row r="515" spans="1:8" ht="12.75" customHeight="1">
      <c r="A515" s="319"/>
      <c r="B515" s="23"/>
      <c r="C515" s="7"/>
      <c r="D515" s="19"/>
      <c r="F515" s="7"/>
      <c r="G515" s="7"/>
      <c r="H515" s="16"/>
    </row>
    <row r="516" spans="1:8" ht="12.75" customHeight="1">
      <c r="A516" s="319"/>
      <c r="B516" s="23"/>
      <c r="C516" s="7"/>
      <c r="D516" s="19"/>
      <c r="F516" s="7"/>
      <c r="G516" s="7"/>
      <c r="H516" s="16"/>
    </row>
    <row r="517" spans="1:8" ht="12.75" customHeight="1">
      <c r="A517" s="319"/>
      <c r="B517" s="23"/>
      <c r="C517" s="7"/>
      <c r="D517" s="19"/>
      <c r="F517" s="7"/>
      <c r="G517" s="7"/>
      <c r="H517" s="16"/>
    </row>
    <row r="518" spans="1:8" ht="12.75" customHeight="1">
      <c r="A518" s="319"/>
      <c r="B518" s="23"/>
      <c r="C518" s="7"/>
      <c r="D518" s="19"/>
      <c r="F518" s="7"/>
      <c r="G518" s="7"/>
      <c r="H518" s="16"/>
    </row>
    <row r="519" spans="1:8" ht="12.75" customHeight="1">
      <c r="A519" s="319"/>
      <c r="B519" s="23"/>
      <c r="C519" s="7"/>
      <c r="D519" s="19"/>
      <c r="F519" s="7"/>
      <c r="G519" s="7"/>
      <c r="H519" s="16"/>
    </row>
    <row r="520" spans="1:8" ht="12.75" customHeight="1">
      <c r="A520" s="319"/>
      <c r="B520" s="23"/>
      <c r="C520" s="7"/>
      <c r="D520" s="19"/>
      <c r="F520" s="7"/>
      <c r="G520" s="7"/>
      <c r="H520" s="16"/>
    </row>
    <row r="521" spans="1:8" ht="12.75" customHeight="1">
      <c r="A521" s="319"/>
      <c r="B521" s="23"/>
      <c r="C521" s="7"/>
      <c r="D521" s="19"/>
      <c r="F521" s="7"/>
      <c r="G521" s="7"/>
      <c r="H521" s="16"/>
    </row>
    <row r="522" spans="1:8" ht="12.75" customHeight="1">
      <c r="A522" s="319"/>
      <c r="B522" s="23"/>
      <c r="C522" s="7"/>
      <c r="D522" s="19"/>
      <c r="F522" s="7"/>
      <c r="G522" s="7"/>
      <c r="H522" s="16"/>
    </row>
    <row r="523" spans="1:8" ht="12.75" customHeight="1">
      <c r="A523" s="319"/>
      <c r="B523" s="23"/>
      <c r="C523" s="7"/>
      <c r="D523" s="19"/>
      <c r="F523" s="7"/>
      <c r="G523" s="7"/>
      <c r="H523" s="16"/>
    </row>
    <row r="524" spans="1:8" ht="12.75" customHeight="1">
      <c r="A524" s="319"/>
      <c r="B524" s="23"/>
      <c r="C524" s="7"/>
      <c r="D524" s="19"/>
      <c r="F524" s="7"/>
      <c r="G524" s="7"/>
      <c r="H524" s="16"/>
    </row>
    <row r="525" spans="1:8" ht="12.75" customHeight="1">
      <c r="A525" s="319"/>
      <c r="B525" s="23"/>
      <c r="C525" s="7"/>
      <c r="D525" s="19"/>
      <c r="F525" s="7"/>
      <c r="G525" s="7"/>
      <c r="H525" s="16"/>
    </row>
    <row r="526" spans="1:8" ht="12.75" customHeight="1">
      <c r="A526" s="319"/>
      <c r="B526" s="23"/>
      <c r="C526" s="7"/>
      <c r="D526" s="19"/>
      <c r="F526" s="7"/>
      <c r="G526" s="7"/>
      <c r="H526" s="16"/>
    </row>
    <row r="527" spans="1:8" ht="12.75" customHeight="1">
      <c r="A527" s="319"/>
      <c r="B527" s="23"/>
      <c r="C527" s="7"/>
      <c r="D527" s="19"/>
      <c r="F527" s="7"/>
      <c r="G527" s="7"/>
      <c r="H527" s="16"/>
    </row>
    <row r="528" spans="1:8" ht="12.75" customHeight="1">
      <c r="A528" s="319"/>
      <c r="B528" s="23"/>
      <c r="C528" s="7"/>
      <c r="D528" s="19"/>
      <c r="F528" s="7"/>
      <c r="G528" s="7"/>
      <c r="H528" s="16"/>
    </row>
    <row r="529" spans="1:8" ht="12.75" customHeight="1">
      <c r="A529" s="319"/>
      <c r="B529" s="23"/>
      <c r="C529" s="7"/>
      <c r="D529" s="19"/>
      <c r="F529" s="7"/>
      <c r="G529" s="7"/>
      <c r="H529" s="16"/>
    </row>
    <row r="530" spans="1:8" ht="12.75" customHeight="1">
      <c r="A530" s="319"/>
      <c r="B530" s="23"/>
      <c r="C530" s="7"/>
      <c r="D530" s="19"/>
      <c r="F530" s="7"/>
      <c r="G530" s="7"/>
      <c r="H530" s="16"/>
    </row>
    <row r="531" spans="1:8" ht="12.75" customHeight="1">
      <c r="A531" s="319"/>
      <c r="B531" s="23"/>
      <c r="C531" s="7"/>
      <c r="D531" s="19"/>
      <c r="F531" s="7"/>
      <c r="G531" s="7"/>
      <c r="H531" s="16"/>
    </row>
    <row r="532" spans="1:8" ht="12.75" customHeight="1">
      <c r="A532" s="319"/>
      <c r="B532" s="23"/>
      <c r="C532" s="7"/>
      <c r="D532" s="19"/>
      <c r="F532" s="7"/>
      <c r="G532" s="7"/>
      <c r="H532" s="16"/>
    </row>
    <row r="533" spans="1:8" ht="12.75" customHeight="1">
      <c r="A533" s="319"/>
      <c r="B533" s="23"/>
      <c r="C533" s="7"/>
      <c r="D533" s="19"/>
      <c r="F533" s="7"/>
      <c r="G533" s="7"/>
      <c r="H533" s="16"/>
    </row>
    <row r="534" spans="1:8" ht="12.75" customHeight="1">
      <c r="A534" s="319"/>
      <c r="B534" s="23"/>
      <c r="C534" s="7"/>
      <c r="D534" s="19"/>
      <c r="F534" s="7"/>
      <c r="G534" s="7"/>
      <c r="H534" s="16"/>
    </row>
    <row r="535" spans="1:8" ht="12.75" customHeight="1">
      <c r="A535" s="319"/>
      <c r="B535" s="23"/>
      <c r="C535" s="7"/>
      <c r="D535" s="19"/>
      <c r="F535" s="7"/>
      <c r="G535" s="7"/>
      <c r="H535" s="16"/>
    </row>
    <row r="536" spans="1:8" ht="12.75" customHeight="1">
      <c r="A536" s="319"/>
      <c r="B536" s="23"/>
      <c r="C536" s="7"/>
      <c r="D536" s="19"/>
      <c r="F536" s="7"/>
      <c r="G536" s="7"/>
      <c r="H536" s="16"/>
    </row>
    <row r="537" spans="1:8" ht="12.75" customHeight="1">
      <c r="A537" s="319"/>
      <c r="B537" s="23"/>
      <c r="C537" s="7"/>
      <c r="D537" s="19"/>
      <c r="F537" s="7"/>
      <c r="G537" s="7"/>
      <c r="H537" s="16"/>
    </row>
    <row r="538" spans="1:8" ht="12.75" customHeight="1">
      <c r="A538" s="319"/>
      <c r="B538" s="23"/>
      <c r="C538" s="7"/>
      <c r="D538" s="19"/>
      <c r="F538" s="7"/>
      <c r="G538" s="7"/>
      <c r="H538" s="16"/>
    </row>
    <row r="539" spans="1:8" ht="12.75" customHeight="1">
      <c r="A539" s="319"/>
      <c r="B539" s="23"/>
      <c r="C539" s="7"/>
      <c r="D539" s="19"/>
      <c r="F539" s="7"/>
      <c r="G539" s="7"/>
      <c r="H539" s="16"/>
    </row>
    <row r="540" spans="1:8" ht="12.75" customHeight="1">
      <c r="A540" s="319"/>
      <c r="B540" s="23"/>
      <c r="C540" s="7"/>
      <c r="D540" s="19"/>
      <c r="F540" s="7"/>
      <c r="G540" s="7"/>
      <c r="H540" s="16"/>
    </row>
    <row r="541" spans="1:8" ht="12.75" customHeight="1">
      <c r="A541" s="319"/>
      <c r="B541" s="23"/>
      <c r="C541" s="7"/>
      <c r="D541" s="19"/>
      <c r="F541" s="7"/>
      <c r="G541" s="7"/>
      <c r="H541" s="16"/>
    </row>
    <row r="542" spans="1:8" ht="12.75" customHeight="1">
      <c r="A542" s="319"/>
      <c r="B542" s="23"/>
      <c r="C542" s="7"/>
      <c r="D542" s="19"/>
      <c r="F542" s="7"/>
      <c r="G542" s="7"/>
      <c r="H542" s="16"/>
    </row>
    <row r="543" spans="1:8" ht="12.75" customHeight="1">
      <c r="A543" s="319"/>
      <c r="B543" s="23"/>
      <c r="C543" s="7"/>
      <c r="D543" s="19"/>
      <c r="F543" s="7"/>
      <c r="G543" s="7"/>
      <c r="H543" s="16"/>
    </row>
    <row r="544" spans="1:8" ht="12.75" customHeight="1">
      <c r="A544" s="319"/>
      <c r="B544" s="23"/>
      <c r="C544" s="7"/>
      <c r="D544" s="19"/>
      <c r="F544" s="7"/>
      <c r="G544" s="7"/>
      <c r="H544" s="16"/>
    </row>
    <row r="545" spans="1:8" ht="12.75" customHeight="1">
      <c r="A545" s="319"/>
      <c r="B545" s="23"/>
      <c r="C545" s="7"/>
      <c r="D545" s="19"/>
      <c r="F545" s="7"/>
      <c r="G545" s="7"/>
      <c r="H545" s="16"/>
    </row>
    <row r="546" spans="1:8" ht="12.75" customHeight="1">
      <c r="A546" s="319"/>
      <c r="B546" s="23"/>
      <c r="C546" s="7"/>
      <c r="D546" s="19"/>
      <c r="F546" s="7"/>
      <c r="G546" s="7"/>
      <c r="H546" s="16"/>
    </row>
    <row r="547" spans="1:8" ht="12.75" customHeight="1">
      <c r="A547" s="319"/>
      <c r="B547" s="23"/>
      <c r="C547" s="7"/>
      <c r="D547" s="19"/>
      <c r="F547" s="7"/>
      <c r="G547" s="7"/>
      <c r="H547" s="16"/>
    </row>
    <row r="548" spans="1:8" ht="12.75" customHeight="1">
      <c r="A548" s="319"/>
      <c r="B548" s="23"/>
      <c r="C548" s="7"/>
      <c r="D548" s="19"/>
      <c r="F548" s="7"/>
      <c r="G548" s="7"/>
      <c r="H548" s="16"/>
    </row>
    <row r="549" spans="1:8" ht="12.75" customHeight="1">
      <c r="A549" s="319"/>
      <c r="B549" s="23"/>
      <c r="C549" s="7"/>
      <c r="D549" s="19"/>
      <c r="F549" s="7"/>
      <c r="G549" s="7"/>
      <c r="H549" s="16"/>
    </row>
    <row r="550" spans="1:8" ht="12.75" customHeight="1">
      <c r="A550" s="319"/>
      <c r="B550" s="23"/>
      <c r="C550" s="7"/>
      <c r="D550" s="19"/>
      <c r="F550" s="7"/>
      <c r="G550" s="7"/>
      <c r="H550" s="16"/>
    </row>
    <row r="551" spans="1:8" ht="12.75" customHeight="1">
      <c r="A551" s="319"/>
      <c r="B551" s="23"/>
      <c r="C551" s="7"/>
      <c r="D551" s="19"/>
      <c r="F551" s="7"/>
      <c r="G551" s="7"/>
      <c r="H551" s="16"/>
    </row>
    <row r="552" spans="1:8" ht="12.75" customHeight="1">
      <c r="A552" s="319"/>
      <c r="B552" s="23"/>
      <c r="C552" s="7"/>
      <c r="D552" s="19"/>
      <c r="F552" s="7"/>
      <c r="G552" s="7"/>
      <c r="H552" s="16"/>
    </row>
    <row r="553" spans="1:8" ht="12.75" customHeight="1">
      <c r="A553" s="319"/>
      <c r="B553" s="23"/>
      <c r="C553" s="7"/>
      <c r="D553" s="19"/>
      <c r="F553" s="7"/>
      <c r="G553" s="7"/>
      <c r="H553" s="16"/>
    </row>
    <row r="554" spans="1:8" ht="12.75" customHeight="1">
      <c r="A554" s="319"/>
      <c r="B554" s="23"/>
      <c r="C554" s="7"/>
      <c r="D554" s="19"/>
      <c r="F554" s="7"/>
      <c r="G554" s="7"/>
      <c r="H554" s="16"/>
    </row>
    <row r="555" spans="1:8" ht="12.75" customHeight="1">
      <c r="A555" s="319"/>
      <c r="B555" s="23"/>
      <c r="C555" s="7"/>
      <c r="D555" s="19"/>
      <c r="F555" s="7"/>
      <c r="G555" s="7"/>
      <c r="H555" s="16"/>
    </row>
    <row r="556" spans="1:8" ht="12.75" customHeight="1">
      <c r="A556" s="319"/>
      <c r="B556" s="23"/>
      <c r="C556" s="7"/>
      <c r="D556" s="19"/>
      <c r="F556" s="7"/>
      <c r="G556" s="7"/>
      <c r="H556" s="16"/>
    </row>
    <row r="557" spans="1:8" ht="12.75" customHeight="1">
      <c r="A557" s="319"/>
      <c r="B557" s="23"/>
      <c r="C557" s="7"/>
      <c r="D557" s="19"/>
      <c r="F557" s="7"/>
      <c r="G557" s="7"/>
      <c r="H557" s="16"/>
    </row>
    <row r="558" spans="1:8" ht="12.75" customHeight="1">
      <c r="A558" s="319"/>
      <c r="B558" s="23"/>
      <c r="C558" s="7"/>
      <c r="D558" s="19"/>
      <c r="F558" s="7"/>
      <c r="G558" s="7"/>
      <c r="H558" s="16"/>
    </row>
    <row r="559" spans="1:8" ht="12.75" customHeight="1">
      <c r="A559" s="319"/>
      <c r="B559" s="23"/>
      <c r="C559" s="7"/>
      <c r="D559" s="19"/>
      <c r="F559" s="7"/>
      <c r="G559" s="7"/>
      <c r="H559" s="16"/>
    </row>
    <row r="560" spans="1:8" ht="12.75" customHeight="1">
      <c r="A560" s="319"/>
      <c r="B560" s="23"/>
      <c r="C560" s="7"/>
      <c r="D560" s="19"/>
      <c r="F560" s="7"/>
      <c r="G560" s="7"/>
      <c r="H560" s="16"/>
    </row>
    <row r="561" spans="1:8" ht="12.75" customHeight="1">
      <c r="A561" s="319"/>
      <c r="B561" s="23"/>
      <c r="C561" s="7"/>
      <c r="D561" s="19"/>
      <c r="F561" s="7"/>
      <c r="G561" s="7"/>
      <c r="H561" s="16"/>
    </row>
    <row r="562" spans="1:8" ht="12.75" customHeight="1">
      <c r="A562" s="319"/>
      <c r="B562" s="23"/>
      <c r="C562" s="7"/>
      <c r="D562" s="19"/>
      <c r="F562" s="7"/>
      <c r="G562" s="7"/>
      <c r="H562" s="16"/>
    </row>
    <row r="563" spans="1:8" ht="12.75" customHeight="1">
      <c r="A563" s="319"/>
      <c r="B563" s="23"/>
      <c r="C563" s="7"/>
      <c r="D563" s="19"/>
      <c r="F563" s="7"/>
      <c r="G563" s="7"/>
      <c r="H563" s="16"/>
    </row>
    <row r="564" spans="1:8" ht="12.75" customHeight="1">
      <c r="A564" s="319"/>
      <c r="B564" s="23"/>
      <c r="C564" s="7"/>
      <c r="D564" s="19"/>
      <c r="F564" s="7"/>
      <c r="G564" s="7"/>
      <c r="H564" s="16"/>
    </row>
    <row r="565" spans="1:8" ht="12.75" customHeight="1">
      <c r="A565" s="319"/>
      <c r="B565" s="23"/>
      <c r="C565" s="7"/>
      <c r="D565" s="19"/>
      <c r="F565" s="7"/>
      <c r="G565" s="7"/>
      <c r="H565" s="16"/>
    </row>
    <row r="566" spans="1:8" ht="12.75" customHeight="1">
      <c r="A566" s="319"/>
      <c r="B566" s="23"/>
      <c r="C566" s="7"/>
      <c r="D566" s="19"/>
      <c r="F566" s="7"/>
      <c r="G566" s="7"/>
      <c r="H566" s="16"/>
    </row>
    <row r="567" spans="1:8" ht="12.75" customHeight="1">
      <c r="A567" s="319"/>
      <c r="B567" s="23"/>
      <c r="C567" s="7"/>
      <c r="D567" s="19"/>
      <c r="F567" s="7"/>
      <c r="G567" s="7"/>
      <c r="H567" s="16"/>
    </row>
    <row r="568" spans="1:8" ht="12.75" customHeight="1">
      <c r="A568" s="319"/>
      <c r="B568" s="23"/>
      <c r="C568" s="7"/>
      <c r="D568" s="19"/>
      <c r="F568" s="7"/>
      <c r="G568" s="7"/>
      <c r="H568" s="16"/>
    </row>
    <row r="569" spans="1:8" ht="12.75" customHeight="1">
      <c r="A569" s="319"/>
      <c r="B569" s="23"/>
      <c r="C569" s="7"/>
      <c r="D569" s="19"/>
      <c r="F569" s="7"/>
      <c r="G569" s="7"/>
      <c r="H569" s="16"/>
    </row>
    <row r="570" spans="1:8" ht="12.75" customHeight="1">
      <c r="A570" s="319"/>
      <c r="B570" s="23"/>
      <c r="C570" s="7"/>
      <c r="D570" s="19"/>
      <c r="F570" s="7"/>
      <c r="G570" s="7"/>
      <c r="H570" s="16"/>
    </row>
    <row r="571" spans="1:8" ht="12.75" customHeight="1">
      <c r="A571" s="319"/>
      <c r="B571" s="23"/>
      <c r="C571" s="7"/>
      <c r="D571" s="19"/>
      <c r="F571" s="7"/>
      <c r="G571" s="7"/>
      <c r="H571" s="16"/>
    </row>
    <row r="572" spans="1:8" ht="12.75" customHeight="1">
      <c r="A572" s="319"/>
      <c r="B572" s="23"/>
      <c r="C572" s="7"/>
      <c r="D572" s="19"/>
      <c r="F572" s="7"/>
      <c r="G572" s="7"/>
      <c r="H572" s="16"/>
    </row>
    <row r="573" spans="1:8" ht="12.75" customHeight="1">
      <c r="A573" s="319"/>
      <c r="B573" s="23"/>
      <c r="C573" s="7"/>
      <c r="D573" s="19"/>
      <c r="F573" s="7"/>
      <c r="G573" s="7"/>
      <c r="H573" s="16"/>
    </row>
    <row r="574" spans="1:8" ht="12.75" customHeight="1">
      <c r="A574" s="319"/>
      <c r="B574" s="23"/>
      <c r="C574" s="7"/>
      <c r="D574" s="19"/>
      <c r="F574" s="7"/>
      <c r="G574" s="7"/>
      <c r="H574" s="16"/>
    </row>
    <row r="575" spans="1:8" ht="12.75" customHeight="1">
      <c r="A575" s="319"/>
      <c r="B575" s="23"/>
      <c r="C575" s="7"/>
      <c r="D575" s="19"/>
      <c r="F575" s="7"/>
      <c r="G575" s="7"/>
      <c r="H575" s="16"/>
    </row>
    <row r="576" spans="1:8" ht="12.75" customHeight="1">
      <c r="A576" s="319"/>
      <c r="B576" s="23"/>
      <c r="C576" s="7"/>
      <c r="D576" s="19"/>
      <c r="F576" s="7"/>
      <c r="G576" s="7"/>
      <c r="H576" s="16"/>
    </row>
    <row r="577" spans="1:8" ht="12.75" customHeight="1">
      <c r="A577" s="319"/>
      <c r="B577" s="23"/>
      <c r="C577" s="7"/>
      <c r="D577" s="19"/>
      <c r="F577" s="7"/>
      <c r="G577" s="7"/>
      <c r="H577" s="16"/>
    </row>
    <row r="578" spans="1:8" ht="12.75" customHeight="1">
      <c r="A578" s="319"/>
      <c r="B578" s="23"/>
      <c r="C578" s="7"/>
      <c r="D578" s="19"/>
      <c r="F578" s="7"/>
      <c r="G578" s="7"/>
      <c r="H578" s="16"/>
    </row>
    <row r="579" spans="1:8" ht="12.75" customHeight="1">
      <c r="A579" s="319"/>
      <c r="B579" s="23"/>
      <c r="C579" s="7"/>
      <c r="D579" s="19"/>
      <c r="F579" s="7"/>
      <c r="G579" s="7"/>
      <c r="H579" s="16"/>
    </row>
    <row r="580" spans="1:8" ht="12.75" customHeight="1">
      <c r="A580" s="319"/>
      <c r="B580" s="23"/>
      <c r="C580" s="7"/>
      <c r="D580" s="19"/>
      <c r="F580" s="7"/>
      <c r="G580" s="7"/>
      <c r="H580" s="16"/>
    </row>
    <row r="581" spans="1:8" ht="12.75" customHeight="1">
      <c r="A581" s="319"/>
      <c r="B581" s="23"/>
      <c r="C581" s="7"/>
      <c r="D581" s="19"/>
      <c r="F581" s="7"/>
      <c r="G581" s="7"/>
      <c r="H581" s="16"/>
    </row>
    <row r="582" spans="1:8" ht="12.75" customHeight="1">
      <c r="A582" s="319"/>
      <c r="B582" s="23"/>
      <c r="C582" s="7"/>
      <c r="D582" s="19"/>
      <c r="F582" s="7"/>
      <c r="G582" s="7"/>
      <c r="H582" s="16"/>
    </row>
    <row r="583" spans="1:8" ht="12.75" customHeight="1">
      <c r="A583" s="319"/>
      <c r="B583" s="23"/>
      <c r="C583" s="7"/>
      <c r="D583" s="19"/>
      <c r="F583" s="7"/>
      <c r="G583" s="7"/>
      <c r="H583" s="16"/>
    </row>
    <row r="584" spans="1:8" ht="12.75" customHeight="1">
      <c r="A584" s="319"/>
      <c r="B584" s="23"/>
      <c r="C584" s="7"/>
      <c r="D584" s="19"/>
      <c r="F584" s="7"/>
      <c r="G584" s="7"/>
      <c r="H584" s="16"/>
    </row>
    <row r="585" spans="1:8" ht="12.75" customHeight="1">
      <c r="A585" s="319"/>
      <c r="B585" s="23"/>
      <c r="C585" s="7"/>
      <c r="D585" s="19"/>
      <c r="F585" s="7"/>
      <c r="G585" s="7"/>
      <c r="H585" s="16"/>
    </row>
    <row r="586" spans="1:8" ht="12.75" customHeight="1">
      <c r="A586" s="319"/>
      <c r="B586" s="23"/>
      <c r="C586" s="7"/>
      <c r="D586" s="19"/>
      <c r="F586" s="7"/>
      <c r="G586" s="7"/>
      <c r="H586" s="16"/>
    </row>
    <row r="587" spans="1:8" ht="12.75" customHeight="1">
      <c r="A587" s="319"/>
      <c r="B587" s="23"/>
      <c r="C587" s="7"/>
      <c r="D587" s="19"/>
      <c r="F587" s="7"/>
      <c r="G587" s="7"/>
      <c r="H587" s="16"/>
    </row>
    <row r="588" spans="1:8" ht="12.75" customHeight="1">
      <c r="A588" s="319"/>
      <c r="B588" s="23"/>
      <c r="C588" s="7"/>
      <c r="D588" s="19"/>
      <c r="F588" s="7"/>
      <c r="G588" s="7"/>
      <c r="H588" s="16"/>
    </row>
    <row r="589" spans="1:8" ht="12.75" customHeight="1">
      <c r="A589" s="319"/>
      <c r="B589" s="23"/>
      <c r="C589" s="7"/>
      <c r="D589" s="19"/>
      <c r="F589" s="7"/>
      <c r="G589" s="7"/>
      <c r="H589" s="16"/>
    </row>
    <row r="590" spans="1:8" ht="12.75" customHeight="1">
      <c r="A590" s="319"/>
      <c r="B590" s="23"/>
      <c r="C590" s="7"/>
      <c r="D590" s="19"/>
      <c r="F590" s="7"/>
      <c r="G590" s="7"/>
      <c r="H590" s="16"/>
    </row>
    <row r="591" spans="1:8" ht="12.75" customHeight="1">
      <c r="A591" s="319"/>
      <c r="B591" s="23"/>
      <c r="C591" s="7"/>
      <c r="D591" s="19"/>
      <c r="F591" s="7"/>
      <c r="G591" s="7"/>
      <c r="H591" s="16"/>
    </row>
    <row r="592" spans="1:8" ht="12.75" customHeight="1">
      <c r="A592" s="319"/>
      <c r="B592" s="23"/>
      <c r="C592" s="7"/>
      <c r="D592" s="19"/>
      <c r="F592" s="7"/>
      <c r="G592" s="7"/>
      <c r="H592" s="16"/>
    </row>
    <row r="593" spans="1:8" ht="12.75" customHeight="1">
      <c r="A593" s="319"/>
      <c r="B593" s="23"/>
      <c r="C593" s="7"/>
      <c r="D593" s="19"/>
      <c r="F593" s="7"/>
      <c r="G593" s="7"/>
      <c r="H593" s="16"/>
    </row>
    <row r="594" spans="1:8" ht="12.75" customHeight="1">
      <c r="A594" s="319"/>
      <c r="B594" s="23"/>
      <c r="C594" s="7"/>
      <c r="D594" s="19"/>
      <c r="F594" s="7"/>
      <c r="G594" s="7"/>
      <c r="H594" s="16"/>
    </row>
    <row r="595" spans="1:8" ht="12.75" customHeight="1">
      <c r="A595" s="319"/>
      <c r="B595" s="23"/>
      <c r="C595" s="7"/>
      <c r="D595" s="19"/>
      <c r="F595" s="7"/>
      <c r="G595" s="7"/>
      <c r="H595" s="16"/>
    </row>
    <row r="596" spans="1:8" ht="12.75" customHeight="1">
      <c r="A596" s="319"/>
      <c r="B596" s="23"/>
      <c r="C596" s="7"/>
      <c r="D596" s="19"/>
      <c r="F596" s="7"/>
      <c r="G596" s="7"/>
      <c r="H596" s="16"/>
    </row>
    <row r="597" spans="1:8" ht="12.75" customHeight="1">
      <c r="A597" s="319"/>
      <c r="B597" s="23"/>
      <c r="C597" s="7"/>
      <c r="D597" s="19"/>
      <c r="F597" s="7"/>
      <c r="G597" s="7"/>
      <c r="H597" s="16"/>
    </row>
    <row r="598" spans="1:8" ht="12.75" customHeight="1">
      <c r="A598" s="319"/>
      <c r="B598" s="23"/>
      <c r="C598" s="7"/>
      <c r="D598" s="19"/>
      <c r="F598" s="7"/>
      <c r="G598" s="7"/>
      <c r="H598" s="16"/>
    </row>
    <row r="599" spans="1:8" ht="12.75" customHeight="1">
      <c r="A599" s="319"/>
      <c r="B599" s="23"/>
      <c r="C599" s="7"/>
      <c r="D599" s="19"/>
      <c r="F599" s="7"/>
      <c r="G599" s="7"/>
      <c r="H599" s="16"/>
    </row>
    <row r="600" spans="1:8" ht="12.75" customHeight="1">
      <c r="A600" s="319"/>
      <c r="B600" s="23"/>
      <c r="C600" s="7"/>
      <c r="D600" s="19"/>
      <c r="F600" s="7"/>
      <c r="G600" s="7"/>
      <c r="H600" s="16"/>
    </row>
    <row r="601" spans="1:8" ht="12.75" customHeight="1">
      <c r="A601" s="319"/>
      <c r="B601" s="23"/>
      <c r="C601" s="7"/>
      <c r="D601" s="19"/>
      <c r="F601" s="7"/>
      <c r="G601" s="7"/>
      <c r="H601" s="16"/>
    </row>
    <row r="602" spans="1:8" ht="12.75" customHeight="1">
      <c r="A602" s="319"/>
      <c r="B602" s="23"/>
      <c r="C602" s="7"/>
      <c r="D602" s="19"/>
      <c r="F602" s="7"/>
      <c r="G602" s="7"/>
      <c r="H602" s="16"/>
    </row>
    <row r="603" spans="1:8" ht="12.75" customHeight="1">
      <c r="A603" s="319"/>
      <c r="B603" s="23"/>
      <c r="C603" s="7"/>
      <c r="D603" s="19"/>
      <c r="F603" s="7"/>
      <c r="G603" s="7"/>
      <c r="H603" s="16"/>
    </row>
    <row r="604" spans="1:8" ht="12.75" customHeight="1">
      <c r="A604" s="319"/>
      <c r="B604" s="23"/>
      <c r="C604" s="7"/>
      <c r="D604" s="19"/>
      <c r="F604" s="7"/>
      <c r="G604" s="7"/>
      <c r="H604" s="16"/>
    </row>
    <row r="605" spans="1:8" ht="12.75" customHeight="1">
      <c r="A605" s="319"/>
      <c r="B605" s="23"/>
      <c r="C605" s="7"/>
      <c r="D605" s="19"/>
      <c r="F605" s="7"/>
      <c r="G605" s="7"/>
      <c r="H605" s="16"/>
    </row>
    <row r="606" spans="1:8" ht="12.75" customHeight="1">
      <c r="A606" s="319"/>
      <c r="B606" s="23"/>
      <c r="C606" s="7"/>
      <c r="D606" s="19"/>
      <c r="F606" s="7"/>
      <c r="G606" s="7"/>
      <c r="H606" s="16"/>
    </row>
    <row r="607" spans="1:8" ht="12.75" customHeight="1">
      <c r="A607" s="319"/>
      <c r="B607" s="23"/>
      <c r="C607" s="7"/>
      <c r="D607" s="19"/>
      <c r="F607" s="7"/>
      <c r="G607" s="7"/>
      <c r="H607" s="16"/>
    </row>
    <row r="608" spans="1:8" ht="12.75" customHeight="1">
      <c r="A608" s="319"/>
      <c r="B608" s="23"/>
      <c r="C608" s="7"/>
      <c r="D608" s="19"/>
      <c r="F608" s="7"/>
      <c r="G608" s="7"/>
      <c r="H608" s="16"/>
    </row>
    <row r="609" spans="1:8" ht="12.75" customHeight="1">
      <c r="A609" s="319"/>
      <c r="B609" s="23"/>
      <c r="C609" s="7"/>
      <c r="D609" s="19"/>
      <c r="F609" s="7"/>
      <c r="G609" s="7"/>
      <c r="H609" s="16"/>
    </row>
    <row r="610" spans="1:8" ht="12.75" customHeight="1">
      <c r="A610" s="319"/>
      <c r="B610" s="23"/>
      <c r="C610" s="7"/>
      <c r="D610" s="19"/>
      <c r="F610" s="7"/>
      <c r="G610" s="7"/>
      <c r="H610" s="16"/>
    </row>
    <row r="611" spans="1:8" ht="12.75" customHeight="1">
      <c r="A611" s="319"/>
      <c r="B611" s="23"/>
      <c r="C611" s="7"/>
      <c r="D611" s="19"/>
      <c r="F611" s="7"/>
      <c r="G611" s="7"/>
      <c r="H611" s="16"/>
    </row>
    <row r="612" spans="1:8" ht="12.75" customHeight="1">
      <c r="A612" s="319"/>
      <c r="B612" s="23"/>
      <c r="C612" s="7"/>
      <c r="D612" s="19"/>
      <c r="F612" s="7"/>
      <c r="G612" s="7"/>
      <c r="H612" s="16"/>
    </row>
    <row r="613" spans="1:8" ht="12.75" customHeight="1">
      <c r="A613" s="319"/>
      <c r="B613" s="23"/>
      <c r="C613" s="7"/>
      <c r="D613" s="19"/>
      <c r="F613" s="7"/>
      <c r="G613" s="7"/>
      <c r="H613" s="16"/>
    </row>
    <row r="614" spans="1:8" ht="12.75" customHeight="1">
      <c r="A614" s="319"/>
      <c r="B614" s="23"/>
      <c r="C614" s="7"/>
      <c r="D614" s="19"/>
      <c r="F614" s="7"/>
      <c r="G614" s="7"/>
      <c r="H614" s="16"/>
    </row>
    <row r="615" spans="1:8" ht="12.75" customHeight="1">
      <c r="A615" s="319"/>
      <c r="B615" s="23"/>
      <c r="C615" s="7"/>
      <c r="D615" s="19"/>
      <c r="F615" s="7"/>
      <c r="G615" s="7"/>
      <c r="H615" s="16"/>
    </row>
    <row r="616" spans="1:8" ht="12.75" customHeight="1">
      <c r="A616" s="319"/>
      <c r="B616" s="23"/>
      <c r="C616" s="7"/>
      <c r="D616" s="19"/>
      <c r="F616" s="7"/>
      <c r="G616" s="7"/>
      <c r="H616" s="16"/>
    </row>
    <row r="617" spans="1:8" ht="12.75" customHeight="1">
      <c r="A617" s="319"/>
      <c r="B617" s="23"/>
      <c r="C617" s="7"/>
      <c r="D617" s="19"/>
      <c r="F617" s="7"/>
      <c r="G617" s="7"/>
      <c r="H617" s="16"/>
    </row>
    <row r="618" spans="1:8" ht="12.75" customHeight="1">
      <c r="A618" s="319"/>
      <c r="B618" s="23"/>
      <c r="C618" s="7"/>
      <c r="D618" s="19"/>
      <c r="F618" s="7"/>
      <c r="G618" s="7"/>
      <c r="H618" s="16"/>
    </row>
    <row r="619" spans="1:8" ht="12.75" customHeight="1">
      <c r="A619" s="319"/>
      <c r="B619" s="23"/>
      <c r="C619" s="7"/>
      <c r="D619" s="19"/>
      <c r="F619" s="7"/>
      <c r="G619" s="7"/>
      <c r="H619" s="16"/>
    </row>
    <row r="620" spans="1:8" ht="12.75" customHeight="1">
      <c r="A620" s="319"/>
      <c r="B620" s="23"/>
      <c r="C620" s="7"/>
      <c r="D620" s="19"/>
      <c r="F620" s="7"/>
      <c r="G620" s="7"/>
      <c r="H620" s="16"/>
    </row>
    <row r="621" spans="1:8" ht="12.75" customHeight="1">
      <c r="A621" s="319"/>
      <c r="B621" s="23"/>
      <c r="C621" s="7"/>
      <c r="D621" s="19"/>
      <c r="F621" s="7"/>
      <c r="G621" s="7"/>
      <c r="H621" s="16"/>
    </row>
    <row r="622" spans="1:8" ht="12.75" customHeight="1">
      <c r="A622" s="319"/>
      <c r="B622" s="23"/>
      <c r="C622" s="7"/>
      <c r="D622" s="19"/>
      <c r="F622" s="7"/>
      <c r="G622" s="7"/>
      <c r="H622" s="16"/>
    </row>
    <row r="623" spans="1:8" ht="12.75" customHeight="1">
      <c r="A623" s="319"/>
      <c r="B623" s="23"/>
      <c r="C623" s="7"/>
      <c r="D623" s="19"/>
      <c r="F623" s="7"/>
      <c r="G623" s="7"/>
      <c r="H623" s="16"/>
    </row>
    <row r="624" spans="1:8" ht="12.75" customHeight="1">
      <c r="A624" s="319"/>
      <c r="B624" s="23"/>
      <c r="C624" s="7"/>
      <c r="D624" s="19"/>
      <c r="F624" s="7"/>
      <c r="G624" s="7"/>
      <c r="H624" s="16"/>
    </row>
    <row r="625" spans="1:8" ht="12.75" customHeight="1">
      <c r="A625" s="319"/>
      <c r="B625" s="23"/>
      <c r="C625" s="7"/>
      <c r="D625" s="19"/>
      <c r="F625" s="7"/>
      <c r="G625" s="7"/>
      <c r="H625" s="16"/>
    </row>
    <row r="626" spans="1:8" ht="12.75" customHeight="1">
      <c r="A626" s="319"/>
      <c r="B626" s="23"/>
      <c r="C626" s="7"/>
      <c r="D626" s="19"/>
      <c r="F626" s="7"/>
      <c r="G626" s="7"/>
      <c r="H626" s="16"/>
    </row>
    <row r="627" spans="1:8" ht="12.75" customHeight="1">
      <c r="A627" s="319"/>
      <c r="B627" s="23"/>
      <c r="C627" s="7"/>
      <c r="D627" s="19"/>
      <c r="F627" s="7"/>
      <c r="G627" s="7"/>
      <c r="H627" s="16"/>
    </row>
    <row r="628" spans="1:8" ht="12.75" customHeight="1">
      <c r="A628" s="319"/>
      <c r="B628" s="23"/>
      <c r="C628" s="7"/>
      <c r="D628" s="19"/>
      <c r="F628" s="7"/>
      <c r="G628" s="7"/>
      <c r="H628" s="16"/>
    </row>
    <row r="629" spans="1:8" ht="12.75" customHeight="1">
      <c r="A629" s="319"/>
      <c r="B629" s="23"/>
      <c r="C629" s="7"/>
      <c r="D629" s="19"/>
      <c r="F629" s="7"/>
      <c r="G629" s="7"/>
      <c r="H629" s="16"/>
    </row>
    <row r="630" spans="1:8" ht="12.75" customHeight="1">
      <c r="A630" s="319"/>
      <c r="B630" s="23"/>
      <c r="C630" s="7"/>
      <c r="D630" s="19"/>
      <c r="F630" s="7"/>
      <c r="G630" s="7"/>
      <c r="H630" s="16"/>
    </row>
    <row r="631" spans="1:8" ht="12.75" customHeight="1">
      <c r="A631" s="319"/>
      <c r="B631" s="23"/>
      <c r="C631" s="7"/>
      <c r="D631" s="19"/>
      <c r="F631" s="7"/>
      <c r="G631" s="7"/>
      <c r="H631" s="16"/>
    </row>
    <row r="632" spans="1:8" ht="12.75" customHeight="1">
      <c r="A632" s="319"/>
      <c r="B632" s="23"/>
      <c r="C632" s="7"/>
      <c r="D632" s="19"/>
      <c r="F632" s="7"/>
      <c r="G632" s="7"/>
      <c r="H632" s="16"/>
    </row>
    <row r="633" spans="1:8" ht="12.75" customHeight="1">
      <c r="A633" s="319"/>
      <c r="B633" s="23"/>
      <c r="C633" s="7"/>
      <c r="D633" s="19"/>
      <c r="F633" s="7"/>
      <c r="G633" s="7"/>
      <c r="H633" s="16"/>
    </row>
    <row r="634" spans="1:8" ht="12.75" customHeight="1">
      <c r="A634" s="319"/>
      <c r="B634" s="23"/>
      <c r="C634" s="7"/>
      <c r="D634" s="19"/>
      <c r="F634" s="7"/>
      <c r="G634" s="7"/>
      <c r="H634" s="16"/>
    </row>
    <row r="635" spans="1:8" ht="12.75" customHeight="1">
      <c r="A635" s="319"/>
      <c r="B635" s="23"/>
      <c r="C635" s="7"/>
      <c r="D635" s="19"/>
      <c r="F635" s="7"/>
      <c r="G635" s="7"/>
      <c r="H635" s="16"/>
    </row>
    <row r="636" spans="1:8" ht="12.75" customHeight="1">
      <c r="A636" s="319"/>
      <c r="B636" s="23"/>
      <c r="C636" s="7"/>
      <c r="D636" s="19"/>
      <c r="F636" s="7"/>
      <c r="G636" s="7"/>
      <c r="H636" s="16"/>
    </row>
    <row r="637" spans="1:8" ht="12.75" customHeight="1">
      <c r="A637" s="319"/>
      <c r="B637" s="23"/>
      <c r="C637" s="7"/>
      <c r="D637" s="19"/>
      <c r="F637" s="7"/>
      <c r="G637" s="7"/>
      <c r="H637" s="16"/>
    </row>
    <row r="638" spans="1:8" ht="12.75" customHeight="1">
      <c r="A638" s="319"/>
      <c r="B638" s="23"/>
      <c r="C638" s="7"/>
      <c r="D638" s="19"/>
      <c r="F638" s="7"/>
      <c r="G638" s="7"/>
      <c r="H638" s="16"/>
    </row>
    <row r="639" spans="1:8" ht="12.75" customHeight="1">
      <c r="A639" s="319"/>
      <c r="B639" s="23"/>
      <c r="C639" s="7"/>
      <c r="D639" s="19"/>
      <c r="F639" s="7"/>
      <c r="G639" s="7"/>
      <c r="H639" s="16"/>
    </row>
    <row r="640" spans="1:8" ht="12.75" customHeight="1">
      <c r="A640" s="319"/>
      <c r="B640" s="23"/>
      <c r="C640" s="7"/>
      <c r="D640" s="19"/>
      <c r="F640" s="7"/>
      <c r="G640" s="7"/>
      <c r="H640" s="16"/>
    </row>
    <row r="641" spans="1:8" ht="12.75" customHeight="1">
      <c r="A641" s="319"/>
      <c r="B641" s="23"/>
      <c r="C641" s="7"/>
      <c r="D641" s="19"/>
      <c r="F641" s="7"/>
      <c r="G641" s="7"/>
      <c r="H641" s="16"/>
    </row>
    <row r="642" spans="1:8" ht="12.75" customHeight="1">
      <c r="A642" s="319"/>
      <c r="B642" s="23"/>
      <c r="C642" s="7"/>
      <c r="D642" s="19"/>
      <c r="F642" s="7"/>
      <c r="G642" s="7"/>
      <c r="H642" s="16"/>
    </row>
    <row r="643" spans="1:8" ht="12.75" customHeight="1">
      <c r="A643" s="319"/>
      <c r="B643" s="23"/>
      <c r="C643" s="7"/>
      <c r="D643" s="19"/>
      <c r="F643" s="7"/>
      <c r="G643" s="7"/>
      <c r="H643" s="16"/>
    </row>
    <row r="644" spans="1:8" ht="12.75" customHeight="1">
      <c r="A644" s="319"/>
      <c r="B644" s="23"/>
      <c r="C644" s="7"/>
      <c r="D644" s="19"/>
      <c r="F644" s="7"/>
      <c r="G644" s="7"/>
      <c r="H644" s="16"/>
    </row>
    <row r="645" spans="1:8" ht="12.75" customHeight="1">
      <c r="A645" s="319"/>
      <c r="B645" s="23"/>
      <c r="C645" s="7"/>
      <c r="D645" s="19"/>
      <c r="F645" s="7"/>
      <c r="G645" s="7"/>
      <c r="H645" s="16"/>
    </row>
    <row r="646" spans="1:8" ht="12.75" customHeight="1">
      <c r="A646" s="319"/>
      <c r="B646" s="23"/>
      <c r="C646" s="7"/>
      <c r="D646" s="19"/>
      <c r="F646" s="7"/>
      <c r="G646" s="7"/>
      <c r="H646" s="16"/>
    </row>
    <row r="647" spans="1:8" ht="12.75" customHeight="1">
      <c r="A647" s="319"/>
      <c r="B647" s="23"/>
      <c r="C647" s="7"/>
      <c r="D647" s="19"/>
      <c r="F647" s="7"/>
      <c r="G647" s="7"/>
      <c r="H647" s="16"/>
    </row>
    <row r="648" spans="1:8" ht="12.75" customHeight="1">
      <c r="A648" s="319"/>
      <c r="B648" s="23"/>
      <c r="C648" s="7"/>
      <c r="D648" s="19"/>
      <c r="F648" s="7"/>
      <c r="G648" s="7"/>
      <c r="H648" s="16"/>
    </row>
    <row r="649" spans="1:8" ht="12.75" customHeight="1">
      <c r="A649" s="319"/>
      <c r="B649" s="23"/>
      <c r="C649" s="7"/>
      <c r="D649" s="19"/>
      <c r="F649" s="7"/>
      <c r="G649" s="7"/>
      <c r="H649" s="16"/>
    </row>
    <row r="650" spans="1:8" ht="12.75" customHeight="1">
      <c r="A650" s="319"/>
      <c r="B650" s="23"/>
      <c r="C650" s="7"/>
      <c r="D650" s="19"/>
      <c r="F650" s="7"/>
      <c r="G650" s="7"/>
      <c r="H650" s="16"/>
    </row>
    <row r="651" spans="1:8" ht="12.75" customHeight="1">
      <c r="A651" s="319"/>
      <c r="B651" s="23"/>
      <c r="C651" s="7"/>
      <c r="D651" s="19"/>
      <c r="F651" s="7"/>
      <c r="G651" s="7"/>
      <c r="H651" s="16"/>
    </row>
    <row r="652" spans="1:8" ht="12.75" customHeight="1">
      <c r="A652" s="319"/>
      <c r="B652" s="23"/>
      <c r="C652" s="7"/>
      <c r="D652" s="19"/>
      <c r="F652" s="7"/>
      <c r="G652" s="7"/>
      <c r="H652" s="16"/>
    </row>
    <row r="653" spans="1:8" ht="12.75" customHeight="1">
      <c r="A653" s="319"/>
      <c r="B653" s="23"/>
      <c r="C653" s="7"/>
      <c r="D653" s="19"/>
      <c r="F653" s="7"/>
      <c r="G653" s="7"/>
      <c r="H653" s="16"/>
    </row>
    <row r="654" spans="1:8" ht="12.75" customHeight="1">
      <c r="A654" s="319"/>
      <c r="B654" s="23"/>
      <c r="C654" s="7"/>
      <c r="D654" s="19"/>
      <c r="F654" s="7"/>
      <c r="G654" s="7"/>
      <c r="H654" s="16"/>
    </row>
    <row r="655" spans="1:8" ht="12.75" customHeight="1">
      <c r="A655" s="319"/>
      <c r="B655" s="23"/>
      <c r="C655" s="7"/>
      <c r="D655" s="19"/>
      <c r="F655" s="7"/>
      <c r="G655" s="7"/>
      <c r="H655" s="16"/>
    </row>
    <row r="656" spans="1:8" ht="12.75" customHeight="1">
      <c r="A656" s="319"/>
      <c r="B656" s="23"/>
      <c r="C656" s="7"/>
      <c r="D656" s="19"/>
      <c r="F656" s="7"/>
      <c r="G656" s="7"/>
      <c r="H656" s="16"/>
    </row>
    <row r="657" spans="1:8" ht="12.75" customHeight="1">
      <c r="A657" s="319"/>
      <c r="B657" s="23"/>
      <c r="C657" s="7"/>
      <c r="D657" s="19"/>
      <c r="F657" s="7"/>
      <c r="G657" s="7"/>
      <c r="H657" s="16"/>
    </row>
    <row r="658" spans="1:8" ht="12.75" customHeight="1">
      <c r="A658" s="319"/>
      <c r="B658" s="23"/>
      <c r="C658" s="7"/>
      <c r="D658" s="19"/>
      <c r="F658" s="7"/>
      <c r="G658" s="7"/>
      <c r="H658" s="16"/>
    </row>
    <row r="659" spans="1:8" ht="12.75" customHeight="1">
      <c r="A659" s="319"/>
      <c r="B659" s="23"/>
      <c r="C659" s="7"/>
      <c r="D659" s="19"/>
      <c r="F659" s="7"/>
      <c r="G659" s="7"/>
      <c r="H659" s="16"/>
    </row>
    <row r="660" spans="1:8" ht="12.75" customHeight="1">
      <c r="A660" s="319"/>
      <c r="B660" s="23"/>
      <c r="C660" s="7"/>
      <c r="D660" s="19"/>
      <c r="F660" s="7"/>
      <c r="G660" s="7"/>
      <c r="H660" s="16"/>
    </row>
    <row r="661" spans="1:8" ht="12.75" customHeight="1">
      <c r="A661" s="319"/>
      <c r="B661" s="23"/>
      <c r="C661" s="7"/>
      <c r="D661" s="19"/>
      <c r="F661" s="7"/>
      <c r="G661" s="7"/>
      <c r="H661" s="16"/>
    </row>
    <row r="662" spans="1:8" ht="12.75" customHeight="1">
      <c r="A662" s="319"/>
      <c r="B662" s="23"/>
      <c r="C662" s="7"/>
      <c r="D662" s="19"/>
      <c r="F662" s="7"/>
      <c r="G662" s="7"/>
      <c r="H662" s="16"/>
    </row>
    <row r="663" spans="1:8" ht="12.75" customHeight="1">
      <c r="A663" s="319"/>
      <c r="B663" s="23"/>
      <c r="C663" s="7"/>
      <c r="D663" s="19"/>
      <c r="F663" s="7"/>
      <c r="G663" s="7"/>
      <c r="H663" s="16"/>
    </row>
    <row r="664" spans="1:8" ht="12.75" customHeight="1">
      <c r="A664" s="319"/>
      <c r="B664" s="23"/>
      <c r="C664" s="7"/>
      <c r="D664" s="19"/>
      <c r="F664" s="7"/>
      <c r="G664" s="7"/>
      <c r="H664" s="16"/>
    </row>
    <row r="665" spans="1:8" ht="12.75" customHeight="1">
      <c r="A665" s="319"/>
      <c r="B665" s="23"/>
      <c r="C665" s="7"/>
      <c r="D665" s="19"/>
      <c r="F665" s="7"/>
      <c r="G665" s="7"/>
      <c r="H665" s="16"/>
    </row>
    <row r="666" spans="1:8" ht="12.75" customHeight="1">
      <c r="A666" s="319"/>
      <c r="B666" s="23"/>
      <c r="C666" s="7"/>
      <c r="D666" s="19"/>
      <c r="F666" s="7"/>
      <c r="G666" s="7"/>
      <c r="H666" s="16"/>
    </row>
    <row r="667" spans="1:8" ht="12.75" customHeight="1">
      <c r="A667" s="319"/>
      <c r="B667" s="23"/>
      <c r="C667" s="7"/>
      <c r="D667" s="19"/>
      <c r="F667" s="7"/>
      <c r="G667" s="7"/>
      <c r="H667" s="16"/>
    </row>
    <row r="668" spans="1:8" ht="12.75" customHeight="1">
      <c r="A668" s="319"/>
      <c r="B668" s="23"/>
      <c r="C668" s="7"/>
      <c r="D668" s="19"/>
      <c r="F668" s="7"/>
      <c r="G668" s="7"/>
      <c r="H668" s="16"/>
    </row>
    <row r="669" spans="1:8" ht="12.75" customHeight="1">
      <c r="A669" s="319"/>
      <c r="B669" s="23"/>
      <c r="C669" s="7"/>
      <c r="D669" s="19"/>
      <c r="F669" s="7"/>
      <c r="G669" s="7"/>
      <c r="H669" s="16"/>
    </row>
    <row r="670" spans="1:8" ht="12.75" customHeight="1">
      <c r="A670" s="319"/>
      <c r="B670" s="23"/>
      <c r="C670" s="7"/>
      <c r="D670" s="19"/>
      <c r="F670" s="7"/>
      <c r="G670" s="7"/>
      <c r="H670" s="16"/>
    </row>
    <row r="671" spans="1:8" ht="12.75" customHeight="1">
      <c r="A671" s="319"/>
      <c r="B671" s="23"/>
      <c r="C671" s="7"/>
      <c r="D671" s="19"/>
      <c r="F671" s="7"/>
      <c r="G671" s="7"/>
      <c r="H671" s="16"/>
    </row>
    <row r="672" spans="1:8" ht="12.75" customHeight="1">
      <c r="A672" s="319"/>
      <c r="B672" s="23"/>
      <c r="C672" s="7"/>
      <c r="D672" s="19"/>
      <c r="F672" s="7"/>
      <c r="G672" s="7"/>
      <c r="H672" s="16"/>
    </row>
    <row r="673" spans="1:8" ht="12.75" customHeight="1">
      <c r="A673" s="319"/>
      <c r="B673" s="23"/>
      <c r="C673" s="7"/>
      <c r="D673" s="19"/>
      <c r="F673" s="7"/>
      <c r="G673" s="7"/>
      <c r="H673" s="16"/>
    </row>
    <row r="674" spans="1:8" ht="12.75" customHeight="1">
      <c r="A674" s="319"/>
      <c r="B674" s="23"/>
      <c r="C674" s="7"/>
      <c r="D674" s="19"/>
      <c r="F674" s="7"/>
      <c r="G674" s="7"/>
      <c r="H674" s="16"/>
    </row>
    <row r="675" spans="1:8" ht="12.75" customHeight="1">
      <c r="A675" s="319"/>
      <c r="B675" s="23"/>
      <c r="C675" s="7"/>
      <c r="D675" s="19"/>
      <c r="F675" s="7"/>
      <c r="G675" s="7"/>
      <c r="H675" s="16"/>
    </row>
    <row r="676" spans="1:8" ht="12.75" customHeight="1">
      <c r="A676" s="319"/>
      <c r="B676" s="23"/>
      <c r="C676" s="7"/>
      <c r="D676" s="19"/>
      <c r="F676" s="7"/>
      <c r="G676" s="7"/>
      <c r="H676" s="16"/>
    </row>
    <row r="677" spans="1:8" ht="12.75" customHeight="1">
      <c r="A677" s="319"/>
      <c r="B677" s="23"/>
      <c r="C677" s="7"/>
      <c r="D677" s="19"/>
      <c r="F677" s="7"/>
      <c r="G677" s="7"/>
      <c r="H677" s="16"/>
    </row>
    <row r="678" spans="1:8" ht="12.75" customHeight="1">
      <c r="A678" s="319"/>
      <c r="B678" s="23"/>
      <c r="C678" s="7"/>
      <c r="D678" s="19"/>
      <c r="F678" s="7"/>
      <c r="G678" s="7"/>
      <c r="H678" s="16"/>
    </row>
    <row r="679" spans="1:8" ht="12.75" customHeight="1">
      <c r="A679" s="319"/>
      <c r="B679" s="23"/>
      <c r="C679" s="7"/>
      <c r="D679" s="19"/>
      <c r="F679" s="7"/>
      <c r="G679" s="7"/>
      <c r="H679" s="16"/>
    </row>
    <row r="680" spans="1:8" ht="12.75" customHeight="1">
      <c r="A680" s="319"/>
      <c r="B680" s="23"/>
      <c r="C680" s="7"/>
      <c r="D680" s="19"/>
      <c r="F680" s="7"/>
      <c r="G680" s="7"/>
      <c r="H680" s="16"/>
    </row>
    <row r="681" spans="1:8" ht="12.75" customHeight="1">
      <c r="A681" s="319"/>
      <c r="B681" s="23"/>
      <c r="C681" s="7"/>
      <c r="D681" s="19"/>
      <c r="F681" s="7"/>
      <c r="G681" s="7"/>
      <c r="H681" s="16"/>
    </row>
    <row r="682" spans="1:8" ht="12.75" customHeight="1">
      <c r="A682" s="319"/>
      <c r="B682" s="23"/>
      <c r="C682" s="7"/>
      <c r="D682" s="19"/>
      <c r="F682" s="7"/>
      <c r="G682" s="7"/>
      <c r="H682" s="16"/>
    </row>
    <row r="683" spans="1:8" ht="12.75" customHeight="1">
      <c r="A683" s="319"/>
      <c r="B683" s="23"/>
      <c r="C683" s="7"/>
      <c r="D683" s="19"/>
      <c r="F683" s="7"/>
      <c r="G683" s="7"/>
      <c r="H683" s="16"/>
    </row>
    <row r="684" spans="1:8" ht="12.75" customHeight="1">
      <c r="A684" s="319"/>
      <c r="B684" s="23"/>
      <c r="C684" s="7"/>
      <c r="D684" s="19"/>
      <c r="F684" s="7"/>
      <c r="G684" s="7"/>
      <c r="H684" s="16"/>
    </row>
    <row r="685" spans="1:8" ht="12.75" customHeight="1">
      <c r="A685" s="319"/>
      <c r="B685" s="23"/>
      <c r="C685" s="7"/>
      <c r="D685" s="19"/>
      <c r="F685" s="7"/>
      <c r="G685" s="7"/>
      <c r="H685" s="16"/>
    </row>
    <row r="686" spans="1:8" ht="12.75" customHeight="1">
      <c r="A686" s="319"/>
      <c r="B686" s="23"/>
      <c r="C686" s="7"/>
      <c r="D686" s="19"/>
      <c r="F686" s="7"/>
      <c r="G686" s="7"/>
      <c r="H686" s="16"/>
    </row>
    <row r="687" spans="1:8" ht="12.75" customHeight="1">
      <c r="A687" s="319"/>
      <c r="B687" s="23"/>
      <c r="C687" s="7"/>
      <c r="D687" s="19"/>
      <c r="F687" s="7"/>
      <c r="G687" s="7"/>
      <c r="H687" s="16"/>
    </row>
    <row r="688" spans="1:8" ht="12.75" customHeight="1">
      <c r="A688" s="319"/>
      <c r="B688" s="23"/>
      <c r="C688" s="7"/>
      <c r="D688" s="19"/>
      <c r="F688" s="7"/>
      <c r="G688" s="7"/>
      <c r="H688" s="16"/>
    </row>
    <row r="689" spans="1:8" ht="12.75" customHeight="1">
      <c r="A689" s="319"/>
      <c r="B689" s="23"/>
      <c r="C689" s="7"/>
      <c r="D689" s="19"/>
      <c r="F689" s="7"/>
      <c r="G689" s="7"/>
      <c r="H689" s="16"/>
    </row>
    <row r="690" spans="1:8" ht="12.75" customHeight="1">
      <c r="A690" s="319"/>
      <c r="B690" s="23"/>
      <c r="C690" s="7"/>
      <c r="D690" s="19"/>
      <c r="F690" s="7"/>
      <c r="G690" s="7"/>
      <c r="H690" s="16"/>
    </row>
    <row r="691" spans="1:8" ht="12.75" customHeight="1">
      <c r="A691" s="319"/>
      <c r="B691" s="23"/>
      <c r="C691" s="7"/>
      <c r="D691" s="19"/>
      <c r="F691" s="7"/>
      <c r="G691" s="7"/>
      <c r="H691" s="16"/>
    </row>
    <row r="692" spans="1:8" ht="12.75" customHeight="1">
      <c r="A692" s="319"/>
      <c r="B692" s="23"/>
      <c r="C692" s="7"/>
      <c r="D692" s="19"/>
      <c r="F692" s="7"/>
      <c r="G692" s="7"/>
      <c r="H692" s="16"/>
    </row>
    <row r="693" spans="1:8" ht="12.75" customHeight="1">
      <c r="A693" s="319"/>
      <c r="B693" s="23"/>
      <c r="C693" s="7"/>
      <c r="D693" s="19"/>
      <c r="F693" s="7"/>
      <c r="G693" s="7"/>
      <c r="H693" s="16"/>
    </row>
    <row r="694" spans="1:8" ht="12.75" customHeight="1">
      <c r="A694" s="319"/>
      <c r="B694" s="23"/>
      <c r="C694" s="7"/>
      <c r="D694" s="19"/>
      <c r="F694" s="7"/>
      <c r="G694" s="7"/>
      <c r="H694" s="16"/>
    </row>
    <row r="695" spans="1:8" ht="12.75" customHeight="1">
      <c r="A695" s="319"/>
      <c r="B695" s="23"/>
      <c r="C695" s="7"/>
      <c r="D695" s="19"/>
      <c r="F695" s="7"/>
      <c r="G695" s="7"/>
      <c r="H695" s="16"/>
    </row>
    <row r="696" spans="1:8" ht="12.75" customHeight="1">
      <c r="A696" s="319"/>
      <c r="B696" s="23"/>
      <c r="C696" s="7"/>
      <c r="D696" s="19"/>
      <c r="F696" s="7"/>
      <c r="G696" s="7"/>
      <c r="H696" s="16"/>
    </row>
    <row r="697" spans="1:8" ht="12.75" customHeight="1">
      <c r="A697" s="319"/>
      <c r="B697" s="23"/>
      <c r="C697" s="7"/>
      <c r="D697" s="19"/>
      <c r="F697" s="7"/>
      <c r="G697" s="7"/>
      <c r="H697" s="16"/>
    </row>
    <row r="698" spans="1:8" ht="12.75" customHeight="1">
      <c r="A698" s="319"/>
      <c r="B698" s="23"/>
      <c r="C698" s="7"/>
      <c r="D698" s="19"/>
      <c r="F698" s="7"/>
      <c r="G698" s="7"/>
      <c r="H698" s="16"/>
    </row>
    <row r="699" spans="1:8" ht="12.75" customHeight="1">
      <c r="A699" s="319"/>
      <c r="B699" s="23"/>
      <c r="C699" s="7"/>
      <c r="D699" s="19"/>
      <c r="F699" s="7"/>
      <c r="G699" s="7"/>
      <c r="H699" s="16"/>
    </row>
    <row r="700" spans="1:8" ht="12.75" customHeight="1">
      <c r="A700" s="319"/>
      <c r="B700" s="23"/>
      <c r="C700" s="7"/>
      <c r="D700" s="19"/>
      <c r="F700" s="7"/>
      <c r="G700" s="7"/>
      <c r="H700" s="16"/>
    </row>
    <row r="701" spans="1:8" ht="12.75" customHeight="1">
      <c r="A701" s="319"/>
      <c r="B701" s="23"/>
      <c r="C701" s="7"/>
      <c r="D701" s="19"/>
      <c r="F701" s="7"/>
      <c r="G701" s="7"/>
      <c r="H701" s="16"/>
    </row>
    <row r="702" spans="1:8" ht="12.75" customHeight="1">
      <c r="A702" s="319"/>
      <c r="B702" s="23"/>
      <c r="C702" s="7"/>
      <c r="D702" s="19"/>
      <c r="F702" s="7"/>
      <c r="G702" s="7"/>
      <c r="H702" s="16"/>
    </row>
    <row r="703" spans="1:8" ht="12.75" customHeight="1">
      <c r="A703" s="319"/>
      <c r="B703" s="23"/>
      <c r="C703" s="7"/>
      <c r="D703" s="19"/>
      <c r="F703" s="7"/>
      <c r="G703" s="7"/>
      <c r="H703" s="16"/>
    </row>
    <row r="704" spans="1:8" ht="12.75" customHeight="1">
      <c r="A704" s="319"/>
      <c r="B704" s="23"/>
      <c r="C704" s="7"/>
      <c r="D704" s="19"/>
      <c r="F704" s="7"/>
      <c r="G704" s="7"/>
      <c r="H704" s="16"/>
    </row>
    <row r="705" spans="1:8" ht="12.75" customHeight="1">
      <c r="A705" s="319"/>
      <c r="B705" s="23"/>
      <c r="C705" s="7"/>
      <c r="D705" s="19"/>
      <c r="F705" s="7"/>
      <c r="G705" s="7"/>
      <c r="H705" s="16"/>
    </row>
    <row r="706" spans="1:8" ht="12.75" customHeight="1">
      <c r="A706" s="319"/>
      <c r="B706" s="23"/>
      <c r="C706" s="7"/>
      <c r="D706" s="19"/>
      <c r="F706" s="7"/>
      <c r="G706" s="7"/>
      <c r="H706" s="16"/>
    </row>
    <row r="707" spans="1:8" ht="12.75" customHeight="1">
      <c r="A707" s="319"/>
      <c r="B707" s="23"/>
      <c r="C707" s="7"/>
      <c r="D707" s="19"/>
      <c r="F707" s="7"/>
      <c r="G707" s="7"/>
      <c r="H707" s="16"/>
    </row>
    <row r="708" spans="1:8" ht="12.75" customHeight="1">
      <c r="A708" s="319"/>
      <c r="B708" s="23"/>
      <c r="C708" s="7"/>
      <c r="D708" s="19"/>
      <c r="F708" s="7"/>
      <c r="G708" s="7"/>
      <c r="H708" s="16"/>
    </row>
    <row r="709" spans="1:8" ht="12.75" customHeight="1">
      <c r="A709" s="319"/>
      <c r="B709" s="23"/>
      <c r="C709" s="7"/>
      <c r="D709" s="19"/>
      <c r="F709" s="7"/>
      <c r="G709" s="7"/>
      <c r="H709" s="16"/>
    </row>
    <row r="710" spans="1:8" ht="12.75" customHeight="1">
      <c r="A710" s="319"/>
      <c r="B710" s="23"/>
      <c r="C710" s="7"/>
      <c r="D710" s="19"/>
      <c r="F710" s="7"/>
      <c r="G710" s="7"/>
      <c r="H710" s="16"/>
    </row>
    <row r="711" spans="1:8" ht="12.75" customHeight="1">
      <c r="A711" s="319"/>
      <c r="B711" s="23"/>
      <c r="C711" s="7"/>
      <c r="D711" s="19"/>
      <c r="F711" s="7"/>
      <c r="G711" s="7"/>
      <c r="H711" s="16"/>
    </row>
    <row r="712" spans="1:8" ht="12.75" customHeight="1">
      <c r="A712" s="319"/>
      <c r="B712" s="23"/>
      <c r="C712" s="7"/>
      <c r="D712" s="19"/>
      <c r="F712" s="7"/>
      <c r="G712" s="7"/>
      <c r="H712" s="16"/>
    </row>
    <row r="713" spans="1:8" ht="12.75" customHeight="1">
      <c r="A713" s="319"/>
      <c r="B713" s="23"/>
      <c r="C713" s="7"/>
      <c r="D713" s="19"/>
      <c r="F713" s="7"/>
      <c r="G713" s="7"/>
      <c r="H713" s="16"/>
    </row>
    <row r="714" spans="1:8" ht="12.75" customHeight="1">
      <c r="A714" s="319"/>
      <c r="B714" s="23"/>
      <c r="C714" s="7"/>
      <c r="D714" s="19"/>
      <c r="F714" s="7"/>
      <c r="G714" s="7"/>
      <c r="H714" s="16"/>
    </row>
    <row r="715" spans="1:8" ht="12.75" customHeight="1">
      <c r="A715" s="319"/>
      <c r="B715" s="23"/>
      <c r="C715" s="7"/>
      <c r="D715" s="19"/>
      <c r="F715" s="7"/>
      <c r="G715" s="7"/>
      <c r="H715" s="16"/>
    </row>
    <row r="716" spans="1:8" ht="12.75" customHeight="1">
      <c r="A716" s="319"/>
      <c r="B716" s="23"/>
      <c r="C716" s="7"/>
      <c r="D716" s="19"/>
      <c r="F716" s="7"/>
      <c r="G716" s="7"/>
      <c r="H716" s="16"/>
    </row>
    <row r="717" spans="1:8" ht="12.75" customHeight="1">
      <c r="A717" s="319"/>
      <c r="B717" s="23"/>
      <c r="C717" s="7"/>
      <c r="D717" s="19"/>
      <c r="F717" s="7"/>
      <c r="G717" s="7"/>
      <c r="H717" s="16"/>
    </row>
    <row r="718" spans="1:8" ht="12.75" customHeight="1">
      <c r="A718" s="319"/>
      <c r="B718" s="23"/>
      <c r="C718" s="7"/>
      <c r="D718" s="19"/>
      <c r="F718" s="7"/>
      <c r="G718" s="7"/>
      <c r="H718" s="16"/>
    </row>
    <row r="719" spans="1:8" ht="12.75" customHeight="1">
      <c r="A719" s="319"/>
      <c r="B719" s="23"/>
      <c r="C719" s="7"/>
      <c r="D719" s="19"/>
      <c r="F719" s="7"/>
      <c r="G719" s="7"/>
      <c r="H719" s="16"/>
    </row>
    <row r="720" spans="1:8" ht="12.75" customHeight="1">
      <c r="A720" s="319"/>
      <c r="B720" s="23"/>
      <c r="C720" s="7"/>
      <c r="D720" s="19"/>
      <c r="F720" s="7"/>
      <c r="G720" s="7"/>
      <c r="H720" s="16"/>
    </row>
    <row r="721" spans="1:8" ht="12.75" customHeight="1">
      <c r="A721" s="319"/>
      <c r="B721" s="23"/>
      <c r="C721" s="7"/>
      <c r="D721" s="19"/>
      <c r="F721" s="7"/>
      <c r="G721" s="7"/>
      <c r="H721" s="16"/>
    </row>
    <row r="722" spans="1:8" ht="12.75" customHeight="1">
      <c r="A722" s="319"/>
      <c r="B722" s="23"/>
      <c r="C722" s="7"/>
      <c r="D722" s="19"/>
      <c r="F722" s="7"/>
      <c r="G722" s="7"/>
      <c r="H722" s="16"/>
    </row>
    <row r="723" spans="1:8" ht="12.75" customHeight="1">
      <c r="A723" s="319"/>
      <c r="B723" s="23"/>
      <c r="C723" s="7"/>
      <c r="D723" s="19"/>
      <c r="F723" s="7"/>
      <c r="G723" s="7"/>
      <c r="H723" s="16"/>
    </row>
    <row r="724" spans="1:8" ht="12.75" customHeight="1">
      <c r="A724" s="319"/>
      <c r="B724" s="23"/>
      <c r="C724" s="7"/>
      <c r="D724" s="19"/>
      <c r="F724" s="7"/>
      <c r="G724" s="7"/>
      <c r="H724" s="16"/>
    </row>
    <row r="725" spans="1:8" ht="12.75" customHeight="1">
      <c r="A725" s="319"/>
      <c r="B725" s="23"/>
      <c r="C725" s="7"/>
      <c r="D725" s="19"/>
      <c r="F725" s="7"/>
      <c r="G725" s="7"/>
      <c r="H725" s="16"/>
    </row>
    <row r="726" spans="1:8" ht="12.75" customHeight="1">
      <c r="A726" s="319"/>
      <c r="B726" s="23"/>
      <c r="C726" s="7"/>
      <c r="D726" s="19"/>
      <c r="F726" s="7"/>
      <c r="G726" s="7"/>
      <c r="H726" s="16"/>
    </row>
    <row r="727" spans="1:8" ht="12.75" customHeight="1">
      <c r="A727" s="319"/>
      <c r="B727" s="23"/>
      <c r="C727" s="7"/>
      <c r="D727" s="19"/>
      <c r="F727" s="7"/>
      <c r="G727" s="7"/>
      <c r="H727" s="16"/>
    </row>
    <row r="728" spans="1:8" ht="12.75" customHeight="1">
      <c r="A728" s="319"/>
      <c r="B728" s="23"/>
      <c r="C728" s="7"/>
      <c r="D728" s="19"/>
      <c r="F728" s="7"/>
      <c r="G728" s="7"/>
      <c r="H728" s="16"/>
    </row>
    <row r="729" spans="1:8" ht="12.75" customHeight="1">
      <c r="A729" s="319"/>
      <c r="B729" s="23"/>
      <c r="C729" s="7"/>
      <c r="D729" s="19"/>
      <c r="F729" s="7"/>
      <c r="G729" s="7"/>
      <c r="H729" s="16"/>
    </row>
    <row r="730" spans="1:8" ht="12.75" customHeight="1">
      <c r="A730" s="319"/>
      <c r="B730" s="23"/>
      <c r="C730" s="7"/>
      <c r="D730" s="19"/>
      <c r="F730" s="7"/>
      <c r="G730" s="7"/>
      <c r="H730" s="16"/>
    </row>
    <row r="731" spans="1:8" ht="12.75" customHeight="1">
      <c r="A731" s="319"/>
      <c r="B731" s="23"/>
      <c r="C731" s="7"/>
      <c r="D731" s="19"/>
      <c r="F731" s="7"/>
      <c r="G731" s="7"/>
      <c r="H731" s="16"/>
    </row>
    <row r="732" spans="1:8" ht="12.75" customHeight="1">
      <c r="A732" s="319"/>
      <c r="B732" s="23"/>
      <c r="C732" s="7"/>
      <c r="D732" s="19"/>
      <c r="F732" s="7"/>
      <c r="G732" s="7"/>
      <c r="H732" s="16"/>
    </row>
    <row r="733" spans="1:8" ht="12.75" customHeight="1">
      <c r="A733" s="319"/>
      <c r="B733" s="23"/>
      <c r="C733" s="7"/>
      <c r="D733" s="19"/>
      <c r="F733" s="7"/>
      <c r="G733" s="7"/>
      <c r="H733" s="16"/>
    </row>
    <row r="734" spans="1:8" ht="12.75" customHeight="1">
      <c r="A734" s="319"/>
      <c r="B734" s="23"/>
      <c r="C734" s="7"/>
      <c r="D734" s="19"/>
      <c r="F734" s="7"/>
      <c r="G734" s="7"/>
      <c r="H734" s="16"/>
    </row>
    <row r="735" spans="1:8" ht="12.75" customHeight="1">
      <c r="A735" s="319"/>
      <c r="B735" s="23"/>
      <c r="C735" s="7"/>
      <c r="D735" s="19"/>
      <c r="F735" s="7"/>
      <c r="G735" s="7"/>
      <c r="H735" s="16"/>
    </row>
    <row r="736" spans="1:8" ht="12.75" customHeight="1">
      <c r="A736" s="319"/>
      <c r="B736" s="23"/>
      <c r="C736" s="7"/>
      <c r="D736" s="19"/>
      <c r="F736" s="7"/>
      <c r="G736" s="7"/>
      <c r="H736" s="16"/>
    </row>
    <row r="737" spans="1:8" ht="12.75" customHeight="1">
      <c r="A737" s="319"/>
      <c r="B737" s="23"/>
      <c r="C737" s="7"/>
      <c r="D737" s="19"/>
      <c r="F737" s="7"/>
      <c r="G737" s="7"/>
      <c r="H737" s="16"/>
    </row>
    <row r="738" spans="1:8" ht="12.75" customHeight="1">
      <c r="A738" s="319"/>
      <c r="B738" s="23"/>
      <c r="C738" s="7"/>
      <c r="D738" s="19"/>
      <c r="F738" s="7"/>
      <c r="G738" s="7"/>
      <c r="H738" s="16"/>
    </row>
    <row r="739" spans="1:8" ht="12.75" customHeight="1">
      <c r="A739" s="319"/>
      <c r="B739" s="23"/>
      <c r="C739" s="7"/>
      <c r="D739" s="19"/>
      <c r="F739" s="7"/>
      <c r="G739" s="7"/>
      <c r="H739" s="16"/>
    </row>
    <row r="740" spans="1:8" ht="12.75" customHeight="1">
      <c r="A740" s="319"/>
      <c r="B740" s="23"/>
      <c r="C740" s="7"/>
      <c r="D740" s="19"/>
      <c r="F740" s="7"/>
      <c r="G740" s="7"/>
      <c r="H740" s="16"/>
    </row>
    <row r="741" spans="1:8" ht="12.75" customHeight="1">
      <c r="A741" s="319"/>
      <c r="B741" s="23"/>
      <c r="C741" s="7"/>
      <c r="D741" s="19"/>
      <c r="F741" s="7"/>
      <c r="G741" s="7"/>
      <c r="H741" s="16"/>
    </row>
    <row r="742" spans="1:8" ht="12.75" customHeight="1">
      <c r="A742" s="319"/>
      <c r="B742" s="23"/>
      <c r="C742" s="7"/>
      <c r="D742" s="19"/>
      <c r="F742" s="7"/>
      <c r="G742" s="7"/>
      <c r="H742" s="16"/>
    </row>
    <row r="743" spans="1:8" ht="12.75" customHeight="1">
      <c r="A743" s="319"/>
      <c r="B743" s="23"/>
      <c r="C743" s="7"/>
      <c r="D743" s="19"/>
      <c r="F743" s="7"/>
      <c r="G743" s="7"/>
      <c r="H743" s="16"/>
    </row>
    <row r="744" spans="1:8" ht="12.75" customHeight="1">
      <c r="A744" s="319"/>
      <c r="B744" s="23"/>
      <c r="C744" s="7"/>
      <c r="D744" s="19"/>
      <c r="F744" s="7"/>
      <c r="G744" s="7"/>
      <c r="H744" s="16"/>
    </row>
    <row r="745" spans="1:8" ht="12.75" customHeight="1">
      <c r="A745" s="319"/>
      <c r="B745" s="23"/>
      <c r="C745" s="7"/>
      <c r="D745" s="19"/>
      <c r="F745" s="7"/>
      <c r="G745" s="7"/>
      <c r="H745" s="16"/>
    </row>
    <row r="746" spans="1:8" ht="12.75" customHeight="1">
      <c r="A746" s="319"/>
      <c r="B746" s="23"/>
      <c r="C746" s="7"/>
      <c r="D746" s="19"/>
      <c r="F746" s="7"/>
      <c r="G746" s="7"/>
      <c r="H746" s="16"/>
    </row>
    <row r="747" spans="1:8" ht="12.75" customHeight="1">
      <c r="A747" s="319"/>
      <c r="B747" s="23"/>
      <c r="C747" s="7"/>
      <c r="D747" s="19"/>
      <c r="F747" s="7"/>
      <c r="G747" s="7"/>
      <c r="H747" s="16"/>
    </row>
    <row r="748" spans="1:8" ht="12.75" customHeight="1">
      <c r="A748" s="319"/>
      <c r="B748" s="23"/>
      <c r="C748" s="7"/>
      <c r="D748" s="19"/>
      <c r="F748" s="7"/>
      <c r="G748" s="7"/>
      <c r="H748" s="16"/>
    </row>
    <row r="749" spans="1:8" ht="12.75" customHeight="1">
      <c r="A749" s="319"/>
      <c r="B749" s="23"/>
      <c r="C749" s="7"/>
      <c r="D749" s="19"/>
      <c r="F749" s="7"/>
      <c r="G749" s="7"/>
      <c r="H749" s="16"/>
    </row>
    <row r="750" spans="1:8" ht="12.75" customHeight="1">
      <c r="A750" s="319"/>
      <c r="B750" s="23"/>
      <c r="C750" s="7"/>
      <c r="D750" s="19"/>
      <c r="F750" s="7"/>
      <c r="G750" s="7"/>
      <c r="H750" s="16"/>
    </row>
    <row r="751" spans="1:8" ht="12.75" customHeight="1">
      <c r="A751" s="319"/>
      <c r="B751" s="23"/>
      <c r="C751" s="7"/>
      <c r="D751" s="19"/>
      <c r="F751" s="7"/>
      <c r="G751" s="7"/>
      <c r="H751" s="16"/>
    </row>
    <row r="752" spans="1:8" ht="12.75" customHeight="1">
      <c r="A752" s="319"/>
      <c r="B752" s="23"/>
      <c r="C752" s="7"/>
      <c r="D752" s="19"/>
      <c r="F752" s="7"/>
      <c r="G752" s="7"/>
      <c r="H752" s="16"/>
    </row>
    <row r="753" spans="1:8" ht="12.75" customHeight="1">
      <c r="A753" s="319"/>
      <c r="B753" s="23"/>
      <c r="C753" s="7"/>
      <c r="D753" s="19"/>
      <c r="F753" s="7"/>
      <c r="G753" s="7"/>
      <c r="H753" s="16"/>
    </row>
    <row r="754" spans="1:8" ht="12.75" customHeight="1">
      <c r="A754" s="319"/>
      <c r="B754" s="23"/>
      <c r="C754" s="7"/>
      <c r="D754" s="19"/>
      <c r="F754" s="7"/>
      <c r="G754" s="7"/>
      <c r="H754" s="16"/>
    </row>
    <row r="755" spans="1:8" ht="12.75" customHeight="1">
      <c r="A755" s="319"/>
      <c r="B755" s="23"/>
      <c r="C755" s="7"/>
      <c r="D755" s="19"/>
      <c r="F755" s="7"/>
      <c r="G755" s="7"/>
      <c r="H755" s="16"/>
    </row>
    <row r="756" spans="1:8" ht="12.75" customHeight="1">
      <c r="A756" s="319"/>
      <c r="B756" s="23"/>
      <c r="C756" s="7"/>
      <c r="D756" s="19"/>
      <c r="F756" s="7"/>
      <c r="G756" s="7"/>
      <c r="H756" s="16"/>
    </row>
    <row r="757" spans="1:8" ht="12.75" customHeight="1">
      <c r="A757" s="319"/>
      <c r="B757" s="23"/>
      <c r="C757" s="7"/>
      <c r="D757" s="19"/>
      <c r="F757" s="7"/>
      <c r="G757" s="7"/>
      <c r="H757" s="16"/>
    </row>
    <row r="758" spans="1:8" ht="12.75" customHeight="1">
      <c r="A758" s="319"/>
      <c r="B758" s="23"/>
      <c r="C758" s="7"/>
      <c r="D758" s="19"/>
      <c r="F758" s="7"/>
      <c r="G758" s="7"/>
      <c r="H758" s="16"/>
    </row>
    <row r="759" spans="1:8" ht="12.75" customHeight="1">
      <c r="A759" s="319"/>
      <c r="B759" s="23"/>
      <c r="C759" s="7"/>
      <c r="D759" s="19"/>
      <c r="F759" s="7"/>
      <c r="G759" s="7"/>
      <c r="H759" s="16"/>
    </row>
    <row r="760" spans="1:8" ht="12.75" customHeight="1">
      <c r="A760" s="319"/>
      <c r="B760" s="23"/>
      <c r="C760" s="7"/>
      <c r="D760" s="19"/>
      <c r="F760" s="7"/>
      <c r="G760" s="7"/>
      <c r="H760" s="16"/>
    </row>
    <row r="761" spans="1:8" ht="12.75" customHeight="1">
      <c r="A761" s="319"/>
      <c r="B761" s="23"/>
      <c r="C761" s="7"/>
      <c r="D761" s="19"/>
      <c r="F761" s="7"/>
      <c r="G761" s="7"/>
      <c r="H761" s="16"/>
    </row>
    <row r="762" spans="1:8" ht="12.75" customHeight="1">
      <c r="A762" s="319"/>
      <c r="B762" s="23"/>
      <c r="C762" s="7"/>
      <c r="D762" s="19"/>
      <c r="F762" s="7"/>
      <c r="G762" s="7"/>
      <c r="H762" s="16"/>
    </row>
    <row r="763" spans="1:8" ht="12.75" customHeight="1">
      <c r="A763" s="319"/>
      <c r="B763" s="23"/>
      <c r="C763" s="7"/>
      <c r="D763" s="19"/>
      <c r="F763" s="7"/>
      <c r="G763" s="7"/>
      <c r="H763" s="16"/>
    </row>
    <row r="764" spans="1:8" ht="12.75" customHeight="1">
      <c r="A764" s="319"/>
      <c r="B764" s="23"/>
      <c r="C764" s="7"/>
      <c r="D764" s="19"/>
      <c r="F764" s="7"/>
      <c r="G764" s="7"/>
      <c r="H764" s="16"/>
    </row>
    <row r="765" spans="1:8" ht="12.75" customHeight="1">
      <c r="A765" s="319"/>
      <c r="B765" s="23"/>
      <c r="C765" s="7"/>
      <c r="D765" s="19"/>
      <c r="F765" s="7"/>
      <c r="G765" s="7"/>
      <c r="H765" s="16"/>
    </row>
    <row r="766" spans="1:8" ht="12.75" customHeight="1">
      <c r="A766" s="319"/>
      <c r="B766" s="23"/>
      <c r="C766" s="7"/>
      <c r="D766" s="19"/>
      <c r="F766" s="7"/>
      <c r="G766" s="7"/>
      <c r="H766" s="16"/>
    </row>
    <row r="767" spans="1:8" ht="12.75" customHeight="1">
      <c r="A767" s="319"/>
      <c r="B767" s="23"/>
      <c r="C767" s="7"/>
      <c r="D767" s="19"/>
      <c r="F767" s="7"/>
      <c r="G767" s="7"/>
      <c r="H767" s="16"/>
    </row>
    <row r="768" spans="1:8" ht="12.75" customHeight="1">
      <c r="A768" s="319"/>
      <c r="B768" s="23"/>
      <c r="C768" s="7"/>
      <c r="D768" s="19"/>
      <c r="F768" s="7"/>
      <c r="G768" s="7"/>
      <c r="H768" s="16"/>
    </row>
    <row r="769" spans="1:8" ht="12.75" customHeight="1">
      <c r="A769" s="319"/>
      <c r="B769" s="23"/>
      <c r="C769" s="7"/>
      <c r="D769" s="19"/>
      <c r="F769" s="7"/>
      <c r="G769" s="7"/>
      <c r="H769" s="16"/>
    </row>
    <row r="770" spans="1:8" ht="12.75" customHeight="1">
      <c r="A770" s="319"/>
      <c r="B770" s="23"/>
      <c r="C770" s="7"/>
      <c r="D770" s="19"/>
      <c r="F770" s="7"/>
      <c r="G770" s="7"/>
      <c r="H770" s="16"/>
    </row>
    <row r="771" spans="1:8" ht="12.75" customHeight="1">
      <c r="A771" s="319"/>
      <c r="B771" s="23"/>
      <c r="C771" s="7"/>
      <c r="D771" s="19"/>
      <c r="F771" s="7"/>
      <c r="G771" s="7"/>
      <c r="H771" s="16"/>
    </row>
    <row r="772" spans="1:8" ht="12.75" customHeight="1">
      <c r="A772" s="319"/>
      <c r="B772" s="23"/>
      <c r="C772" s="7"/>
      <c r="D772" s="19"/>
      <c r="F772" s="7"/>
      <c r="G772" s="7"/>
      <c r="H772" s="16"/>
    </row>
    <row r="773" spans="1:8" ht="12.75" customHeight="1">
      <c r="A773" s="319"/>
      <c r="B773" s="23"/>
      <c r="C773" s="7"/>
      <c r="D773" s="19"/>
      <c r="F773" s="7"/>
      <c r="G773" s="7"/>
      <c r="H773" s="16"/>
    </row>
    <row r="774" spans="1:8" ht="12.75" customHeight="1">
      <c r="A774" s="319"/>
      <c r="B774" s="23"/>
      <c r="C774" s="7"/>
      <c r="D774" s="19"/>
      <c r="F774" s="7"/>
      <c r="G774" s="7"/>
      <c r="H774" s="16"/>
    </row>
    <row r="775" spans="1:8" ht="12.75" customHeight="1">
      <c r="A775" s="319"/>
      <c r="B775" s="23"/>
      <c r="C775" s="7"/>
      <c r="D775" s="19"/>
      <c r="F775" s="7"/>
      <c r="G775" s="7"/>
      <c r="H775" s="16"/>
    </row>
    <row r="776" spans="1:8" ht="12.75" customHeight="1">
      <c r="A776" s="319"/>
      <c r="B776" s="23"/>
      <c r="C776" s="7"/>
      <c r="D776" s="19"/>
      <c r="F776" s="7"/>
      <c r="G776" s="7"/>
      <c r="H776" s="16"/>
    </row>
    <row r="777" spans="1:8" ht="12.75" customHeight="1">
      <c r="A777" s="319"/>
      <c r="B777" s="23"/>
      <c r="C777" s="7"/>
      <c r="D777" s="19"/>
      <c r="F777" s="7"/>
      <c r="G777" s="7"/>
      <c r="H777" s="16"/>
    </row>
    <row r="778" spans="1:8" ht="12.75" customHeight="1">
      <c r="A778" s="319"/>
      <c r="B778" s="23"/>
      <c r="C778" s="7"/>
      <c r="D778" s="19"/>
      <c r="F778" s="7"/>
      <c r="G778" s="7"/>
      <c r="H778" s="16"/>
    </row>
    <row r="779" spans="1:8" ht="12.75" customHeight="1">
      <c r="A779" s="319"/>
      <c r="B779" s="23"/>
      <c r="C779" s="7"/>
      <c r="D779" s="19"/>
      <c r="F779" s="7"/>
      <c r="G779" s="7"/>
      <c r="H779" s="16"/>
    </row>
    <row r="780" spans="1:8" ht="12.75" customHeight="1">
      <c r="A780" s="319"/>
      <c r="B780" s="23"/>
      <c r="C780" s="7"/>
      <c r="D780" s="19"/>
      <c r="F780" s="7"/>
      <c r="G780" s="7"/>
      <c r="H780" s="16"/>
    </row>
    <row r="781" spans="1:8" ht="12.75" customHeight="1">
      <c r="A781" s="319"/>
      <c r="B781" s="23"/>
      <c r="C781" s="7"/>
      <c r="D781" s="19"/>
      <c r="F781" s="7"/>
      <c r="G781" s="7"/>
      <c r="H781" s="16"/>
    </row>
    <row r="782" spans="1:8" ht="12.75" customHeight="1">
      <c r="A782" s="319"/>
      <c r="B782" s="23"/>
      <c r="C782" s="7"/>
      <c r="D782" s="19"/>
      <c r="F782" s="7"/>
      <c r="G782" s="7"/>
      <c r="H782" s="16"/>
    </row>
    <row r="783" spans="1:8" ht="12.75" customHeight="1">
      <c r="A783" s="319"/>
      <c r="B783" s="23"/>
      <c r="C783" s="7"/>
      <c r="D783" s="19"/>
      <c r="F783" s="7"/>
      <c r="G783" s="7"/>
      <c r="H783" s="16"/>
    </row>
    <row r="784" spans="1:8" ht="12.75" customHeight="1">
      <c r="A784" s="319"/>
      <c r="B784" s="23"/>
      <c r="C784" s="7"/>
      <c r="D784" s="19"/>
      <c r="F784" s="7"/>
      <c r="G784" s="7"/>
      <c r="H784" s="16"/>
    </row>
    <row r="785" spans="1:8" ht="12.75" customHeight="1">
      <c r="A785" s="319"/>
      <c r="B785" s="23"/>
      <c r="C785" s="7"/>
      <c r="D785" s="19"/>
      <c r="F785" s="7"/>
      <c r="G785" s="7"/>
      <c r="H785" s="16"/>
    </row>
    <row r="786" spans="1:8" ht="12.75" customHeight="1">
      <c r="A786" s="319"/>
      <c r="B786" s="23"/>
      <c r="C786" s="7"/>
      <c r="D786" s="19"/>
      <c r="F786" s="7"/>
      <c r="G786" s="7"/>
      <c r="H786" s="16"/>
    </row>
    <row r="787" spans="1:8" ht="12.75" customHeight="1">
      <c r="A787" s="319"/>
      <c r="B787" s="23"/>
      <c r="C787" s="7"/>
      <c r="D787" s="19"/>
      <c r="F787" s="7"/>
      <c r="G787" s="7"/>
      <c r="H787" s="16"/>
    </row>
    <row r="788" spans="1:8" ht="12.75" customHeight="1">
      <c r="A788" s="319"/>
      <c r="B788" s="23"/>
      <c r="C788" s="7"/>
      <c r="D788" s="19"/>
      <c r="F788" s="7"/>
      <c r="G788" s="7"/>
      <c r="H788" s="16"/>
    </row>
    <row r="789" spans="1:8" ht="12.75" customHeight="1">
      <c r="A789" s="319"/>
      <c r="B789" s="23"/>
      <c r="C789" s="7"/>
      <c r="D789" s="19"/>
      <c r="F789" s="7"/>
      <c r="G789" s="7"/>
      <c r="H789" s="16"/>
    </row>
    <row r="790" spans="1:8" ht="12.75" customHeight="1">
      <c r="A790" s="319"/>
      <c r="B790" s="23"/>
      <c r="C790" s="7"/>
      <c r="D790" s="19"/>
      <c r="F790" s="7"/>
      <c r="G790" s="7"/>
      <c r="H790" s="16"/>
    </row>
    <row r="791" spans="1:8" ht="12.75" customHeight="1">
      <c r="A791" s="319"/>
      <c r="B791" s="23"/>
      <c r="C791" s="7"/>
      <c r="D791" s="19"/>
      <c r="F791" s="7"/>
      <c r="G791" s="7"/>
      <c r="H791" s="16"/>
    </row>
    <row r="792" spans="1:8" ht="12.75" customHeight="1">
      <c r="A792" s="319"/>
      <c r="B792" s="23"/>
      <c r="C792" s="7"/>
      <c r="D792" s="19"/>
      <c r="F792" s="7"/>
      <c r="G792" s="7"/>
      <c r="H792" s="16"/>
    </row>
    <row r="793" spans="1:8" ht="12.75" customHeight="1">
      <c r="A793" s="319"/>
      <c r="B793" s="23"/>
      <c r="C793" s="7"/>
      <c r="D793" s="19"/>
      <c r="F793" s="7"/>
      <c r="G793" s="7"/>
      <c r="H793" s="16"/>
    </row>
    <row r="794" spans="1:8" ht="12.75" customHeight="1">
      <c r="A794" s="319"/>
      <c r="B794" s="23"/>
      <c r="C794" s="7"/>
      <c r="D794" s="19"/>
      <c r="F794" s="7"/>
      <c r="G794" s="7"/>
      <c r="H794" s="16"/>
    </row>
    <row r="795" spans="1:8" ht="12.75" customHeight="1">
      <c r="A795" s="319"/>
      <c r="B795" s="23"/>
      <c r="C795" s="7"/>
      <c r="D795" s="19"/>
      <c r="F795" s="7"/>
      <c r="G795" s="7"/>
      <c r="H795" s="16"/>
    </row>
    <row r="796" spans="1:8" ht="12.75" customHeight="1">
      <c r="A796" s="319"/>
      <c r="B796" s="23"/>
      <c r="C796" s="7"/>
      <c r="D796" s="19"/>
      <c r="F796" s="7"/>
      <c r="G796" s="7"/>
      <c r="H796" s="16"/>
    </row>
    <row r="797" spans="1:8" ht="12.75" customHeight="1">
      <c r="A797" s="319"/>
      <c r="B797" s="23"/>
      <c r="C797" s="7"/>
      <c r="D797" s="19"/>
      <c r="F797" s="7"/>
      <c r="G797" s="7"/>
      <c r="H797" s="16"/>
    </row>
    <row r="798" spans="1:8" ht="12.75" customHeight="1">
      <c r="A798" s="319"/>
      <c r="B798" s="23"/>
      <c r="C798" s="7"/>
      <c r="D798" s="19"/>
      <c r="F798" s="7"/>
      <c r="G798" s="7"/>
      <c r="H798" s="16"/>
    </row>
    <row r="799" spans="1:8" ht="12.75" customHeight="1">
      <c r="A799" s="319"/>
      <c r="B799" s="23"/>
      <c r="C799" s="7"/>
      <c r="D799" s="19"/>
      <c r="F799" s="7"/>
      <c r="G799" s="7"/>
      <c r="H799" s="16"/>
    </row>
    <row r="800" spans="1:8" ht="12.75" customHeight="1">
      <c r="A800" s="319"/>
      <c r="B800" s="23"/>
      <c r="C800" s="7"/>
      <c r="D800" s="19"/>
      <c r="F800" s="7"/>
      <c r="G800" s="7"/>
      <c r="H800" s="16"/>
    </row>
    <row r="801" spans="1:8" ht="12.75" customHeight="1">
      <c r="A801" s="319"/>
      <c r="B801" s="23"/>
      <c r="C801" s="7"/>
      <c r="D801" s="19"/>
      <c r="F801" s="7"/>
      <c r="G801" s="7"/>
      <c r="H801" s="16"/>
    </row>
    <row r="802" spans="1:8" ht="12.75" customHeight="1">
      <c r="A802" s="319"/>
      <c r="B802" s="23"/>
      <c r="C802" s="7"/>
      <c r="D802" s="19"/>
      <c r="F802" s="7"/>
      <c r="G802" s="7"/>
      <c r="H802" s="16"/>
    </row>
    <row r="803" spans="1:8" ht="12.75" customHeight="1">
      <c r="A803" s="319"/>
      <c r="B803" s="23"/>
      <c r="C803" s="7"/>
      <c r="D803" s="19"/>
      <c r="F803" s="7"/>
      <c r="G803" s="7"/>
      <c r="H803" s="16"/>
    </row>
    <row r="804" spans="1:8" ht="12.75" customHeight="1">
      <c r="A804" s="319"/>
      <c r="B804" s="23"/>
      <c r="C804" s="7"/>
      <c r="D804" s="19"/>
      <c r="F804" s="7"/>
      <c r="G804" s="7"/>
      <c r="H804" s="16"/>
    </row>
    <row r="805" spans="1:8" ht="12.75" customHeight="1">
      <c r="A805" s="319"/>
      <c r="B805" s="23"/>
      <c r="C805" s="7"/>
      <c r="D805" s="19"/>
      <c r="F805" s="7"/>
      <c r="G805" s="7"/>
      <c r="H805" s="16"/>
    </row>
    <row r="806" spans="1:8" ht="12.75" customHeight="1">
      <c r="A806" s="319"/>
      <c r="B806" s="23"/>
      <c r="C806" s="7"/>
      <c r="D806" s="19"/>
      <c r="F806" s="7"/>
      <c r="G806" s="7"/>
      <c r="H806" s="16"/>
    </row>
    <row r="807" spans="1:8" ht="12.75" customHeight="1">
      <c r="A807" s="319"/>
      <c r="B807" s="23"/>
      <c r="C807" s="7"/>
      <c r="D807" s="19"/>
      <c r="F807" s="7"/>
      <c r="G807" s="7"/>
      <c r="H807" s="16"/>
    </row>
    <row r="808" spans="1:8" ht="12.75" customHeight="1">
      <c r="A808" s="319"/>
      <c r="B808" s="23"/>
      <c r="C808" s="7"/>
      <c r="D808" s="19"/>
      <c r="F808" s="7"/>
      <c r="G808" s="7"/>
      <c r="H808" s="16"/>
    </row>
    <row r="809" spans="1:8" ht="12.75" customHeight="1">
      <c r="A809" s="319"/>
      <c r="B809" s="23"/>
      <c r="C809" s="7"/>
      <c r="D809" s="19"/>
      <c r="F809" s="7"/>
      <c r="G809" s="7"/>
      <c r="H809" s="16"/>
    </row>
    <row r="810" spans="1:8" ht="12.75" customHeight="1">
      <c r="A810" s="319"/>
      <c r="B810" s="23"/>
      <c r="C810" s="7"/>
      <c r="D810" s="19"/>
      <c r="F810" s="7"/>
      <c r="G810" s="7"/>
      <c r="H810" s="16"/>
    </row>
    <row r="811" spans="1:8" ht="12.75" customHeight="1">
      <c r="A811" s="319"/>
      <c r="B811" s="23"/>
      <c r="C811" s="7"/>
      <c r="D811" s="19"/>
      <c r="F811" s="7"/>
      <c r="G811" s="7"/>
      <c r="H811" s="16"/>
    </row>
    <row r="812" spans="1:8" ht="12.75" customHeight="1">
      <c r="A812" s="319"/>
      <c r="B812" s="23"/>
      <c r="C812" s="7"/>
      <c r="D812" s="19"/>
      <c r="F812" s="7"/>
      <c r="G812" s="7"/>
      <c r="H812" s="16"/>
    </row>
    <row r="813" spans="1:8" ht="12.75" customHeight="1">
      <c r="A813" s="319"/>
      <c r="B813" s="23"/>
      <c r="C813" s="7"/>
      <c r="D813" s="19"/>
      <c r="F813" s="7"/>
      <c r="G813" s="7"/>
      <c r="H813" s="16"/>
    </row>
    <row r="814" spans="1:8" ht="12.75" customHeight="1">
      <c r="A814" s="319"/>
      <c r="B814" s="23"/>
      <c r="C814" s="7"/>
      <c r="D814" s="19"/>
      <c r="F814" s="7"/>
      <c r="G814" s="7"/>
      <c r="H814" s="16"/>
    </row>
    <row r="815" spans="1:8" ht="12.75" customHeight="1">
      <c r="A815" s="319"/>
      <c r="B815" s="23"/>
      <c r="C815" s="7"/>
      <c r="D815" s="19"/>
      <c r="F815" s="7"/>
      <c r="G815" s="7"/>
      <c r="H815" s="16"/>
    </row>
    <row r="816" spans="1:8" ht="12.75" customHeight="1">
      <c r="A816" s="319"/>
      <c r="B816" s="23"/>
      <c r="C816" s="7"/>
      <c r="D816" s="19"/>
      <c r="F816" s="7"/>
      <c r="G816" s="7"/>
      <c r="H816" s="16"/>
    </row>
    <row r="817" spans="1:8" ht="12.75" customHeight="1">
      <c r="A817" s="319"/>
      <c r="B817" s="23"/>
      <c r="C817" s="7"/>
      <c r="D817" s="19"/>
      <c r="F817" s="7"/>
      <c r="G817" s="7"/>
      <c r="H817" s="16"/>
    </row>
    <row r="818" spans="1:8" ht="12.75" customHeight="1">
      <c r="A818" s="319"/>
      <c r="B818" s="23"/>
      <c r="C818" s="7"/>
      <c r="D818" s="19"/>
      <c r="F818" s="7"/>
      <c r="G818" s="7"/>
      <c r="H818" s="16"/>
    </row>
    <row r="819" spans="1:8" ht="12.75" customHeight="1">
      <c r="A819" s="319"/>
      <c r="B819" s="23"/>
      <c r="C819" s="7"/>
      <c r="D819" s="19"/>
      <c r="F819" s="7"/>
      <c r="G819" s="7"/>
      <c r="H819" s="16"/>
    </row>
    <row r="820" spans="1:8" ht="12.75" customHeight="1">
      <c r="A820" s="319"/>
      <c r="B820" s="23"/>
      <c r="C820" s="7"/>
      <c r="D820" s="19"/>
      <c r="F820" s="7"/>
      <c r="G820" s="7"/>
      <c r="H820" s="16"/>
    </row>
    <row r="821" spans="1:8" ht="12.75" customHeight="1">
      <c r="A821" s="319"/>
      <c r="B821" s="23"/>
      <c r="C821" s="7"/>
      <c r="D821" s="19"/>
      <c r="F821" s="7"/>
      <c r="G821" s="7"/>
      <c r="H821" s="16"/>
    </row>
    <row r="822" spans="1:8" ht="12.75" customHeight="1">
      <c r="A822" s="319"/>
      <c r="B822" s="23"/>
      <c r="C822" s="7"/>
      <c r="D822" s="19"/>
      <c r="F822" s="7"/>
      <c r="G822" s="7"/>
      <c r="H822" s="16"/>
    </row>
    <row r="823" spans="1:8" ht="12.75" customHeight="1">
      <c r="A823" s="319"/>
      <c r="B823" s="23"/>
      <c r="C823" s="7"/>
      <c r="D823" s="19"/>
      <c r="F823" s="7"/>
      <c r="G823" s="7"/>
      <c r="H823" s="16"/>
    </row>
    <row r="824" spans="1:8" ht="12.75" customHeight="1">
      <c r="A824" s="319"/>
      <c r="B824" s="23"/>
      <c r="C824" s="7"/>
      <c r="D824" s="19"/>
      <c r="F824" s="7"/>
      <c r="G824" s="7"/>
      <c r="H824" s="16"/>
    </row>
    <row r="825" spans="1:8" ht="12.75" customHeight="1">
      <c r="A825" s="319"/>
      <c r="B825" s="23"/>
      <c r="C825" s="7"/>
      <c r="D825" s="19"/>
      <c r="F825" s="7"/>
      <c r="G825" s="7"/>
      <c r="H825" s="16"/>
    </row>
    <row r="826" spans="1:8" ht="12.75" customHeight="1">
      <c r="A826" s="319"/>
      <c r="B826" s="23"/>
      <c r="C826" s="7"/>
      <c r="D826" s="19"/>
      <c r="F826" s="7"/>
      <c r="G826" s="7"/>
      <c r="H826" s="16"/>
    </row>
    <row r="827" spans="1:8" ht="12.75" customHeight="1">
      <c r="A827" s="319"/>
      <c r="C827" s="7"/>
      <c r="D827" s="19"/>
      <c r="H827" s="16"/>
    </row>
    <row r="828" spans="1:8" ht="12.75" customHeight="1">
      <c r="A828" s="319"/>
      <c r="C828" s="7"/>
      <c r="D828" s="19"/>
      <c r="H828" s="16"/>
    </row>
    <row r="829" spans="1:8" ht="12.75" customHeight="1">
      <c r="A829" s="319"/>
      <c r="C829" s="7"/>
      <c r="D829" s="19"/>
      <c r="H829" s="16"/>
    </row>
    <row r="830" spans="1:8" ht="12.75" customHeight="1">
      <c r="A830" s="319"/>
      <c r="C830" s="7"/>
      <c r="D830" s="19"/>
      <c r="H830" s="16"/>
    </row>
    <row r="831" spans="1:8" ht="12.75" customHeight="1">
      <c r="C831" s="7"/>
      <c r="D831" s="19"/>
      <c r="H831" s="16"/>
    </row>
    <row r="832" spans="1:8" ht="12.75" customHeight="1">
      <c r="C832" s="7"/>
      <c r="D832" s="19"/>
      <c r="H832" s="16"/>
    </row>
    <row r="833" spans="3:8" ht="12.75" customHeight="1">
      <c r="C833" s="7"/>
      <c r="D833" s="19"/>
      <c r="H833" s="16"/>
    </row>
    <row r="834" spans="3:8" ht="12.75" customHeight="1">
      <c r="C834" s="7"/>
      <c r="D834" s="19"/>
      <c r="H834" s="16"/>
    </row>
    <row r="835" spans="3:8" ht="12.75" customHeight="1">
      <c r="C835" s="7"/>
      <c r="D835" s="19"/>
      <c r="H835" s="16"/>
    </row>
    <row r="836" spans="3:8" ht="12.75" customHeight="1">
      <c r="C836" s="7"/>
      <c r="D836" s="19"/>
      <c r="H836" s="16"/>
    </row>
    <row r="837" spans="3:8" ht="12.75" customHeight="1">
      <c r="C837" s="7"/>
      <c r="D837" s="19"/>
      <c r="H837" s="16"/>
    </row>
    <row r="838" spans="3:8" ht="12.75" customHeight="1">
      <c r="C838" s="7"/>
      <c r="D838" s="19"/>
      <c r="H838" s="16"/>
    </row>
    <row r="839" spans="3:8" ht="12.75" customHeight="1">
      <c r="C839" s="7"/>
      <c r="D839" s="19"/>
      <c r="H839" s="16"/>
    </row>
    <row r="840" spans="3:8" ht="12.75" customHeight="1">
      <c r="C840" s="7"/>
      <c r="D840" s="19"/>
    </row>
    <row r="841" spans="3:8" ht="12.75" customHeight="1">
      <c r="C841" s="7"/>
      <c r="D841" s="19"/>
    </row>
    <row r="842" spans="3:8" ht="12.75" customHeight="1">
      <c r="C842" s="7"/>
      <c r="D842" s="19"/>
    </row>
    <row r="843" spans="3:8" ht="12.75" customHeight="1">
      <c r="C843" s="7"/>
      <c r="D843" s="19"/>
    </row>
    <row r="844" spans="3:8" ht="12.75" customHeight="1">
      <c r="C844" s="7"/>
      <c r="D844" s="19"/>
    </row>
    <row r="845" spans="3:8" ht="15" customHeight="1">
      <c r="C845" s="7"/>
      <c r="D845" s="19"/>
    </row>
    <row r="846" spans="3:8" ht="15" customHeight="1">
      <c r="C846" s="7"/>
      <c r="D846" s="19"/>
    </row>
    <row r="847" spans="3:8" ht="15" customHeight="1">
      <c r="C847" s="7"/>
      <c r="D847" s="19"/>
    </row>
    <row r="848" spans="3:8" ht="15" customHeight="1">
      <c r="C848" s="7"/>
      <c r="D848" s="19"/>
    </row>
    <row r="849" spans="1:20" ht="15" customHeight="1">
      <c r="C849" s="7"/>
      <c r="D849" s="19"/>
    </row>
    <row r="850" spans="1:20" s="11" customFormat="1" ht="15" customHeight="1">
      <c r="A850" s="320"/>
      <c r="B850" s="35"/>
      <c r="C850" s="7"/>
      <c r="D850" s="19"/>
      <c r="F850" s="2"/>
      <c r="G850" s="2"/>
      <c r="H850" s="6"/>
      <c r="I850" s="2"/>
      <c r="J850" s="2"/>
      <c r="K850" s="2"/>
      <c r="L850" s="2"/>
      <c r="M850" s="2"/>
      <c r="N850" s="2"/>
      <c r="O850" s="2"/>
      <c r="P850" s="2"/>
      <c r="Q850" s="52"/>
      <c r="R850" s="23"/>
      <c r="S850" s="80"/>
      <c r="T850" s="2"/>
    </row>
    <row r="851" spans="1:20" s="11" customFormat="1" ht="15" customHeight="1">
      <c r="A851" s="320"/>
      <c r="B851" s="35"/>
      <c r="C851" s="7"/>
      <c r="D851" s="19"/>
      <c r="F851" s="2"/>
      <c r="G851" s="2"/>
      <c r="H851" s="6"/>
      <c r="I851" s="2"/>
      <c r="J851" s="2"/>
      <c r="K851" s="2"/>
      <c r="L851" s="2"/>
      <c r="M851" s="2"/>
      <c r="N851" s="2"/>
      <c r="O851" s="2"/>
      <c r="P851" s="2"/>
      <c r="Q851" s="52"/>
      <c r="R851" s="23"/>
      <c r="S851" s="80"/>
      <c r="T851" s="2"/>
    </row>
    <row r="852" spans="1:20" s="11" customFormat="1" ht="15" customHeight="1">
      <c r="A852" s="320"/>
      <c r="B852" s="35"/>
      <c r="C852" s="7"/>
      <c r="D852" s="19"/>
      <c r="F852" s="2"/>
      <c r="G852" s="2"/>
      <c r="H852" s="6"/>
      <c r="I852" s="2"/>
      <c r="J852" s="2"/>
      <c r="K852" s="2"/>
      <c r="L852" s="2"/>
      <c r="M852" s="2"/>
      <c r="N852" s="2"/>
      <c r="O852" s="2"/>
      <c r="P852" s="2"/>
      <c r="Q852" s="52"/>
      <c r="R852" s="23"/>
      <c r="S852" s="80"/>
      <c r="T852" s="2"/>
    </row>
    <row r="853" spans="1:20" s="11" customFormat="1" ht="15" customHeight="1">
      <c r="A853" s="320"/>
      <c r="B853" s="35"/>
      <c r="C853" s="7"/>
      <c r="D853" s="19"/>
      <c r="F853" s="2"/>
      <c r="G853" s="2"/>
      <c r="H853" s="6"/>
      <c r="I853" s="2"/>
      <c r="J853" s="2"/>
      <c r="K853" s="2"/>
      <c r="L853" s="2"/>
      <c r="M853" s="2"/>
      <c r="N853" s="2"/>
      <c r="O853" s="2"/>
      <c r="P853" s="2"/>
      <c r="Q853" s="52"/>
      <c r="R853" s="23"/>
      <c r="S853" s="80"/>
      <c r="T853" s="2"/>
    </row>
    <row r="854" spans="1:20" s="11" customFormat="1" ht="15" customHeight="1">
      <c r="A854" s="320"/>
      <c r="B854" s="35"/>
      <c r="C854" s="7"/>
      <c r="D854" s="19"/>
      <c r="F854" s="2"/>
      <c r="G854" s="2"/>
      <c r="H854" s="6"/>
      <c r="I854" s="2"/>
      <c r="J854" s="2"/>
      <c r="K854" s="2"/>
      <c r="L854" s="2"/>
      <c r="M854" s="2"/>
      <c r="N854" s="2"/>
      <c r="O854" s="2"/>
      <c r="P854" s="2"/>
      <c r="Q854" s="52"/>
      <c r="R854" s="23"/>
      <c r="S854" s="80"/>
      <c r="T854" s="2"/>
    </row>
    <row r="855" spans="1:20" s="11" customFormat="1" ht="15" customHeight="1">
      <c r="A855" s="320"/>
      <c r="B855" s="35"/>
      <c r="C855" s="7"/>
      <c r="D855" s="19"/>
      <c r="F855" s="2"/>
      <c r="G855" s="2"/>
      <c r="H855" s="6"/>
      <c r="I855" s="2"/>
      <c r="J855" s="2"/>
      <c r="K855" s="2"/>
      <c r="L855" s="2"/>
      <c r="M855" s="2"/>
      <c r="N855" s="2"/>
      <c r="O855" s="2"/>
      <c r="P855" s="2"/>
      <c r="Q855" s="52"/>
      <c r="R855" s="23"/>
      <c r="S855" s="80"/>
      <c r="T855" s="2"/>
    </row>
    <row r="856" spans="1:20" s="11" customFormat="1" ht="15" customHeight="1">
      <c r="A856" s="320"/>
      <c r="B856" s="35"/>
      <c r="C856" s="7"/>
      <c r="D856" s="19"/>
      <c r="F856" s="2"/>
      <c r="G856" s="2"/>
      <c r="H856" s="6"/>
      <c r="I856" s="2"/>
      <c r="J856" s="2"/>
      <c r="K856" s="2"/>
      <c r="L856" s="2"/>
      <c r="M856" s="2"/>
      <c r="N856" s="2"/>
      <c r="O856" s="2"/>
      <c r="P856" s="2"/>
      <c r="Q856" s="52"/>
      <c r="R856" s="23"/>
      <c r="S856" s="80"/>
      <c r="T856" s="2"/>
    </row>
    <row r="857" spans="1:20" s="11" customFormat="1" ht="15" customHeight="1">
      <c r="A857" s="320"/>
      <c r="B857" s="35"/>
      <c r="C857" s="7"/>
      <c r="D857" s="19"/>
      <c r="F857" s="2"/>
      <c r="G857" s="2"/>
      <c r="H857" s="6"/>
      <c r="I857" s="2"/>
      <c r="J857" s="2"/>
      <c r="K857" s="2"/>
      <c r="L857" s="2"/>
      <c r="M857" s="2"/>
      <c r="N857" s="2"/>
      <c r="O857" s="2"/>
      <c r="P857" s="2"/>
      <c r="Q857" s="52"/>
      <c r="R857" s="23"/>
      <c r="S857" s="80"/>
      <c r="T857" s="2"/>
    </row>
    <row r="858" spans="1:20" s="11" customFormat="1" ht="15" customHeight="1">
      <c r="A858" s="320"/>
      <c r="B858" s="35"/>
      <c r="C858" s="7"/>
      <c r="D858" s="19"/>
      <c r="F858" s="2"/>
      <c r="G858" s="2"/>
      <c r="H858" s="6"/>
      <c r="I858" s="2"/>
      <c r="J858" s="2"/>
      <c r="K858" s="2"/>
      <c r="L858" s="2"/>
      <c r="M858" s="2"/>
      <c r="N858" s="2"/>
      <c r="O858" s="2"/>
      <c r="P858" s="2"/>
      <c r="Q858" s="52"/>
      <c r="R858" s="23"/>
      <c r="S858" s="80"/>
      <c r="T858" s="2"/>
    </row>
    <row r="859" spans="1:20" s="11" customFormat="1" ht="15" customHeight="1">
      <c r="A859" s="320"/>
      <c r="B859" s="35"/>
      <c r="C859" s="7"/>
      <c r="D859" s="19"/>
      <c r="F859" s="2"/>
      <c r="G859" s="2"/>
      <c r="H859" s="6"/>
      <c r="I859" s="2"/>
      <c r="J859" s="2"/>
      <c r="K859" s="2"/>
      <c r="L859" s="2"/>
      <c r="M859" s="2"/>
      <c r="N859" s="2"/>
      <c r="O859" s="2"/>
      <c r="P859" s="2"/>
      <c r="Q859" s="52"/>
      <c r="R859" s="23"/>
      <c r="S859" s="80"/>
      <c r="T859" s="2"/>
    </row>
    <row r="860" spans="1:20" s="11" customFormat="1" ht="15" customHeight="1">
      <c r="A860" s="320"/>
      <c r="B860" s="35"/>
      <c r="C860" s="7"/>
      <c r="D860" s="19"/>
      <c r="F860" s="2"/>
      <c r="G860" s="2"/>
      <c r="H860" s="6"/>
      <c r="I860" s="2"/>
      <c r="J860" s="2"/>
      <c r="K860" s="2"/>
      <c r="L860" s="2"/>
      <c r="M860" s="2"/>
      <c r="N860" s="2"/>
      <c r="O860" s="2"/>
      <c r="P860" s="2"/>
      <c r="Q860" s="52"/>
      <c r="R860" s="23"/>
      <c r="S860" s="80"/>
      <c r="T860" s="2"/>
    </row>
    <row r="861" spans="1:20" s="11" customFormat="1" ht="15" customHeight="1">
      <c r="A861" s="320"/>
      <c r="B861" s="35"/>
      <c r="C861" s="7"/>
      <c r="D861" s="19"/>
      <c r="F861" s="2"/>
      <c r="G861" s="2"/>
      <c r="H861" s="6"/>
      <c r="I861" s="2"/>
      <c r="J861" s="2"/>
      <c r="K861" s="2"/>
      <c r="L861" s="2"/>
      <c r="M861" s="2"/>
      <c r="N861" s="2"/>
      <c r="O861" s="2"/>
      <c r="P861" s="2"/>
      <c r="Q861" s="52"/>
      <c r="R861" s="23"/>
      <c r="S861" s="80"/>
      <c r="T861" s="2"/>
    </row>
    <row r="862" spans="1:20" s="11" customFormat="1" ht="15" customHeight="1">
      <c r="A862" s="320"/>
      <c r="B862" s="35"/>
      <c r="C862" s="7"/>
      <c r="D862" s="19"/>
      <c r="F862" s="2"/>
      <c r="G862" s="2"/>
      <c r="H862" s="6"/>
      <c r="I862" s="2"/>
      <c r="J862" s="2"/>
      <c r="K862" s="2"/>
      <c r="L862" s="2"/>
      <c r="M862" s="2"/>
      <c r="N862" s="2"/>
      <c r="O862" s="2"/>
      <c r="P862" s="2"/>
      <c r="Q862" s="52"/>
      <c r="R862" s="23"/>
      <c r="S862" s="80"/>
      <c r="T862" s="2"/>
    </row>
    <row r="863" spans="1:20" s="11" customFormat="1" ht="15" customHeight="1">
      <c r="A863" s="320"/>
      <c r="B863" s="35"/>
      <c r="C863" s="7"/>
      <c r="D863" s="19"/>
      <c r="F863" s="2"/>
      <c r="G863" s="2"/>
      <c r="H863" s="6"/>
      <c r="I863" s="2"/>
      <c r="J863" s="2"/>
      <c r="K863" s="2"/>
      <c r="L863" s="2"/>
      <c r="M863" s="2"/>
      <c r="N863" s="2"/>
      <c r="O863" s="2"/>
      <c r="P863" s="2"/>
      <c r="Q863" s="52"/>
      <c r="R863" s="23"/>
      <c r="S863" s="80"/>
      <c r="T863" s="2"/>
    </row>
    <row r="864" spans="1:20" s="11" customFormat="1" ht="15" customHeight="1">
      <c r="A864" s="320"/>
      <c r="B864" s="35"/>
      <c r="C864" s="7"/>
      <c r="D864" s="19"/>
      <c r="F864" s="2"/>
      <c r="G864" s="2"/>
      <c r="H864" s="6"/>
      <c r="I864" s="2"/>
      <c r="J864" s="2"/>
      <c r="K864" s="2"/>
      <c r="L864" s="2"/>
      <c r="M864" s="2"/>
      <c r="N864" s="2"/>
      <c r="O864" s="2"/>
      <c r="P864" s="2"/>
      <c r="Q864" s="52"/>
      <c r="R864" s="23"/>
      <c r="S864" s="80"/>
      <c r="T864" s="2"/>
    </row>
    <row r="865" spans="1:20" s="11" customFormat="1" ht="15" customHeight="1">
      <c r="A865" s="320"/>
      <c r="B865" s="35"/>
      <c r="C865" s="7"/>
      <c r="D865" s="19"/>
      <c r="F865" s="2"/>
      <c r="G865" s="2"/>
      <c r="H865" s="6"/>
      <c r="I865" s="2"/>
      <c r="J865" s="2"/>
      <c r="K865" s="2"/>
      <c r="L865" s="2"/>
      <c r="M865" s="2"/>
      <c r="N865" s="2"/>
      <c r="O865" s="2"/>
      <c r="P865" s="2"/>
      <c r="Q865" s="52"/>
      <c r="R865" s="23"/>
      <c r="S865" s="80"/>
      <c r="T865" s="2"/>
    </row>
    <row r="866" spans="1:20" s="11" customFormat="1" ht="15" customHeight="1">
      <c r="A866" s="320"/>
      <c r="B866" s="35"/>
      <c r="C866" s="7"/>
      <c r="D866" s="19"/>
      <c r="F866" s="2"/>
      <c r="G866" s="2"/>
      <c r="H866" s="6"/>
      <c r="I866" s="2"/>
      <c r="J866" s="2"/>
      <c r="K866" s="2"/>
      <c r="L866" s="2"/>
      <c r="M866" s="2"/>
      <c r="N866" s="2"/>
      <c r="O866" s="2"/>
      <c r="P866" s="2"/>
      <c r="Q866" s="52"/>
      <c r="R866" s="23"/>
      <c r="S866" s="80"/>
      <c r="T866" s="2"/>
    </row>
    <row r="867" spans="1:20" s="11" customFormat="1" ht="15" customHeight="1">
      <c r="A867" s="320"/>
      <c r="B867" s="35"/>
      <c r="C867" s="7"/>
      <c r="D867" s="19"/>
      <c r="F867" s="2"/>
      <c r="G867" s="2"/>
      <c r="H867" s="6"/>
      <c r="I867" s="2"/>
      <c r="J867" s="2"/>
      <c r="K867" s="2"/>
      <c r="L867" s="2"/>
      <c r="M867" s="2"/>
      <c r="N867" s="2"/>
      <c r="O867" s="2"/>
      <c r="P867" s="2"/>
      <c r="Q867" s="52"/>
      <c r="R867" s="23"/>
      <c r="S867" s="80"/>
      <c r="T867" s="2"/>
    </row>
    <row r="868" spans="1:20" s="11" customFormat="1" ht="15" customHeight="1">
      <c r="A868" s="320"/>
      <c r="B868" s="35"/>
      <c r="C868" s="7"/>
      <c r="D868" s="19"/>
      <c r="F868" s="2"/>
      <c r="G868" s="2"/>
      <c r="H868" s="6"/>
      <c r="I868" s="2"/>
      <c r="J868" s="2"/>
      <c r="K868" s="2"/>
      <c r="L868" s="2"/>
      <c r="M868" s="2"/>
      <c r="N868" s="2"/>
      <c r="O868" s="2"/>
      <c r="P868" s="2"/>
      <c r="Q868" s="52"/>
      <c r="R868" s="23"/>
      <c r="S868" s="80"/>
      <c r="T868" s="2"/>
    </row>
    <row r="869" spans="1:20" s="11" customFormat="1" ht="15" customHeight="1">
      <c r="A869" s="320"/>
      <c r="B869" s="35"/>
      <c r="C869" s="7"/>
      <c r="D869" s="19"/>
      <c r="F869" s="2"/>
      <c r="G869" s="2"/>
      <c r="H869" s="6"/>
      <c r="I869" s="2"/>
      <c r="J869" s="2"/>
      <c r="K869" s="2"/>
      <c r="L869" s="2"/>
      <c r="M869" s="2"/>
      <c r="N869" s="2"/>
      <c r="O869" s="2"/>
      <c r="P869" s="2"/>
      <c r="Q869" s="52"/>
      <c r="R869" s="23"/>
      <c r="S869" s="80"/>
      <c r="T869" s="2"/>
    </row>
    <row r="870" spans="1:20" s="11" customFormat="1" ht="15" customHeight="1">
      <c r="A870" s="320"/>
      <c r="B870" s="35"/>
      <c r="C870" s="7"/>
      <c r="D870" s="19"/>
      <c r="F870" s="2"/>
      <c r="G870" s="2"/>
      <c r="H870" s="6"/>
      <c r="I870" s="2"/>
      <c r="J870" s="2"/>
      <c r="K870" s="2"/>
      <c r="L870" s="2"/>
      <c r="M870" s="2"/>
      <c r="N870" s="2"/>
      <c r="O870" s="2"/>
      <c r="P870" s="2"/>
      <c r="Q870" s="52"/>
      <c r="R870" s="23"/>
      <c r="S870" s="80"/>
      <c r="T870" s="2"/>
    </row>
    <row r="871" spans="1:20" s="11" customFormat="1" ht="15" customHeight="1">
      <c r="A871" s="320"/>
      <c r="B871" s="35"/>
      <c r="C871" s="7"/>
      <c r="D871" s="19"/>
      <c r="F871" s="2"/>
      <c r="G871" s="2"/>
      <c r="H871" s="6"/>
      <c r="I871" s="2"/>
      <c r="J871" s="2"/>
      <c r="K871" s="2"/>
      <c r="L871" s="2"/>
      <c r="M871" s="2"/>
      <c r="N871" s="2"/>
      <c r="O871" s="2"/>
      <c r="P871" s="2"/>
      <c r="Q871" s="52"/>
      <c r="R871" s="23"/>
      <c r="S871" s="80"/>
      <c r="T871" s="2"/>
    </row>
    <row r="872" spans="1:20" s="11" customFormat="1" ht="15" customHeight="1">
      <c r="A872" s="320"/>
      <c r="B872" s="35"/>
      <c r="C872" s="7"/>
      <c r="D872" s="19"/>
      <c r="F872" s="2"/>
      <c r="G872" s="2"/>
      <c r="H872" s="6"/>
      <c r="I872" s="2"/>
      <c r="J872" s="2"/>
      <c r="K872" s="2"/>
      <c r="L872" s="2"/>
      <c r="M872" s="2"/>
      <c r="N872" s="2"/>
      <c r="O872" s="2"/>
      <c r="P872" s="2"/>
      <c r="Q872" s="52"/>
      <c r="R872" s="23"/>
      <c r="S872" s="80"/>
      <c r="T872" s="2"/>
    </row>
    <row r="873" spans="1:20" s="11" customFormat="1" ht="15" customHeight="1">
      <c r="A873" s="320"/>
      <c r="B873" s="35"/>
      <c r="C873" s="7"/>
      <c r="D873" s="19"/>
      <c r="F873" s="2"/>
      <c r="G873" s="2"/>
      <c r="H873" s="6"/>
      <c r="I873" s="2"/>
      <c r="J873" s="2"/>
      <c r="K873" s="2"/>
      <c r="L873" s="2"/>
      <c r="M873" s="2"/>
      <c r="N873" s="2"/>
      <c r="O873" s="2"/>
      <c r="P873" s="2"/>
      <c r="Q873" s="52"/>
      <c r="R873" s="23"/>
      <c r="S873" s="80"/>
      <c r="T873" s="2"/>
    </row>
    <row r="874" spans="1:20" s="11" customFormat="1" ht="15" customHeight="1">
      <c r="A874" s="320"/>
      <c r="B874" s="35"/>
      <c r="C874" s="7"/>
      <c r="D874" s="19"/>
      <c r="F874" s="2"/>
      <c r="G874" s="2"/>
      <c r="H874" s="6"/>
      <c r="I874" s="2"/>
      <c r="J874" s="2"/>
      <c r="K874" s="2"/>
      <c r="L874" s="2"/>
      <c r="M874" s="2"/>
      <c r="N874" s="2"/>
      <c r="O874" s="2"/>
      <c r="P874" s="2"/>
      <c r="Q874" s="52"/>
      <c r="R874" s="23"/>
      <c r="S874" s="80"/>
      <c r="T874" s="2"/>
    </row>
    <row r="875" spans="1:20" s="11" customFormat="1" ht="15" customHeight="1">
      <c r="A875" s="320"/>
      <c r="B875" s="35"/>
      <c r="C875" s="7"/>
      <c r="D875" s="19"/>
      <c r="F875" s="2"/>
      <c r="G875" s="2"/>
      <c r="H875" s="6"/>
      <c r="I875" s="2"/>
      <c r="J875" s="2"/>
      <c r="K875" s="2"/>
      <c r="L875" s="2"/>
      <c r="M875" s="2"/>
      <c r="N875" s="2"/>
      <c r="O875" s="2"/>
      <c r="P875" s="2"/>
      <c r="Q875" s="52"/>
      <c r="R875" s="23"/>
      <c r="S875" s="80"/>
      <c r="T875" s="2"/>
    </row>
    <row r="876" spans="1:20" s="11" customFormat="1" ht="15" customHeight="1">
      <c r="A876" s="320"/>
      <c r="B876" s="35"/>
      <c r="C876" s="7"/>
      <c r="D876" s="19"/>
      <c r="F876" s="2"/>
      <c r="G876" s="2"/>
      <c r="H876" s="6"/>
      <c r="I876" s="2"/>
      <c r="J876" s="2"/>
      <c r="K876" s="2"/>
      <c r="L876" s="2"/>
      <c r="M876" s="2"/>
      <c r="N876" s="2"/>
      <c r="O876" s="2"/>
      <c r="P876" s="2"/>
      <c r="Q876" s="52"/>
      <c r="R876" s="23"/>
      <c r="S876" s="80"/>
      <c r="T876" s="2"/>
    </row>
    <row r="877" spans="1:20" s="11" customFormat="1" ht="15" customHeight="1">
      <c r="A877" s="320"/>
      <c r="B877" s="35"/>
      <c r="C877" s="7"/>
      <c r="D877" s="19"/>
      <c r="F877" s="2"/>
      <c r="G877" s="2"/>
      <c r="H877" s="6"/>
      <c r="I877" s="2"/>
      <c r="J877" s="2"/>
      <c r="K877" s="2"/>
      <c r="L877" s="2"/>
      <c r="M877" s="2"/>
      <c r="N877" s="2"/>
      <c r="O877" s="2"/>
      <c r="P877" s="2"/>
      <c r="Q877" s="52"/>
      <c r="R877" s="23"/>
      <c r="S877" s="80"/>
      <c r="T877" s="2"/>
    </row>
    <row r="878" spans="1:20" s="11" customFormat="1" ht="15" customHeight="1">
      <c r="A878" s="320"/>
      <c r="B878" s="35"/>
      <c r="C878" s="7"/>
      <c r="D878" s="19"/>
      <c r="F878" s="2"/>
      <c r="G878" s="2"/>
      <c r="H878" s="6"/>
      <c r="I878" s="2"/>
      <c r="J878" s="2"/>
      <c r="K878" s="2"/>
      <c r="L878" s="2"/>
      <c r="M878" s="2"/>
      <c r="N878" s="2"/>
      <c r="O878" s="2"/>
      <c r="P878" s="2"/>
      <c r="Q878" s="52"/>
      <c r="R878" s="23"/>
      <c r="S878" s="80"/>
      <c r="T878" s="2"/>
    </row>
    <row r="879" spans="1:20" s="11" customFormat="1" ht="15" customHeight="1">
      <c r="A879" s="320"/>
      <c r="B879" s="35"/>
      <c r="C879" s="7"/>
      <c r="D879" s="19"/>
      <c r="F879" s="2"/>
      <c r="G879" s="2"/>
      <c r="H879" s="6"/>
      <c r="I879" s="2"/>
      <c r="J879" s="2"/>
      <c r="K879" s="2"/>
      <c r="L879" s="2"/>
      <c r="M879" s="2"/>
      <c r="N879" s="2"/>
      <c r="O879" s="2"/>
      <c r="P879" s="2"/>
      <c r="Q879" s="52"/>
      <c r="R879" s="23"/>
      <c r="S879" s="80"/>
      <c r="T879" s="2"/>
    </row>
    <row r="880" spans="1:20" s="11" customFormat="1" ht="15" customHeight="1">
      <c r="A880" s="320"/>
      <c r="B880" s="35"/>
      <c r="C880" s="7"/>
      <c r="D880" s="19"/>
      <c r="F880" s="2"/>
      <c r="G880" s="2"/>
      <c r="H880" s="6"/>
      <c r="I880" s="2"/>
      <c r="J880" s="2"/>
      <c r="K880" s="2"/>
      <c r="L880" s="2"/>
      <c r="M880" s="2"/>
      <c r="N880" s="2"/>
      <c r="O880" s="2"/>
      <c r="P880" s="2"/>
      <c r="Q880" s="52"/>
      <c r="R880" s="23"/>
      <c r="S880" s="80"/>
      <c r="T880" s="2"/>
    </row>
    <row r="881" spans="1:20" s="11" customFormat="1" ht="15" customHeight="1">
      <c r="A881" s="320"/>
      <c r="B881" s="35"/>
      <c r="C881" s="7"/>
      <c r="D881" s="19"/>
      <c r="F881" s="2"/>
      <c r="G881" s="2"/>
      <c r="H881" s="6"/>
      <c r="I881" s="2"/>
      <c r="J881" s="2"/>
      <c r="K881" s="2"/>
      <c r="L881" s="2"/>
      <c r="M881" s="2"/>
      <c r="N881" s="2"/>
      <c r="O881" s="2"/>
      <c r="P881" s="2"/>
      <c r="Q881" s="52"/>
      <c r="R881" s="23"/>
      <c r="S881" s="80"/>
      <c r="T881" s="2"/>
    </row>
    <row r="882" spans="1:20" s="11" customFormat="1" ht="15" customHeight="1">
      <c r="A882" s="320"/>
      <c r="B882" s="35"/>
      <c r="C882" s="7"/>
      <c r="D882" s="19"/>
      <c r="F882" s="2"/>
      <c r="G882" s="2"/>
      <c r="H882" s="6"/>
      <c r="I882" s="2"/>
      <c r="J882" s="2"/>
      <c r="K882" s="2"/>
      <c r="L882" s="2"/>
      <c r="M882" s="2"/>
      <c r="N882" s="2"/>
      <c r="O882" s="2"/>
      <c r="P882" s="2"/>
      <c r="Q882" s="52"/>
      <c r="R882" s="23"/>
      <c r="S882" s="80"/>
      <c r="T882" s="2"/>
    </row>
    <row r="883" spans="1:20" s="11" customFormat="1" ht="15" customHeight="1">
      <c r="A883" s="320"/>
      <c r="B883" s="35"/>
      <c r="C883" s="7"/>
      <c r="D883" s="19"/>
      <c r="F883" s="2"/>
      <c r="G883" s="2"/>
      <c r="H883" s="6"/>
      <c r="I883" s="2"/>
      <c r="J883" s="2"/>
      <c r="K883" s="2"/>
      <c r="L883" s="2"/>
      <c r="M883" s="2"/>
      <c r="N883" s="2"/>
      <c r="O883" s="2"/>
      <c r="P883" s="2"/>
      <c r="Q883" s="52"/>
      <c r="R883" s="23"/>
      <c r="S883" s="80"/>
      <c r="T883" s="2"/>
    </row>
    <row r="884" spans="1:20" s="11" customFormat="1" ht="15" customHeight="1">
      <c r="A884" s="320"/>
      <c r="B884" s="35"/>
      <c r="C884" s="7"/>
      <c r="D884" s="19"/>
      <c r="F884" s="2"/>
      <c r="G884" s="2"/>
      <c r="H884" s="6"/>
      <c r="I884" s="2"/>
      <c r="J884" s="2"/>
      <c r="K884" s="2"/>
      <c r="L884" s="2"/>
      <c r="M884" s="2"/>
      <c r="N884" s="2"/>
      <c r="O884" s="2"/>
      <c r="P884" s="2"/>
      <c r="Q884" s="52"/>
      <c r="R884" s="23"/>
      <c r="S884" s="80"/>
      <c r="T884" s="2"/>
    </row>
    <row r="885" spans="1:20" s="11" customFormat="1" ht="15" customHeight="1">
      <c r="A885" s="320"/>
      <c r="B885" s="35"/>
      <c r="C885" s="7"/>
      <c r="D885" s="19"/>
      <c r="F885" s="2"/>
      <c r="G885" s="2"/>
      <c r="H885" s="6"/>
      <c r="I885" s="2"/>
      <c r="J885" s="2"/>
      <c r="K885" s="2"/>
      <c r="L885" s="2"/>
      <c r="M885" s="2"/>
      <c r="N885" s="2"/>
      <c r="O885" s="2"/>
      <c r="P885" s="2"/>
      <c r="Q885" s="52"/>
      <c r="R885" s="23"/>
      <c r="S885" s="80"/>
      <c r="T885" s="2"/>
    </row>
    <row r="886" spans="1:20" s="11" customFormat="1" ht="15" customHeight="1">
      <c r="A886" s="320"/>
      <c r="B886" s="35"/>
      <c r="C886" s="7"/>
      <c r="D886" s="19"/>
      <c r="F886" s="2"/>
      <c r="G886" s="2"/>
      <c r="H886" s="6"/>
      <c r="I886" s="2"/>
      <c r="J886" s="2"/>
      <c r="K886" s="2"/>
      <c r="L886" s="2"/>
      <c r="M886" s="2"/>
      <c r="N886" s="2"/>
      <c r="O886" s="2"/>
      <c r="P886" s="2"/>
      <c r="Q886" s="52"/>
      <c r="R886" s="23"/>
      <c r="S886" s="80"/>
      <c r="T886" s="2"/>
    </row>
    <row r="887" spans="1:20" s="11" customFormat="1" ht="15" customHeight="1">
      <c r="A887" s="320"/>
      <c r="B887" s="35"/>
      <c r="C887" s="7"/>
      <c r="D887" s="19"/>
      <c r="F887" s="2"/>
      <c r="G887" s="2"/>
      <c r="H887" s="6"/>
      <c r="I887" s="2"/>
      <c r="J887" s="2"/>
      <c r="K887" s="2"/>
      <c r="L887" s="2"/>
      <c r="M887" s="2"/>
      <c r="N887" s="2"/>
      <c r="O887" s="2"/>
      <c r="P887" s="2"/>
      <c r="Q887" s="52"/>
      <c r="R887" s="23"/>
      <c r="S887" s="80"/>
      <c r="T887" s="2"/>
    </row>
    <row r="888" spans="1:20" s="11" customFormat="1" ht="15" customHeight="1">
      <c r="A888" s="320"/>
      <c r="B888" s="35"/>
      <c r="C888" s="7"/>
      <c r="D888" s="19"/>
      <c r="F888" s="2"/>
      <c r="G888" s="2"/>
      <c r="H888" s="6"/>
      <c r="I888" s="2"/>
      <c r="J888" s="2"/>
      <c r="K888" s="2"/>
      <c r="L888" s="2"/>
      <c r="M888" s="2"/>
      <c r="N888" s="2"/>
      <c r="O888" s="2"/>
      <c r="P888" s="2"/>
      <c r="Q888" s="52"/>
      <c r="R888" s="23"/>
      <c r="S888" s="80"/>
      <c r="T888" s="2"/>
    </row>
    <row r="889" spans="1:20" s="11" customFormat="1" ht="15" customHeight="1">
      <c r="A889" s="320"/>
      <c r="B889" s="35"/>
      <c r="C889" s="7"/>
      <c r="D889" s="19"/>
      <c r="F889" s="2"/>
      <c r="G889" s="2"/>
      <c r="H889" s="6"/>
      <c r="I889" s="2"/>
      <c r="J889" s="2"/>
      <c r="K889" s="2"/>
      <c r="L889" s="2"/>
      <c r="M889" s="2"/>
      <c r="N889" s="2"/>
      <c r="O889" s="2"/>
      <c r="P889" s="2"/>
      <c r="Q889" s="52"/>
      <c r="R889" s="23"/>
      <c r="S889" s="80"/>
      <c r="T889" s="2"/>
    </row>
    <row r="890" spans="1:20" s="11" customFormat="1" ht="15" customHeight="1">
      <c r="A890" s="320"/>
      <c r="B890" s="35"/>
      <c r="C890" s="7"/>
      <c r="D890" s="19"/>
      <c r="F890" s="2"/>
      <c r="G890" s="2"/>
      <c r="H890" s="6"/>
      <c r="I890" s="2"/>
      <c r="J890" s="2"/>
      <c r="K890" s="2"/>
      <c r="L890" s="2"/>
      <c r="M890" s="2"/>
      <c r="N890" s="2"/>
      <c r="O890" s="2"/>
      <c r="P890" s="2"/>
      <c r="Q890" s="52"/>
      <c r="R890" s="23"/>
      <c r="S890" s="80"/>
      <c r="T890" s="2"/>
    </row>
    <row r="891" spans="1:20" s="11" customFormat="1" ht="15" customHeight="1">
      <c r="A891" s="320"/>
      <c r="B891" s="35"/>
      <c r="C891" s="7"/>
      <c r="D891" s="19"/>
      <c r="F891" s="2"/>
      <c r="G891" s="2"/>
      <c r="H891" s="6"/>
      <c r="I891" s="2"/>
      <c r="J891" s="2"/>
      <c r="K891" s="2"/>
      <c r="L891" s="2"/>
      <c r="M891" s="2"/>
      <c r="N891" s="2"/>
      <c r="O891" s="2"/>
      <c r="P891" s="2"/>
      <c r="Q891" s="52"/>
      <c r="R891" s="23"/>
      <c r="S891" s="80"/>
      <c r="T891" s="2"/>
    </row>
    <row r="892" spans="1:20" s="11" customFormat="1" ht="15" customHeight="1">
      <c r="A892" s="320"/>
      <c r="B892" s="35"/>
      <c r="C892" s="7"/>
      <c r="D892" s="19"/>
      <c r="F892" s="2"/>
      <c r="G892" s="2"/>
      <c r="H892" s="6"/>
      <c r="I892" s="2"/>
      <c r="J892" s="2"/>
      <c r="K892" s="2"/>
      <c r="L892" s="2"/>
      <c r="M892" s="2"/>
      <c r="N892" s="2"/>
      <c r="O892" s="2"/>
      <c r="P892" s="2"/>
      <c r="Q892" s="52"/>
      <c r="R892" s="23"/>
      <c r="S892" s="80"/>
      <c r="T892" s="2"/>
    </row>
    <row r="893" spans="1:20" s="11" customFormat="1" ht="15" customHeight="1">
      <c r="A893" s="320"/>
      <c r="B893" s="35"/>
      <c r="C893" s="7"/>
      <c r="D893" s="19"/>
      <c r="F893" s="2"/>
      <c r="G893" s="2"/>
      <c r="H893" s="6"/>
      <c r="I893" s="2"/>
      <c r="J893" s="2"/>
      <c r="K893" s="2"/>
      <c r="L893" s="2"/>
      <c r="M893" s="2"/>
      <c r="N893" s="2"/>
      <c r="O893" s="2"/>
      <c r="P893" s="2"/>
      <c r="Q893" s="52"/>
      <c r="R893" s="23"/>
      <c r="S893" s="80"/>
      <c r="T893" s="2"/>
    </row>
    <row r="894" spans="1:20" s="11" customFormat="1" ht="15" customHeight="1">
      <c r="A894" s="320"/>
      <c r="B894" s="35"/>
      <c r="C894" s="7"/>
      <c r="D894" s="19"/>
      <c r="F894" s="2"/>
      <c r="G894" s="2"/>
      <c r="H894" s="6"/>
      <c r="I894" s="2"/>
      <c r="J894" s="2"/>
      <c r="K894" s="2"/>
      <c r="L894" s="2"/>
      <c r="M894" s="2"/>
      <c r="N894" s="2"/>
      <c r="O894" s="2"/>
      <c r="P894" s="2"/>
      <c r="Q894" s="52"/>
      <c r="R894" s="23"/>
      <c r="S894" s="80"/>
      <c r="T894" s="2"/>
    </row>
    <row r="895" spans="1:20" s="11" customFormat="1" ht="15" customHeight="1">
      <c r="A895" s="320"/>
      <c r="B895" s="35"/>
      <c r="C895" s="7"/>
      <c r="D895" s="19"/>
      <c r="F895" s="2"/>
      <c r="G895" s="2"/>
      <c r="H895" s="6"/>
      <c r="I895" s="2"/>
      <c r="J895" s="2"/>
      <c r="K895" s="2"/>
      <c r="L895" s="2"/>
      <c r="M895" s="2"/>
      <c r="N895" s="2"/>
      <c r="O895" s="2"/>
      <c r="P895" s="2"/>
      <c r="Q895" s="52"/>
      <c r="R895" s="23"/>
      <c r="S895" s="80"/>
      <c r="T895" s="2"/>
    </row>
    <row r="896" spans="1:20" s="11" customFormat="1" ht="15" customHeight="1">
      <c r="A896" s="320"/>
      <c r="B896" s="35"/>
      <c r="C896" s="7"/>
      <c r="D896" s="19"/>
      <c r="F896" s="2"/>
      <c r="G896" s="2"/>
      <c r="H896" s="6"/>
      <c r="I896" s="2"/>
      <c r="J896" s="2"/>
      <c r="K896" s="2"/>
      <c r="L896" s="2"/>
      <c r="M896" s="2"/>
      <c r="N896" s="2"/>
      <c r="O896" s="2"/>
      <c r="P896" s="2"/>
      <c r="Q896" s="52"/>
      <c r="R896" s="23"/>
      <c r="S896" s="80"/>
      <c r="T896" s="2"/>
    </row>
    <row r="897" spans="1:20" s="11" customFormat="1" ht="15" customHeight="1">
      <c r="A897" s="320"/>
      <c r="B897" s="35"/>
      <c r="C897" s="7"/>
      <c r="D897" s="19"/>
      <c r="F897" s="2"/>
      <c r="G897" s="2"/>
      <c r="H897" s="6"/>
      <c r="I897" s="2"/>
      <c r="J897" s="2"/>
      <c r="K897" s="2"/>
      <c r="L897" s="2"/>
      <c r="M897" s="2"/>
      <c r="N897" s="2"/>
      <c r="O897" s="2"/>
      <c r="P897" s="2"/>
      <c r="Q897" s="52"/>
      <c r="R897" s="23"/>
      <c r="S897" s="80"/>
      <c r="T897" s="2"/>
    </row>
    <row r="898" spans="1:20" s="11" customFormat="1" ht="15" customHeight="1">
      <c r="A898" s="320"/>
      <c r="B898" s="35"/>
      <c r="C898" s="7"/>
      <c r="D898" s="19"/>
      <c r="F898" s="2"/>
      <c r="G898" s="2"/>
      <c r="H898" s="6"/>
      <c r="I898" s="2"/>
      <c r="J898" s="2"/>
      <c r="K898" s="2"/>
      <c r="L898" s="2"/>
      <c r="M898" s="2"/>
      <c r="N898" s="2"/>
      <c r="O898" s="2"/>
      <c r="P898" s="2"/>
      <c r="Q898" s="52"/>
      <c r="R898" s="23"/>
      <c r="S898" s="80"/>
      <c r="T898" s="2"/>
    </row>
    <row r="899" spans="1:20" s="11" customFormat="1" ht="15" customHeight="1">
      <c r="A899" s="320"/>
      <c r="B899" s="35"/>
      <c r="C899" s="7"/>
      <c r="D899" s="19"/>
      <c r="F899" s="2"/>
      <c r="G899" s="2"/>
      <c r="H899" s="6"/>
      <c r="I899" s="2"/>
      <c r="J899" s="2"/>
      <c r="K899" s="2"/>
      <c r="L899" s="2"/>
      <c r="M899" s="2"/>
      <c r="N899" s="2"/>
      <c r="O899" s="2"/>
      <c r="P899" s="2"/>
      <c r="Q899" s="52"/>
      <c r="R899" s="23"/>
      <c r="S899" s="80"/>
      <c r="T899" s="2"/>
    </row>
    <row r="900" spans="1:20" s="11" customFormat="1" ht="15" customHeight="1">
      <c r="A900" s="320"/>
      <c r="B900" s="35"/>
      <c r="C900" s="7"/>
      <c r="D900" s="19"/>
      <c r="F900" s="2"/>
      <c r="G900" s="2"/>
      <c r="H900" s="6"/>
      <c r="I900" s="2"/>
      <c r="J900" s="2"/>
      <c r="K900" s="2"/>
      <c r="L900" s="2"/>
      <c r="M900" s="2"/>
      <c r="N900" s="2"/>
      <c r="O900" s="2"/>
      <c r="P900" s="2"/>
      <c r="Q900" s="52"/>
      <c r="R900" s="23"/>
      <c r="S900" s="80"/>
      <c r="T900" s="2"/>
    </row>
    <row r="901" spans="1:20" s="11" customFormat="1" ht="15" customHeight="1">
      <c r="A901" s="320"/>
      <c r="B901" s="35"/>
      <c r="C901" s="7"/>
      <c r="D901" s="19"/>
      <c r="F901" s="2"/>
      <c r="G901" s="2"/>
      <c r="H901" s="6"/>
      <c r="I901" s="2"/>
      <c r="J901" s="2"/>
      <c r="K901" s="2"/>
      <c r="L901" s="2"/>
      <c r="M901" s="2"/>
      <c r="N901" s="2"/>
      <c r="O901" s="2"/>
      <c r="P901" s="2"/>
      <c r="Q901" s="52"/>
      <c r="R901" s="23"/>
      <c r="S901" s="80"/>
      <c r="T901" s="2"/>
    </row>
    <row r="902" spans="1:20" s="11" customFormat="1" ht="15" customHeight="1">
      <c r="A902" s="320"/>
      <c r="B902" s="35"/>
      <c r="C902" s="7"/>
      <c r="D902" s="19"/>
      <c r="F902" s="2"/>
      <c r="G902" s="2"/>
      <c r="H902" s="6"/>
      <c r="I902" s="2"/>
      <c r="J902" s="2"/>
      <c r="K902" s="2"/>
      <c r="L902" s="2"/>
      <c r="M902" s="2"/>
      <c r="N902" s="2"/>
      <c r="O902" s="2"/>
      <c r="P902" s="2"/>
      <c r="Q902" s="52"/>
      <c r="R902" s="23"/>
      <c r="S902" s="80"/>
      <c r="T902" s="2"/>
    </row>
    <row r="903" spans="1:20" s="11" customFormat="1" ht="15" customHeight="1">
      <c r="A903" s="320"/>
      <c r="B903" s="35"/>
      <c r="C903" s="7"/>
      <c r="D903" s="19"/>
      <c r="F903" s="2"/>
      <c r="G903" s="2"/>
      <c r="H903" s="6"/>
      <c r="I903" s="2"/>
      <c r="J903" s="2"/>
      <c r="K903" s="2"/>
      <c r="L903" s="2"/>
      <c r="M903" s="2"/>
      <c r="N903" s="2"/>
      <c r="O903" s="2"/>
      <c r="P903" s="2"/>
      <c r="Q903" s="52"/>
      <c r="R903" s="23"/>
      <c r="S903" s="80"/>
      <c r="T903" s="2"/>
    </row>
    <row r="904" spans="1:20" s="11" customFormat="1" ht="15" customHeight="1">
      <c r="A904" s="320"/>
      <c r="B904" s="35"/>
      <c r="C904" s="7"/>
      <c r="D904" s="19"/>
      <c r="F904" s="2"/>
      <c r="G904" s="2"/>
      <c r="H904" s="6"/>
      <c r="I904" s="2"/>
      <c r="J904" s="2"/>
      <c r="K904" s="2"/>
      <c r="L904" s="2"/>
      <c r="M904" s="2"/>
      <c r="N904" s="2"/>
      <c r="O904" s="2"/>
      <c r="P904" s="2"/>
      <c r="Q904" s="52"/>
      <c r="R904" s="23"/>
      <c r="S904" s="80"/>
      <c r="T904" s="2"/>
    </row>
    <row r="905" spans="1:20" s="11" customFormat="1" ht="15" customHeight="1">
      <c r="A905" s="320"/>
      <c r="B905" s="35"/>
      <c r="C905" s="7"/>
      <c r="D905" s="19"/>
      <c r="F905" s="2"/>
      <c r="G905" s="2"/>
      <c r="H905" s="6"/>
      <c r="I905" s="2"/>
      <c r="J905" s="2"/>
      <c r="K905" s="2"/>
      <c r="L905" s="2"/>
      <c r="M905" s="2"/>
      <c r="N905" s="2"/>
      <c r="O905" s="2"/>
      <c r="P905" s="2"/>
      <c r="Q905" s="52"/>
      <c r="R905" s="23"/>
      <c r="S905" s="80"/>
      <c r="T905" s="2"/>
    </row>
    <row r="906" spans="1:20" s="11" customFormat="1" ht="15" customHeight="1">
      <c r="A906" s="320"/>
      <c r="B906" s="35"/>
      <c r="C906" s="7"/>
      <c r="D906" s="19"/>
      <c r="F906" s="2"/>
      <c r="G906" s="2"/>
      <c r="H906" s="6"/>
      <c r="I906" s="2"/>
      <c r="J906" s="2"/>
      <c r="K906" s="2"/>
      <c r="L906" s="2"/>
      <c r="M906" s="2"/>
      <c r="N906" s="2"/>
      <c r="O906" s="2"/>
      <c r="P906" s="2"/>
      <c r="Q906" s="52"/>
      <c r="R906" s="23"/>
      <c r="S906" s="80"/>
      <c r="T906" s="2"/>
    </row>
    <row r="907" spans="1:20" s="11" customFormat="1" ht="15" customHeight="1">
      <c r="A907" s="320"/>
      <c r="B907" s="35"/>
      <c r="C907" s="7"/>
      <c r="D907" s="19"/>
      <c r="F907" s="2"/>
      <c r="G907" s="2"/>
      <c r="H907" s="6"/>
      <c r="I907" s="2"/>
      <c r="J907" s="2"/>
      <c r="K907" s="2"/>
      <c r="L907" s="2"/>
      <c r="M907" s="2"/>
      <c r="N907" s="2"/>
      <c r="O907" s="2"/>
      <c r="P907" s="2"/>
      <c r="Q907" s="52"/>
      <c r="R907" s="23"/>
      <c r="S907" s="80"/>
      <c r="T907" s="2"/>
    </row>
    <row r="908" spans="1:20" s="11" customFormat="1" ht="15" customHeight="1">
      <c r="A908" s="320"/>
      <c r="B908" s="35"/>
      <c r="C908" s="7"/>
      <c r="D908" s="19"/>
      <c r="F908" s="2"/>
      <c r="G908" s="2"/>
      <c r="H908" s="6"/>
      <c r="I908" s="2"/>
      <c r="J908" s="2"/>
      <c r="K908" s="2"/>
      <c r="L908" s="2"/>
      <c r="M908" s="2"/>
      <c r="N908" s="2"/>
      <c r="O908" s="2"/>
      <c r="P908" s="2"/>
      <c r="Q908" s="52"/>
      <c r="R908" s="23"/>
      <c r="S908" s="80"/>
      <c r="T908" s="2"/>
    </row>
    <row r="909" spans="1:20" s="11" customFormat="1" ht="15" customHeight="1">
      <c r="A909" s="320"/>
      <c r="B909" s="35"/>
      <c r="C909" s="7"/>
      <c r="D909" s="19"/>
      <c r="F909" s="2"/>
      <c r="G909" s="2"/>
      <c r="H909" s="6"/>
      <c r="I909" s="2"/>
      <c r="J909" s="2"/>
      <c r="K909" s="2"/>
      <c r="L909" s="2"/>
      <c r="M909" s="2"/>
      <c r="N909" s="2"/>
      <c r="O909" s="2"/>
      <c r="P909" s="2"/>
      <c r="Q909" s="52"/>
      <c r="R909" s="23"/>
      <c r="S909" s="80"/>
      <c r="T909" s="2"/>
    </row>
    <row r="910" spans="1:20" s="11" customFormat="1" ht="15" customHeight="1">
      <c r="A910" s="320"/>
      <c r="B910" s="35"/>
      <c r="C910" s="7"/>
      <c r="D910" s="19"/>
      <c r="F910" s="2"/>
      <c r="G910" s="2"/>
      <c r="H910" s="6"/>
      <c r="I910" s="2"/>
      <c r="J910" s="2"/>
      <c r="K910" s="2"/>
      <c r="L910" s="2"/>
      <c r="M910" s="2"/>
      <c r="N910" s="2"/>
      <c r="O910" s="2"/>
      <c r="P910" s="2"/>
      <c r="Q910" s="52"/>
      <c r="R910" s="23"/>
      <c r="S910" s="80"/>
      <c r="T910" s="2"/>
    </row>
    <row r="911" spans="1:20" s="11" customFormat="1" ht="15" customHeight="1">
      <c r="A911" s="320"/>
      <c r="B911" s="35"/>
      <c r="C911" s="7"/>
      <c r="D911" s="19"/>
      <c r="F911" s="2"/>
      <c r="G911" s="2"/>
      <c r="H911" s="6"/>
      <c r="I911" s="2"/>
      <c r="J911" s="2"/>
      <c r="K911" s="2"/>
      <c r="L911" s="2"/>
      <c r="M911" s="2"/>
      <c r="N911" s="2"/>
      <c r="O911" s="2"/>
      <c r="P911" s="2"/>
      <c r="Q911" s="52"/>
      <c r="R911" s="23"/>
      <c r="S911" s="80"/>
      <c r="T911" s="2"/>
    </row>
    <row r="912" spans="1:20" s="11" customFormat="1" ht="15" customHeight="1">
      <c r="A912" s="320"/>
      <c r="B912" s="35"/>
      <c r="C912" s="7"/>
      <c r="D912" s="19"/>
      <c r="F912" s="2"/>
      <c r="G912" s="2"/>
      <c r="H912" s="6"/>
      <c r="I912" s="2"/>
      <c r="J912" s="2"/>
      <c r="K912" s="2"/>
      <c r="L912" s="2"/>
      <c r="M912" s="2"/>
      <c r="N912" s="2"/>
      <c r="O912" s="2"/>
      <c r="P912" s="2"/>
      <c r="Q912" s="52"/>
      <c r="R912" s="23"/>
      <c r="S912" s="80"/>
      <c r="T912" s="2"/>
    </row>
    <row r="913" spans="1:20" s="11" customFormat="1" ht="15" customHeight="1">
      <c r="A913" s="320"/>
      <c r="B913" s="35"/>
      <c r="C913" s="7"/>
      <c r="D913" s="19"/>
      <c r="F913" s="2"/>
      <c r="G913" s="2"/>
      <c r="H913" s="6"/>
      <c r="I913" s="2"/>
      <c r="J913" s="2"/>
      <c r="K913" s="2"/>
      <c r="L913" s="2"/>
      <c r="M913" s="2"/>
      <c r="N913" s="2"/>
      <c r="O913" s="2"/>
      <c r="P913" s="2"/>
      <c r="Q913" s="52"/>
      <c r="R913" s="23"/>
      <c r="S913" s="80"/>
      <c r="T913" s="2"/>
    </row>
    <row r="914" spans="1:20" s="11" customFormat="1" ht="15" customHeight="1">
      <c r="A914" s="320"/>
      <c r="B914" s="35"/>
      <c r="C914" s="7"/>
      <c r="D914" s="19"/>
      <c r="F914" s="2"/>
      <c r="G914" s="2"/>
      <c r="H914" s="6"/>
      <c r="I914" s="2"/>
      <c r="J914" s="2"/>
      <c r="K914" s="2"/>
      <c r="L914" s="2"/>
      <c r="M914" s="2"/>
      <c r="N914" s="2"/>
      <c r="O914" s="2"/>
      <c r="P914" s="2"/>
      <c r="Q914" s="52"/>
      <c r="R914" s="23"/>
      <c r="S914" s="80"/>
      <c r="T914" s="2"/>
    </row>
    <row r="915" spans="1:20" s="11" customFormat="1" ht="15" customHeight="1">
      <c r="A915" s="320"/>
      <c r="B915" s="35"/>
      <c r="C915" s="7"/>
      <c r="D915" s="19"/>
      <c r="F915" s="2"/>
      <c r="G915" s="2"/>
      <c r="H915" s="6"/>
      <c r="I915" s="2"/>
      <c r="J915" s="2"/>
      <c r="K915" s="2"/>
      <c r="L915" s="2"/>
      <c r="M915" s="2"/>
      <c r="N915" s="2"/>
      <c r="O915" s="2"/>
      <c r="P915" s="2"/>
      <c r="Q915" s="52"/>
      <c r="R915" s="23"/>
      <c r="S915" s="80"/>
      <c r="T915" s="2"/>
    </row>
    <row r="916" spans="1:20" s="11" customFormat="1" ht="15" customHeight="1">
      <c r="A916" s="320"/>
      <c r="B916" s="35"/>
      <c r="C916" s="7"/>
      <c r="D916" s="19"/>
      <c r="F916" s="2"/>
      <c r="G916" s="2"/>
      <c r="H916" s="6"/>
      <c r="I916" s="2"/>
      <c r="J916" s="2"/>
      <c r="K916" s="2"/>
      <c r="L916" s="2"/>
      <c r="M916" s="2"/>
      <c r="N916" s="2"/>
      <c r="O916" s="2"/>
      <c r="P916" s="2"/>
      <c r="Q916" s="52"/>
      <c r="R916" s="23"/>
      <c r="S916" s="80"/>
      <c r="T916" s="2"/>
    </row>
    <row r="917" spans="1:20" s="11" customFormat="1" ht="15" customHeight="1">
      <c r="A917" s="320"/>
      <c r="B917" s="35"/>
      <c r="C917" s="7"/>
      <c r="D917" s="19"/>
      <c r="F917" s="2"/>
      <c r="G917" s="2"/>
      <c r="H917" s="6"/>
      <c r="I917" s="2"/>
      <c r="J917" s="2"/>
      <c r="K917" s="2"/>
      <c r="L917" s="2"/>
      <c r="M917" s="2"/>
      <c r="N917" s="2"/>
      <c r="O917" s="2"/>
      <c r="P917" s="2"/>
      <c r="Q917" s="52"/>
      <c r="R917" s="23"/>
      <c r="S917" s="80"/>
      <c r="T917" s="2"/>
    </row>
    <row r="918" spans="1:20" s="11" customFormat="1" ht="15" customHeight="1">
      <c r="A918" s="320"/>
      <c r="B918" s="35"/>
      <c r="C918" s="7"/>
      <c r="D918" s="19"/>
      <c r="F918" s="2"/>
      <c r="G918" s="2"/>
      <c r="H918" s="6"/>
      <c r="I918" s="2"/>
      <c r="J918" s="2"/>
      <c r="K918" s="2"/>
      <c r="L918" s="2"/>
      <c r="M918" s="2"/>
      <c r="N918" s="2"/>
      <c r="O918" s="2"/>
      <c r="P918" s="2"/>
      <c r="Q918" s="52"/>
      <c r="R918" s="23"/>
      <c r="S918" s="80"/>
      <c r="T918" s="2"/>
    </row>
    <row r="919" spans="1:20" s="11" customFormat="1" ht="15" customHeight="1">
      <c r="A919" s="320"/>
      <c r="B919" s="35"/>
      <c r="C919" s="7"/>
      <c r="D919" s="19"/>
      <c r="F919" s="2"/>
      <c r="G919" s="2"/>
      <c r="H919" s="6"/>
      <c r="I919" s="2"/>
      <c r="J919" s="2"/>
      <c r="K919" s="2"/>
      <c r="L919" s="2"/>
      <c r="M919" s="2"/>
      <c r="N919" s="2"/>
      <c r="O919" s="2"/>
      <c r="P919" s="2"/>
      <c r="Q919" s="52"/>
      <c r="R919" s="23"/>
      <c r="S919" s="80"/>
      <c r="T919" s="2"/>
    </row>
    <row r="920" spans="1:20" s="11" customFormat="1" ht="15" customHeight="1">
      <c r="A920" s="320"/>
      <c r="B920" s="35"/>
      <c r="C920" s="7"/>
      <c r="D920" s="19"/>
      <c r="F920" s="2"/>
      <c r="G920" s="2"/>
      <c r="H920" s="6"/>
      <c r="I920" s="2"/>
      <c r="J920" s="2"/>
      <c r="K920" s="2"/>
      <c r="L920" s="2"/>
      <c r="M920" s="2"/>
      <c r="N920" s="2"/>
      <c r="O920" s="2"/>
      <c r="P920" s="2"/>
      <c r="Q920" s="52"/>
      <c r="R920" s="23"/>
      <c r="S920" s="80"/>
      <c r="T920" s="2"/>
    </row>
    <row r="921" spans="1:20" s="11" customFormat="1" ht="15" customHeight="1">
      <c r="A921" s="320"/>
      <c r="B921" s="35"/>
      <c r="C921" s="7"/>
      <c r="D921" s="19"/>
      <c r="F921" s="2"/>
      <c r="G921" s="2"/>
      <c r="H921" s="6"/>
      <c r="I921" s="2"/>
      <c r="J921" s="2"/>
      <c r="K921" s="2"/>
      <c r="L921" s="2"/>
      <c r="M921" s="2"/>
      <c r="N921" s="2"/>
      <c r="O921" s="2"/>
      <c r="P921" s="2"/>
      <c r="Q921" s="52"/>
      <c r="R921" s="23"/>
      <c r="S921" s="80"/>
      <c r="T921" s="2"/>
    </row>
    <row r="922" spans="1:20" s="11" customFormat="1" ht="15" customHeight="1">
      <c r="A922" s="320"/>
      <c r="B922" s="35"/>
      <c r="C922" s="7"/>
      <c r="D922" s="19"/>
      <c r="F922" s="2"/>
      <c r="G922" s="2"/>
      <c r="H922" s="6"/>
      <c r="I922" s="2"/>
      <c r="J922" s="2"/>
      <c r="K922" s="2"/>
      <c r="L922" s="2"/>
      <c r="M922" s="2"/>
      <c r="N922" s="2"/>
      <c r="O922" s="2"/>
      <c r="P922" s="2"/>
      <c r="Q922" s="52"/>
      <c r="R922" s="23"/>
      <c r="S922" s="80"/>
      <c r="T922" s="2"/>
    </row>
    <row r="923" spans="1:20" s="11" customFormat="1" ht="15" customHeight="1">
      <c r="A923" s="320"/>
      <c r="B923" s="35"/>
      <c r="C923" s="7"/>
      <c r="D923" s="19"/>
      <c r="F923" s="2"/>
      <c r="G923" s="2"/>
      <c r="H923" s="6"/>
      <c r="I923" s="2"/>
      <c r="J923" s="2"/>
      <c r="K923" s="2"/>
      <c r="L923" s="2"/>
      <c r="M923" s="2"/>
      <c r="N923" s="2"/>
      <c r="O923" s="2"/>
      <c r="P923" s="2"/>
      <c r="Q923" s="52"/>
      <c r="R923" s="23"/>
      <c r="S923" s="80"/>
      <c r="T923" s="2"/>
    </row>
    <row r="924" spans="1:20" s="11" customFormat="1" ht="15" customHeight="1">
      <c r="A924" s="320"/>
      <c r="B924" s="35"/>
      <c r="C924" s="7"/>
      <c r="D924" s="19"/>
      <c r="F924" s="2"/>
      <c r="G924" s="2"/>
      <c r="H924" s="6"/>
      <c r="I924" s="2"/>
      <c r="J924" s="2"/>
      <c r="K924" s="2"/>
      <c r="L924" s="2"/>
      <c r="M924" s="2"/>
      <c r="N924" s="2"/>
      <c r="O924" s="2"/>
      <c r="P924" s="2"/>
      <c r="Q924" s="52"/>
      <c r="R924" s="23"/>
      <c r="S924" s="80"/>
      <c r="T924" s="2"/>
    </row>
    <row r="925" spans="1:20" s="11" customFormat="1" ht="15" customHeight="1">
      <c r="A925" s="320"/>
      <c r="B925" s="35"/>
      <c r="C925" s="7"/>
      <c r="D925" s="19"/>
      <c r="F925" s="2"/>
      <c r="G925" s="2"/>
      <c r="H925" s="6"/>
      <c r="I925" s="2"/>
      <c r="J925" s="2"/>
      <c r="K925" s="2"/>
      <c r="L925" s="2"/>
      <c r="M925" s="2"/>
      <c r="N925" s="2"/>
      <c r="O925" s="2"/>
      <c r="P925" s="2"/>
      <c r="Q925" s="52"/>
      <c r="R925" s="23"/>
      <c r="S925" s="80"/>
      <c r="T925" s="2"/>
    </row>
    <row r="926" spans="1:20" s="11" customFormat="1" ht="15" customHeight="1">
      <c r="A926" s="320"/>
      <c r="B926" s="35"/>
      <c r="C926" s="7"/>
      <c r="D926" s="19"/>
      <c r="F926" s="2"/>
      <c r="G926" s="2"/>
      <c r="H926" s="6"/>
      <c r="I926" s="2"/>
      <c r="J926" s="2"/>
      <c r="K926" s="2"/>
      <c r="L926" s="2"/>
      <c r="M926" s="2"/>
      <c r="N926" s="2"/>
      <c r="O926" s="2"/>
      <c r="P926" s="2"/>
      <c r="Q926" s="52"/>
      <c r="R926" s="23"/>
      <c r="S926" s="80"/>
      <c r="T926" s="2"/>
    </row>
    <row r="927" spans="1:20" s="11" customFormat="1" ht="15" customHeight="1">
      <c r="A927" s="320"/>
      <c r="B927" s="35"/>
      <c r="C927" s="7"/>
      <c r="D927" s="19"/>
      <c r="F927" s="2"/>
      <c r="G927" s="2"/>
      <c r="H927" s="6"/>
      <c r="I927" s="2"/>
      <c r="J927" s="2"/>
      <c r="K927" s="2"/>
      <c r="L927" s="2"/>
      <c r="M927" s="2"/>
      <c r="N927" s="2"/>
      <c r="O927" s="2"/>
      <c r="P927" s="2"/>
      <c r="Q927" s="52"/>
      <c r="R927" s="23"/>
      <c r="S927" s="80"/>
      <c r="T927" s="2"/>
    </row>
    <row r="928" spans="1:20" s="11" customFormat="1" ht="15" customHeight="1">
      <c r="A928" s="320"/>
      <c r="B928" s="35"/>
      <c r="C928" s="7"/>
      <c r="D928" s="19"/>
      <c r="F928" s="2"/>
      <c r="G928" s="2"/>
      <c r="H928" s="6"/>
      <c r="I928" s="2"/>
      <c r="J928" s="2"/>
      <c r="K928" s="2"/>
      <c r="L928" s="2"/>
      <c r="M928" s="2"/>
      <c r="N928" s="2"/>
      <c r="O928" s="2"/>
      <c r="P928" s="2"/>
      <c r="Q928" s="52"/>
      <c r="R928" s="23"/>
      <c r="S928" s="80"/>
      <c r="T928" s="2"/>
    </row>
    <row r="929" spans="1:20" s="11" customFormat="1" ht="15" customHeight="1">
      <c r="A929" s="320"/>
      <c r="B929" s="35"/>
      <c r="C929" s="7"/>
      <c r="D929" s="19"/>
      <c r="F929" s="2"/>
      <c r="G929" s="2"/>
      <c r="H929" s="6"/>
      <c r="I929" s="2"/>
      <c r="J929" s="2"/>
      <c r="K929" s="2"/>
      <c r="L929" s="2"/>
      <c r="M929" s="2"/>
      <c r="N929" s="2"/>
      <c r="O929" s="2"/>
      <c r="P929" s="2"/>
      <c r="Q929" s="52"/>
      <c r="R929" s="23"/>
      <c r="S929" s="80"/>
      <c r="T929" s="2"/>
    </row>
    <row r="930" spans="1:20" s="11" customFormat="1" ht="15" customHeight="1">
      <c r="A930" s="320"/>
      <c r="B930" s="35"/>
      <c r="C930" s="7"/>
      <c r="D930" s="19"/>
      <c r="F930" s="2"/>
      <c r="G930" s="2"/>
      <c r="H930" s="6"/>
      <c r="I930" s="2"/>
      <c r="J930" s="2"/>
      <c r="K930" s="2"/>
      <c r="L930" s="2"/>
      <c r="M930" s="2"/>
      <c r="N930" s="2"/>
      <c r="O930" s="2"/>
      <c r="P930" s="2"/>
      <c r="Q930" s="52"/>
      <c r="R930" s="23"/>
      <c r="S930" s="80"/>
      <c r="T930" s="2"/>
    </row>
    <row r="931" spans="1:20" s="11" customFormat="1" ht="15" customHeight="1">
      <c r="A931" s="320"/>
      <c r="B931" s="35"/>
      <c r="C931" s="7"/>
      <c r="D931" s="19"/>
      <c r="F931" s="2"/>
      <c r="G931" s="2"/>
      <c r="H931" s="6"/>
      <c r="I931" s="2"/>
      <c r="J931" s="2"/>
      <c r="K931" s="2"/>
      <c r="L931" s="2"/>
      <c r="M931" s="2"/>
      <c r="N931" s="2"/>
      <c r="O931" s="2"/>
      <c r="P931" s="2"/>
      <c r="Q931" s="52"/>
      <c r="R931" s="23"/>
      <c r="S931" s="80"/>
      <c r="T931" s="2"/>
    </row>
    <row r="932" spans="1:20" s="11" customFormat="1" ht="15" customHeight="1">
      <c r="A932" s="320"/>
      <c r="B932" s="35"/>
      <c r="C932" s="7"/>
      <c r="D932" s="19"/>
      <c r="F932" s="2"/>
      <c r="G932" s="2"/>
      <c r="H932" s="6"/>
      <c r="I932" s="2"/>
      <c r="J932" s="2"/>
      <c r="K932" s="2"/>
      <c r="L932" s="2"/>
      <c r="M932" s="2"/>
      <c r="N932" s="2"/>
      <c r="O932" s="2"/>
      <c r="P932" s="2"/>
      <c r="Q932" s="52"/>
      <c r="R932" s="23"/>
      <c r="S932" s="80"/>
      <c r="T932" s="2"/>
    </row>
    <row r="933" spans="1:20" s="11" customFormat="1" ht="15" customHeight="1">
      <c r="A933" s="320"/>
      <c r="B933" s="35"/>
      <c r="C933" s="7"/>
      <c r="D933" s="19"/>
      <c r="F933" s="2"/>
      <c r="G933" s="2"/>
      <c r="H933" s="6"/>
      <c r="I933" s="2"/>
      <c r="J933" s="2"/>
      <c r="K933" s="2"/>
      <c r="L933" s="2"/>
      <c r="M933" s="2"/>
      <c r="N933" s="2"/>
      <c r="O933" s="2"/>
      <c r="P933" s="2"/>
      <c r="Q933" s="52"/>
      <c r="R933" s="23"/>
      <c r="S933" s="80"/>
      <c r="T933" s="2"/>
    </row>
    <row r="934" spans="1:20" s="11" customFormat="1" ht="15" customHeight="1">
      <c r="A934" s="320"/>
      <c r="B934" s="35"/>
      <c r="C934" s="7"/>
      <c r="D934" s="19"/>
      <c r="F934" s="2"/>
      <c r="G934" s="2"/>
      <c r="H934" s="6"/>
      <c r="I934" s="2"/>
      <c r="J934" s="2"/>
      <c r="K934" s="2"/>
      <c r="L934" s="2"/>
      <c r="M934" s="2"/>
      <c r="N934" s="2"/>
      <c r="O934" s="2"/>
      <c r="P934" s="2"/>
      <c r="Q934" s="52"/>
      <c r="R934" s="23"/>
      <c r="S934" s="80"/>
      <c r="T934" s="2"/>
    </row>
    <row r="935" spans="1:20" s="11" customFormat="1" ht="15" customHeight="1">
      <c r="A935" s="320"/>
      <c r="B935" s="35"/>
      <c r="C935" s="7"/>
      <c r="D935" s="19"/>
      <c r="F935" s="2"/>
      <c r="G935" s="2"/>
      <c r="H935" s="6"/>
      <c r="I935" s="2"/>
      <c r="J935" s="2"/>
      <c r="K935" s="2"/>
      <c r="L935" s="2"/>
      <c r="M935" s="2"/>
      <c r="N935" s="2"/>
      <c r="O935" s="2"/>
      <c r="P935" s="2"/>
      <c r="Q935" s="52"/>
      <c r="R935" s="23"/>
      <c r="S935" s="80"/>
      <c r="T935" s="2"/>
    </row>
    <row r="936" spans="1:20" s="11" customFormat="1" ht="15" customHeight="1">
      <c r="A936" s="320"/>
      <c r="B936" s="35"/>
      <c r="C936" s="7"/>
      <c r="D936" s="19"/>
      <c r="F936" s="2"/>
      <c r="G936" s="2"/>
      <c r="H936" s="6"/>
      <c r="I936" s="2"/>
      <c r="J936" s="2"/>
      <c r="K936" s="2"/>
      <c r="L936" s="2"/>
      <c r="M936" s="2"/>
      <c r="N936" s="2"/>
      <c r="O936" s="2"/>
      <c r="P936" s="2"/>
      <c r="Q936" s="52"/>
      <c r="R936" s="23"/>
      <c r="S936" s="80"/>
      <c r="T936" s="2"/>
    </row>
    <row r="937" spans="1:20" s="11" customFormat="1" ht="15" customHeight="1">
      <c r="A937" s="320"/>
      <c r="B937" s="35"/>
      <c r="C937" s="7"/>
      <c r="D937" s="19"/>
      <c r="F937" s="2"/>
      <c r="G937" s="2"/>
      <c r="H937" s="6"/>
      <c r="I937" s="2"/>
      <c r="J937" s="2"/>
      <c r="K937" s="2"/>
      <c r="L937" s="2"/>
      <c r="M937" s="2"/>
      <c r="N937" s="2"/>
      <c r="O937" s="2"/>
      <c r="P937" s="2"/>
      <c r="Q937" s="52"/>
      <c r="R937" s="23"/>
      <c r="S937" s="80"/>
      <c r="T937" s="2"/>
    </row>
    <row r="938" spans="1:20" s="11" customFormat="1" ht="15" customHeight="1">
      <c r="A938" s="320"/>
      <c r="B938" s="35"/>
      <c r="C938" s="7"/>
      <c r="D938" s="19"/>
      <c r="F938" s="2"/>
      <c r="G938" s="2"/>
      <c r="H938" s="6"/>
      <c r="I938" s="2"/>
      <c r="J938" s="2"/>
      <c r="K938" s="2"/>
      <c r="L938" s="2"/>
      <c r="M938" s="2"/>
      <c r="N938" s="2"/>
      <c r="O938" s="2"/>
      <c r="P938" s="2"/>
      <c r="Q938" s="52"/>
      <c r="R938" s="23"/>
      <c r="S938" s="80"/>
      <c r="T938" s="2"/>
    </row>
    <row r="939" spans="1:20" s="11" customFormat="1" ht="15" customHeight="1">
      <c r="A939" s="320"/>
      <c r="B939" s="35"/>
      <c r="C939" s="7"/>
      <c r="D939" s="19"/>
      <c r="F939" s="2"/>
      <c r="G939" s="2"/>
      <c r="H939" s="6"/>
      <c r="I939" s="2"/>
      <c r="J939" s="2"/>
      <c r="K939" s="2"/>
      <c r="L939" s="2"/>
      <c r="M939" s="2"/>
      <c r="N939" s="2"/>
      <c r="O939" s="2"/>
      <c r="P939" s="2"/>
      <c r="Q939" s="52"/>
      <c r="R939" s="23"/>
      <c r="S939" s="80"/>
      <c r="T939" s="2"/>
    </row>
    <row r="940" spans="1:20" s="11" customFormat="1" ht="15" customHeight="1">
      <c r="A940" s="320"/>
      <c r="B940" s="35"/>
      <c r="C940" s="7"/>
      <c r="D940" s="19"/>
      <c r="F940" s="2"/>
      <c r="G940" s="2"/>
      <c r="H940" s="6"/>
      <c r="I940" s="2"/>
      <c r="J940" s="2"/>
      <c r="K940" s="2"/>
      <c r="L940" s="2"/>
      <c r="M940" s="2"/>
      <c r="N940" s="2"/>
      <c r="O940" s="2"/>
      <c r="P940" s="2"/>
      <c r="Q940" s="52"/>
      <c r="R940" s="23"/>
      <c r="S940" s="80"/>
      <c r="T940" s="2"/>
    </row>
    <row r="941" spans="1:20" s="11" customFormat="1" ht="15" customHeight="1">
      <c r="A941" s="320"/>
      <c r="B941" s="35"/>
      <c r="C941" s="7"/>
      <c r="D941" s="19"/>
      <c r="F941" s="2"/>
      <c r="G941" s="2"/>
      <c r="H941" s="6"/>
      <c r="I941" s="2"/>
      <c r="J941" s="2"/>
      <c r="K941" s="2"/>
      <c r="L941" s="2"/>
      <c r="M941" s="2"/>
      <c r="N941" s="2"/>
      <c r="O941" s="2"/>
      <c r="P941" s="2"/>
      <c r="Q941" s="52"/>
      <c r="R941" s="23"/>
      <c r="S941" s="80"/>
      <c r="T941" s="2"/>
    </row>
    <row r="942" spans="1:20" s="11" customFormat="1" ht="15" customHeight="1">
      <c r="A942" s="320"/>
      <c r="B942" s="35"/>
      <c r="C942" s="7"/>
      <c r="D942" s="19"/>
      <c r="F942" s="2"/>
      <c r="G942" s="2"/>
      <c r="H942" s="6"/>
      <c r="I942" s="2"/>
      <c r="J942" s="2"/>
      <c r="K942" s="2"/>
      <c r="L942" s="2"/>
      <c r="M942" s="2"/>
      <c r="N942" s="2"/>
      <c r="O942" s="2"/>
      <c r="P942" s="2"/>
      <c r="Q942" s="52"/>
      <c r="R942" s="23"/>
      <c r="S942" s="80"/>
      <c r="T942" s="2"/>
    </row>
    <row r="943" spans="1:20" s="11" customFormat="1" ht="15" customHeight="1">
      <c r="A943" s="320"/>
      <c r="B943" s="35"/>
      <c r="C943" s="7"/>
      <c r="D943" s="19"/>
      <c r="F943" s="2"/>
      <c r="G943" s="2"/>
      <c r="H943" s="6"/>
      <c r="I943" s="2"/>
      <c r="J943" s="2"/>
      <c r="K943" s="2"/>
      <c r="L943" s="2"/>
      <c r="M943" s="2"/>
      <c r="N943" s="2"/>
      <c r="O943" s="2"/>
      <c r="P943" s="2"/>
      <c r="Q943" s="52"/>
      <c r="R943" s="23"/>
      <c r="S943" s="80"/>
      <c r="T943" s="2"/>
    </row>
    <row r="944" spans="1:20" s="11" customFormat="1" ht="15" customHeight="1">
      <c r="A944" s="320"/>
      <c r="B944" s="35"/>
      <c r="C944" s="7"/>
      <c r="D944" s="19"/>
      <c r="F944" s="2"/>
      <c r="G944" s="2"/>
      <c r="H944" s="6"/>
      <c r="I944" s="2"/>
      <c r="J944" s="2"/>
      <c r="K944" s="2"/>
      <c r="L944" s="2"/>
      <c r="M944" s="2"/>
      <c r="N944" s="2"/>
      <c r="O944" s="2"/>
      <c r="P944" s="2"/>
      <c r="Q944" s="52"/>
      <c r="R944" s="23"/>
      <c r="S944" s="80"/>
      <c r="T944" s="2"/>
    </row>
    <row r="945" spans="1:20" s="11" customFormat="1" ht="15" customHeight="1">
      <c r="A945" s="320"/>
      <c r="B945" s="35"/>
      <c r="C945" s="7"/>
      <c r="D945" s="19"/>
      <c r="F945" s="2"/>
      <c r="G945" s="2"/>
      <c r="H945" s="6"/>
      <c r="I945" s="2"/>
      <c r="J945" s="2"/>
      <c r="K945" s="2"/>
      <c r="L945" s="2"/>
      <c r="M945" s="2"/>
      <c r="N945" s="2"/>
      <c r="O945" s="2"/>
      <c r="P945" s="2"/>
      <c r="Q945" s="52"/>
      <c r="R945" s="23"/>
      <c r="S945" s="80"/>
      <c r="T945" s="2"/>
    </row>
    <row r="946" spans="1:20" s="11" customFormat="1" ht="15" customHeight="1">
      <c r="A946" s="320"/>
      <c r="B946" s="35"/>
      <c r="C946" s="7"/>
      <c r="D946" s="19"/>
      <c r="F946" s="2"/>
      <c r="G946" s="2"/>
      <c r="H946" s="6"/>
      <c r="I946" s="2"/>
      <c r="J946" s="2"/>
      <c r="K946" s="2"/>
      <c r="L946" s="2"/>
      <c r="M946" s="2"/>
      <c r="N946" s="2"/>
      <c r="O946" s="2"/>
      <c r="P946" s="2"/>
      <c r="Q946" s="52"/>
      <c r="R946" s="23"/>
      <c r="S946" s="80"/>
      <c r="T946" s="2"/>
    </row>
    <row r="947" spans="1:20" s="11" customFormat="1" ht="15" customHeight="1">
      <c r="A947" s="320"/>
      <c r="B947" s="35"/>
      <c r="C947" s="7"/>
      <c r="D947" s="19"/>
      <c r="F947" s="2"/>
      <c r="G947" s="2"/>
      <c r="H947" s="6"/>
      <c r="I947" s="2"/>
      <c r="J947" s="2"/>
      <c r="K947" s="2"/>
      <c r="L947" s="2"/>
      <c r="M947" s="2"/>
      <c r="N947" s="2"/>
      <c r="O947" s="2"/>
      <c r="P947" s="2"/>
      <c r="Q947" s="52"/>
      <c r="R947" s="23"/>
      <c r="S947" s="80"/>
      <c r="T947" s="2"/>
    </row>
    <row r="948" spans="1:20" s="11" customFormat="1" ht="15" customHeight="1">
      <c r="A948" s="320"/>
      <c r="B948" s="35"/>
      <c r="C948" s="7"/>
      <c r="D948" s="19"/>
      <c r="F948" s="2"/>
      <c r="G948" s="2"/>
      <c r="H948" s="6"/>
      <c r="I948" s="2"/>
      <c r="J948" s="2"/>
      <c r="K948" s="2"/>
      <c r="L948" s="2"/>
      <c r="M948" s="2"/>
      <c r="N948" s="2"/>
      <c r="O948" s="2"/>
      <c r="P948" s="2"/>
      <c r="Q948" s="52"/>
      <c r="R948" s="23"/>
      <c r="S948" s="80"/>
      <c r="T948" s="2"/>
    </row>
    <row r="949" spans="1:20" s="11" customFormat="1" ht="15" customHeight="1">
      <c r="A949" s="320"/>
      <c r="B949" s="35"/>
      <c r="C949" s="7"/>
      <c r="D949" s="19"/>
      <c r="F949" s="2"/>
      <c r="G949" s="2"/>
      <c r="H949" s="6"/>
      <c r="I949" s="2"/>
      <c r="J949" s="2"/>
      <c r="K949" s="2"/>
      <c r="L949" s="2"/>
      <c r="M949" s="2"/>
      <c r="N949" s="2"/>
      <c r="O949" s="2"/>
      <c r="P949" s="2"/>
      <c r="Q949" s="52"/>
      <c r="R949" s="23"/>
      <c r="S949" s="80"/>
      <c r="T949" s="2"/>
    </row>
    <row r="950" spans="1:20" s="11" customFormat="1" ht="15" customHeight="1">
      <c r="A950" s="320"/>
      <c r="B950" s="35"/>
      <c r="C950" s="7"/>
      <c r="D950" s="19"/>
      <c r="F950" s="2"/>
      <c r="G950" s="2"/>
      <c r="H950" s="6"/>
      <c r="I950" s="2"/>
      <c r="J950" s="2"/>
      <c r="K950" s="2"/>
      <c r="L950" s="2"/>
      <c r="M950" s="2"/>
      <c r="N950" s="2"/>
      <c r="O950" s="2"/>
      <c r="P950" s="2"/>
      <c r="Q950" s="52"/>
      <c r="R950" s="23"/>
      <c r="S950" s="80"/>
      <c r="T950" s="2"/>
    </row>
    <row r="951" spans="1:20" s="11" customFormat="1" ht="15" customHeight="1">
      <c r="A951" s="320"/>
      <c r="B951" s="35"/>
      <c r="C951" s="7"/>
      <c r="D951" s="19"/>
      <c r="F951" s="2"/>
      <c r="G951" s="2"/>
      <c r="H951" s="6"/>
      <c r="I951" s="2"/>
      <c r="J951" s="2"/>
      <c r="K951" s="2"/>
      <c r="L951" s="2"/>
      <c r="M951" s="2"/>
      <c r="N951" s="2"/>
      <c r="O951" s="2"/>
      <c r="P951" s="2"/>
      <c r="Q951" s="52"/>
      <c r="R951" s="23"/>
      <c r="S951" s="80"/>
      <c r="T951" s="2"/>
    </row>
    <row r="952" spans="1:20" s="11" customFormat="1" ht="15" customHeight="1">
      <c r="A952" s="320"/>
      <c r="B952" s="35"/>
      <c r="C952" s="7"/>
      <c r="D952" s="19"/>
      <c r="F952" s="2"/>
      <c r="G952" s="2"/>
      <c r="H952" s="6"/>
      <c r="I952" s="2"/>
      <c r="J952" s="2"/>
      <c r="K952" s="2"/>
      <c r="L952" s="2"/>
      <c r="M952" s="2"/>
      <c r="N952" s="2"/>
      <c r="O952" s="2"/>
      <c r="P952" s="2"/>
      <c r="Q952" s="52"/>
      <c r="R952" s="23"/>
      <c r="S952" s="80"/>
      <c r="T952" s="2"/>
    </row>
    <row r="953" spans="1:20" s="11" customFormat="1" ht="15" customHeight="1">
      <c r="A953" s="320"/>
      <c r="B953" s="35"/>
      <c r="C953" s="7"/>
      <c r="D953" s="19"/>
      <c r="F953" s="2"/>
      <c r="G953" s="2"/>
      <c r="H953" s="6"/>
      <c r="I953" s="2"/>
      <c r="J953" s="2"/>
      <c r="K953" s="2"/>
      <c r="L953" s="2"/>
      <c r="M953" s="2"/>
      <c r="N953" s="2"/>
      <c r="O953" s="2"/>
      <c r="P953" s="2"/>
      <c r="Q953" s="52"/>
      <c r="R953" s="23"/>
      <c r="S953" s="80"/>
      <c r="T953" s="2"/>
    </row>
    <row r="954" spans="1:20" s="11" customFormat="1" ht="15" customHeight="1">
      <c r="A954" s="320"/>
      <c r="B954" s="35"/>
      <c r="C954" s="7"/>
      <c r="D954" s="19"/>
      <c r="F954" s="2"/>
      <c r="G954" s="2"/>
      <c r="H954" s="6"/>
      <c r="I954" s="2"/>
      <c r="J954" s="2"/>
      <c r="K954" s="2"/>
      <c r="L954" s="2"/>
      <c r="M954" s="2"/>
      <c r="N954" s="2"/>
      <c r="O954" s="2"/>
      <c r="P954" s="2"/>
      <c r="Q954" s="52"/>
      <c r="R954" s="23"/>
      <c r="S954" s="80"/>
      <c r="T954" s="2"/>
    </row>
    <row r="955" spans="1:20" s="11" customFormat="1" ht="15" customHeight="1">
      <c r="A955" s="320"/>
      <c r="B955" s="35"/>
      <c r="C955" s="7"/>
      <c r="D955" s="19"/>
      <c r="F955" s="2"/>
      <c r="G955" s="2"/>
      <c r="H955" s="6"/>
      <c r="I955" s="2"/>
      <c r="J955" s="2"/>
      <c r="K955" s="2"/>
      <c r="L955" s="2"/>
      <c r="M955" s="2"/>
      <c r="N955" s="2"/>
      <c r="O955" s="2"/>
      <c r="P955" s="2"/>
      <c r="Q955" s="52"/>
      <c r="R955" s="23"/>
      <c r="S955" s="80"/>
      <c r="T955" s="2"/>
    </row>
    <row r="956" spans="1:20" s="11" customFormat="1" ht="15" customHeight="1">
      <c r="A956" s="320"/>
      <c r="B956" s="35"/>
      <c r="C956" s="7"/>
      <c r="D956" s="19"/>
      <c r="F956" s="2"/>
      <c r="G956" s="2"/>
      <c r="H956" s="6"/>
      <c r="I956" s="2"/>
      <c r="J956" s="2"/>
      <c r="K956" s="2"/>
      <c r="L956" s="2"/>
      <c r="M956" s="2"/>
      <c r="N956" s="2"/>
      <c r="O956" s="2"/>
      <c r="P956" s="2"/>
      <c r="Q956" s="52"/>
      <c r="R956" s="23"/>
      <c r="S956" s="80"/>
      <c r="T956" s="2"/>
    </row>
    <row r="957" spans="1:20" s="11" customFormat="1" ht="15" customHeight="1">
      <c r="A957" s="320"/>
      <c r="B957" s="35"/>
      <c r="C957" s="7"/>
      <c r="D957" s="19"/>
      <c r="F957" s="2"/>
      <c r="G957" s="2"/>
      <c r="H957" s="6"/>
      <c r="I957" s="2"/>
      <c r="J957" s="2"/>
      <c r="K957" s="2"/>
      <c r="L957" s="2"/>
      <c r="M957" s="2"/>
      <c r="N957" s="2"/>
      <c r="O957" s="2"/>
      <c r="P957" s="2"/>
      <c r="Q957" s="52"/>
      <c r="R957" s="23"/>
      <c r="S957" s="80"/>
      <c r="T957" s="2"/>
    </row>
    <row r="958" spans="1:20" s="11" customFormat="1" ht="15" customHeight="1">
      <c r="A958" s="320"/>
      <c r="B958" s="35"/>
      <c r="C958" s="7"/>
      <c r="D958" s="19"/>
      <c r="F958" s="2"/>
      <c r="G958" s="2"/>
      <c r="H958" s="6"/>
      <c r="I958" s="2"/>
      <c r="J958" s="2"/>
      <c r="K958" s="2"/>
      <c r="L958" s="2"/>
      <c r="M958" s="2"/>
      <c r="N958" s="2"/>
      <c r="O958" s="2"/>
      <c r="P958" s="2"/>
      <c r="Q958" s="52"/>
      <c r="R958" s="23"/>
      <c r="S958" s="80"/>
      <c r="T958" s="2"/>
    </row>
    <row r="959" spans="1:20" s="11" customFormat="1" ht="15" customHeight="1">
      <c r="A959" s="320"/>
      <c r="B959" s="35"/>
      <c r="C959" s="7"/>
      <c r="D959" s="19"/>
      <c r="F959" s="2"/>
      <c r="G959" s="2"/>
      <c r="H959" s="6"/>
      <c r="I959" s="2"/>
      <c r="J959" s="2"/>
      <c r="K959" s="2"/>
      <c r="L959" s="2"/>
      <c r="M959" s="2"/>
      <c r="N959" s="2"/>
      <c r="O959" s="2"/>
      <c r="P959" s="2"/>
      <c r="Q959" s="52"/>
      <c r="R959" s="23"/>
      <c r="S959" s="80"/>
      <c r="T959" s="2"/>
    </row>
  </sheetData>
  <mergeCells count="59">
    <mergeCell ref="C17:D17"/>
    <mergeCell ref="A1:B1"/>
    <mergeCell ref="C1:D1"/>
    <mergeCell ref="C3:D3"/>
    <mergeCell ref="C4:D4"/>
    <mergeCell ref="C5:D5"/>
    <mergeCell ref="C6:D6"/>
    <mergeCell ref="C9:D9"/>
    <mergeCell ref="C10:D10"/>
    <mergeCell ref="C14:D14"/>
    <mergeCell ref="C15:D15"/>
    <mergeCell ref="C11:D11"/>
    <mergeCell ref="C12:D12"/>
    <mergeCell ref="C18:D18"/>
    <mergeCell ref="C19:D19"/>
    <mergeCell ref="C20:D20"/>
    <mergeCell ref="C21:D21"/>
    <mergeCell ref="C22:D22"/>
    <mergeCell ref="A31:R31"/>
    <mergeCell ref="C32:D32"/>
    <mergeCell ref="C33:D33"/>
    <mergeCell ref="C34:D34"/>
    <mergeCell ref="A23:A24"/>
    <mergeCell ref="B23:B24"/>
    <mergeCell ref="C45:D45"/>
    <mergeCell ref="C44:D44"/>
    <mergeCell ref="A38:R38"/>
    <mergeCell ref="C35:D35"/>
    <mergeCell ref="C36:D36"/>
    <mergeCell ref="C37:D37"/>
    <mergeCell ref="C39:D39"/>
    <mergeCell ref="C40:D40"/>
    <mergeCell ref="C41:D41"/>
    <mergeCell ref="C42:D42"/>
    <mergeCell ref="C43:D43"/>
    <mergeCell ref="C55:D55"/>
    <mergeCell ref="C56:D56"/>
    <mergeCell ref="A2:Q2"/>
    <mergeCell ref="C52:D52"/>
    <mergeCell ref="C53:D53"/>
    <mergeCell ref="C54:D54"/>
    <mergeCell ref="C7:D7"/>
    <mergeCell ref="C8:D8"/>
    <mergeCell ref="C16:D16"/>
    <mergeCell ref="C13:D13"/>
    <mergeCell ref="A46:R46"/>
    <mergeCell ref="C47:D47"/>
    <mergeCell ref="C48:D48"/>
    <mergeCell ref="C49:D49"/>
    <mergeCell ref="C50:D50"/>
    <mergeCell ref="C51:D51"/>
    <mergeCell ref="B63:E63"/>
    <mergeCell ref="B64:E64"/>
    <mergeCell ref="B65:E65"/>
    <mergeCell ref="A58:Q58"/>
    <mergeCell ref="C59:Q59"/>
    <mergeCell ref="B60:Q60"/>
    <mergeCell ref="B61:E61"/>
    <mergeCell ref="B62:E62"/>
  </mergeCells>
  <conditionalFormatting sqref="H66:H839 G25:G30 H24:H30 H39:H45 I39 H32:H37 F32:F37 E399:G826 F398:G398 E383:G397 F55:G57 H4:H19 H47:H57 F47:F54 H21:H22 F3:F30 F66:G382">
    <cfRule type="containsText" dxfId="902" priority="450" operator="containsText" text="service delivery mechansims">
      <formula>NOT(ISERROR(SEARCH(("service delivery mechansims"),(E3))))</formula>
    </cfRule>
  </conditionalFormatting>
  <conditionalFormatting sqref="H66:H139 G25:G30 H24:H30 H39:H45 I39 H32:H37 F32:F37 F55:G57 H4:H19 H47:H57 F47:F54 H21:H22 F3:F30 F66:G126">
    <cfRule type="containsText" dxfId="901" priority="442" operator="containsText" text="UTILIZATION">
      <formula>NOT(ISERROR(SEARCH(("UTILIZATION"),(F3))))</formula>
    </cfRule>
  </conditionalFormatting>
  <conditionalFormatting sqref="H66:H839 G25:G30 H24:H30 H39:H45 I39 H32:H37 F32:F37 E399:G826 F398:G398 E383:G397 F55:G57 H4:H19 H47:H57 F47:F54 H21:H22 F3:F30 F66:G382">
    <cfRule type="containsText" dxfId="900" priority="443" operator="containsText" text="service delivery">
      <formula>NOT(ISERROR(SEARCH(("service delivery"),(E3))))</formula>
    </cfRule>
  </conditionalFormatting>
  <conditionalFormatting sqref="H66:H839 G25:G30 H24:H30 H39:H45 I39 H32:H37 F32:F37 E399:G826 F398:G398 E383:G397 F55:G57 H4:H19 H47:H57 F47:F54 H21:H22 F3:F30 F66:G382">
    <cfRule type="containsText" dxfId="899" priority="444" operator="containsText" text="workforce">
      <formula>NOT(ISERROR(SEARCH(("workforce"),(E3))))</formula>
    </cfRule>
  </conditionalFormatting>
  <conditionalFormatting sqref="H66:H839 G25:G30 H24:H30 H39:H45 I39 H32:H37 F32:F37 E399:G826 F398:G398 E383:G397 F55:G57 H4:H19 H47:H57 F47:F54 H21:H22 F3:F30 F66:G382">
    <cfRule type="containsText" dxfId="898" priority="445" operator="containsText" text="leadership &amp; governance">
      <formula>NOT(ISERROR(SEARCH(("leadership &amp; governance"),(E3))))</formula>
    </cfRule>
  </conditionalFormatting>
  <conditionalFormatting sqref="H66:H839 G25:G30 H24:H30 H39:H45 I39 H32:H37 F32:F37 E399:G826 F398:G398 E383:G397 F55:G57 H4:H19 H47:H57 F47:F54 H21:H22 F3:F30 F66:G382">
    <cfRule type="containsText" dxfId="897" priority="446" operator="containsText" text="financing">
      <formula>NOT(ISERROR(SEARCH(("financing"),(E3))))</formula>
    </cfRule>
  </conditionalFormatting>
  <conditionalFormatting sqref="H66:H839 G25:G30 H24:H30 H39:H45 I39 H32:H37 F32:F37 E399:G826 F398:G398 E383:G397 F55:G57 H4:H19 H47:H57 F47:F54 H21:H22 F3:F30 F66:G382">
    <cfRule type="containsText" dxfId="896" priority="447" operator="containsText" text="information systems">
      <formula>NOT(ISERROR(SEARCH(("information systems"),(E3))))</formula>
    </cfRule>
  </conditionalFormatting>
  <conditionalFormatting sqref="H66:H839 G25:G30 H24:H30 H39:H45 I39 H32:H37 F32:F37 E399:G826 F398:G398 E383:G397 F55:G57 H4:H19 H47:H57 F47:F54 H21:H22 F3:F30 F66:G382">
    <cfRule type="containsText" dxfId="895" priority="448" operator="containsText" text="knowledge">
      <formula>NOT(ISERROR(SEARCH(("knowledge"),(E3))))</formula>
    </cfRule>
  </conditionalFormatting>
  <conditionalFormatting sqref="H66:H839 G25:G30 H24:H30 H39:H45 I39 H32:H37 F32:F37 E399:G826 F398:G398 E383:G397 F55:G57 H4:H19 H47:H57 F47:F54 H21:H22 F3:F30 F66:G382">
    <cfRule type="containsText" dxfId="894" priority="449" operator="containsText" text="coordination">
      <formula>NOT(ISERROR(SEARCH(("coordination"),(E3))))</formula>
    </cfRule>
  </conditionalFormatting>
  <conditionalFormatting sqref="H66:H1048576 G25:G30 H24:H30 H39:H45 H32:H37 F32:F37 E399:G1048576 F398:G398 E383:G397 F55:G57 H4:H19 H47:H57 H21:H22 F3:F30 F66:G382">
    <cfRule type="containsText" dxfId="893" priority="441" operator="containsText" text="social norms">
      <formula>NOT(ISERROR(SEARCH("social norms",E3)))</formula>
    </cfRule>
  </conditionalFormatting>
  <conditionalFormatting sqref="C57:D57 F32:F37 F47:F54 F3:F30 C66:D1048576">
    <cfRule type="containsText" dxfId="892" priority="436" operator="containsText" text="no">
      <formula>NOT(ISERROR(SEARCH("no",C3)))</formula>
    </cfRule>
    <cfRule type="containsText" dxfId="891" priority="437" operator="containsText" text="yes">
      <formula>NOT(ISERROR(SEARCH("yes",C3)))</formula>
    </cfRule>
    <cfRule type="containsText" dxfId="890" priority="438" operator="containsText" text="not at all">
      <formula>NOT(ISERROR(SEARCH("not at all",C3)))</formula>
    </cfRule>
    <cfRule type="containsText" dxfId="889" priority="439" operator="containsText" text="partly">
      <formula>NOT(ISERROR(SEARCH("partly",C3)))</formula>
    </cfRule>
    <cfRule type="containsText" dxfId="888" priority="440" operator="containsText" text="completely">
      <formula>NOT(ISERROR(SEARCH("completely",C3)))</formula>
    </cfRule>
  </conditionalFormatting>
  <conditionalFormatting sqref="I39 F47:F54">
    <cfRule type="containsText" dxfId="887" priority="434" operator="containsText" text="social norms">
      <formula>NOT(ISERROR(SEARCH("social norms",F39)))</formula>
    </cfRule>
    <cfRule type="expression" dxfId="886" priority="435">
      <formula>"social norms &amp; practices"</formula>
    </cfRule>
  </conditionalFormatting>
  <conditionalFormatting sqref="H45">
    <cfRule type="containsText" dxfId="885" priority="432" operator="containsText" text="workforce">
      <formula>NOT(ISERROR(SEARCH(("workforce"),(H45))))</formula>
    </cfRule>
  </conditionalFormatting>
  <conditionalFormatting sqref="H45 H47:H57">
    <cfRule type="containsText" dxfId="884" priority="433" operator="containsText" text="financing">
      <formula>NOT(ISERROR(SEARCH(("financing"),(H45))))</formula>
    </cfRule>
  </conditionalFormatting>
  <conditionalFormatting sqref="H20">
    <cfRule type="containsText" dxfId="883" priority="387" operator="containsText" text="UTILIZATION">
      <formula>NOT(ISERROR(SEARCH(("UTILIZATION"),(H20))))</formula>
    </cfRule>
  </conditionalFormatting>
  <conditionalFormatting sqref="H20">
    <cfRule type="containsText" dxfId="882" priority="388" operator="containsText" text="service delivery">
      <formula>NOT(ISERROR(SEARCH(("service delivery"),(H20))))</formula>
    </cfRule>
  </conditionalFormatting>
  <conditionalFormatting sqref="H20">
    <cfRule type="containsText" dxfId="881" priority="389" operator="containsText" text="workforce">
      <formula>NOT(ISERROR(SEARCH(("workforce"),(H20))))</formula>
    </cfRule>
  </conditionalFormatting>
  <conditionalFormatting sqref="H20">
    <cfRule type="containsText" dxfId="880" priority="390" operator="containsText" text="leadership &amp; governance">
      <formula>NOT(ISERROR(SEARCH(("leadership &amp; governance"),(H20))))</formula>
    </cfRule>
  </conditionalFormatting>
  <conditionalFormatting sqref="H20">
    <cfRule type="containsText" dxfId="879" priority="391" operator="containsText" text="service delivery mechansims">
      <formula>NOT(ISERROR(SEARCH(("service delivery mechansims"),(H20))))</formula>
    </cfRule>
  </conditionalFormatting>
  <conditionalFormatting sqref="H20">
    <cfRule type="containsText" dxfId="878" priority="392" operator="containsText" text="financing">
      <formula>NOT(ISERROR(SEARCH(("financing"),(H20))))</formula>
    </cfRule>
  </conditionalFormatting>
  <conditionalFormatting sqref="H20">
    <cfRule type="containsText" dxfId="877" priority="393" operator="containsText" text="information systems">
      <formula>NOT(ISERROR(SEARCH(("information systems"),(H20))))</formula>
    </cfRule>
  </conditionalFormatting>
  <conditionalFormatting sqref="H20">
    <cfRule type="containsText" dxfId="876" priority="394" operator="containsText" text="knowledge">
      <formula>NOT(ISERROR(SEARCH(("knowledge"),(H20))))</formula>
    </cfRule>
  </conditionalFormatting>
  <conditionalFormatting sqref="H20">
    <cfRule type="containsText" dxfId="875" priority="395" operator="containsText" text="coordination">
      <formula>NOT(ISERROR(SEARCH(("coordination"),(H20))))</formula>
    </cfRule>
  </conditionalFormatting>
  <conditionalFormatting sqref="H20">
    <cfRule type="containsText" dxfId="874" priority="386" operator="containsText" text="social norms">
      <formula>NOT(ISERROR(SEARCH("social norms",H20)))</formula>
    </cfRule>
  </conditionalFormatting>
  <conditionalFormatting sqref="H3">
    <cfRule type="containsText" dxfId="873" priority="375" operator="containsText" text="UTILIZATION">
      <formula>NOT(ISERROR(SEARCH(("UTILIZATION"),(H3))))</formula>
    </cfRule>
  </conditionalFormatting>
  <conditionalFormatting sqref="H3">
    <cfRule type="containsText" dxfId="872" priority="376" operator="containsText" text="service delivery">
      <formula>NOT(ISERROR(SEARCH(("service delivery"),(H3))))</formula>
    </cfRule>
  </conditionalFormatting>
  <conditionalFormatting sqref="H3">
    <cfRule type="containsText" dxfId="871" priority="377" operator="containsText" text="workforce">
      <formula>NOT(ISERROR(SEARCH(("workforce"),(H3))))</formula>
    </cfRule>
  </conditionalFormatting>
  <conditionalFormatting sqref="H3">
    <cfRule type="containsText" dxfId="870" priority="378" operator="containsText" text="leadership &amp; governance">
      <formula>NOT(ISERROR(SEARCH(("leadership &amp; governance"),(H3))))</formula>
    </cfRule>
  </conditionalFormatting>
  <conditionalFormatting sqref="H3">
    <cfRule type="containsText" dxfId="869" priority="379" operator="containsText" text="service delivery mechansims">
      <formula>NOT(ISERROR(SEARCH(("service delivery mechansims"),(H3))))</formula>
    </cfRule>
  </conditionalFormatting>
  <conditionalFormatting sqref="H3">
    <cfRule type="containsText" dxfId="868" priority="380" operator="containsText" text="financing">
      <formula>NOT(ISERROR(SEARCH(("financing"),(H3))))</formula>
    </cfRule>
  </conditionalFormatting>
  <conditionalFormatting sqref="H3">
    <cfRule type="containsText" dxfId="867" priority="381" operator="containsText" text="information systems">
      <formula>NOT(ISERROR(SEARCH(("information systems"),(H3))))</formula>
    </cfRule>
  </conditionalFormatting>
  <conditionalFormatting sqref="H3">
    <cfRule type="containsText" dxfId="866" priority="382" operator="containsText" text="knowledge">
      <formula>NOT(ISERROR(SEARCH(("knowledge"),(H3))))</formula>
    </cfRule>
  </conditionalFormatting>
  <conditionalFormatting sqref="H3">
    <cfRule type="containsText" dxfId="865" priority="383" operator="containsText" text="coordination">
      <formula>NOT(ISERROR(SEARCH(("coordination"),(H3))))</formula>
    </cfRule>
  </conditionalFormatting>
  <conditionalFormatting sqref="H3">
    <cfRule type="containsText" dxfId="864" priority="384" operator="containsText" text="social norms">
      <formula>NOT(ISERROR(SEARCH("social norms",H3)))</formula>
    </cfRule>
    <cfRule type="expression" dxfId="863" priority="385">
      <formula>"social norms &amp; practices"</formula>
    </cfRule>
  </conditionalFormatting>
  <conditionalFormatting sqref="F39:F45">
    <cfRule type="containsText" dxfId="862" priority="339" operator="containsText" text="social norms">
      <formula>NOT(ISERROR(SEARCH("social norms",F39)))</formula>
    </cfRule>
  </conditionalFormatting>
  <conditionalFormatting sqref="F39:F45">
    <cfRule type="containsText" dxfId="861" priority="330" operator="containsText" text="UTILIZATION">
      <formula>NOT(ISERROR(SEARCH(("UTILIZATION"),(F39))))</formula>
    </cfRule>
  </conditionalFormatting>
  <conditionalFormatting sqref="F39:F45">
    <cfRule type="containsText" dxfId="860" priority="331" operator="containsText" text="service delivery">
      <formula>NOT(ISERROR(SEARCH(("service delivery"),(F39))))</formula>
    </cfRule>
  </conditionalFormatting>
  <conditionalFormatting sqref="F39:F45">
    <cfRule type="containsText" dxfId="859" priority="332" operator="containsText" text="workforce">
      <formula>NOT(ISERROR(SEARCH(("workforce"),(F39))))</formula>
    </cfRule>
  </conditionalFormatting>
  <conditionalFormatting sqref="F39:F45">
    <cfRule type="containsText" dxfId="858" priority="333" operator="containsText" text="leadership &amp; governance">
      <formula>NOT(ISERROR(SEARCH(("leadership &amp; governance"),(F39))))</formula>
    </cfRule>
  </conditionalFormatting>
  <conditionalFormatting sqref="F39:F45">
    <cfRule type="containsText" dxfId="857" priority="334" operator="containsText" text="service delivery mechansims">
      <formula>NOT(ISERROR(SEARCH(("service delivery mechansims"),(F39))))</formula>
    </cfRule>
  </conditionalFormatting>
  <conditionalFormatting sqref="F39:F45">
    <cfRule type="containsText" dxfId="856" priority="335" operator="containsText" text="financing">
      <formula>NOT(ISERROR(SEARCH(("financing"),(F39))))</formula>
    </cfRule>
  </conditionalFormatting>
  <conditionalFormatting sqref="F39:F45">
    <cfRule type="containsText" dxfId="855" priority="336" operator="containsText" text="information systems">
      <formula>NOT(ISERROR(SEARCH(("information systems"),(F39))))</formula>
    </cfRule>
  </conditionalFormatting>
  <conditionalFormatting sqref="F39:F45">
    <cfRule type="containsText" dxfId="854" priority="337" operator="containsText" text="knowledge">
      <formula>NOT(ISERROR(SEARCH(("knowledge"),(F39))))</formula>
    </cfRule>
  </conditionalFormatting>
  <conditionalFormatting sqref="F39:F45">
    <cfRule type="containsText" dxfId="853" priority="338" operator="containsText" text="coordination">
      <formula>NOT(ISERROR(SEARCH(("coordination"),(F39))))</formula>
    </cfRule>
  </conditionalFormatting>
  <conditionalFormatting sqref="C24:D24 C57:D57 C66:D1048576">
    <cfRule type="containsText" dxfId="852" priority="309" operator="containsText" text="Slightly">
      <formula>NOT(ISERROR(SEARCH("Slightly",C24)))</formula>
    </cfRule>
    <cfRule type="containsText" dxfId="851" priority="310" operator="containsText" text="no">
      <formula>NOT(ISERROR(SEARCH("no",C24)))</formula>
    </cfRule>
    <cfRule type="containsText" dxfId="850" priority="311" operator="containsText" text="Not at all">
      <formula>NOT(ISERROR(SEARCH("Not at all",C24)))</formula>
    </cfRule>
    <cfRule type="containsText" dxfId="849" priority="312" operator="containsText" text="Mostly">
      <formula>NOT(ISERROR(SEARCH("Mostly",C24)))</formula>
    </cfRule>
    <cfRule type="containsText" dxfId="848" priority="313" operator="containsText" text="Yes">
      <formula>NOT(ISERROR(SEARCH("Yes",C24)))</formula>
    </cfRule>
  </conditionalFormatting>
  <conditionalFormatting sqref="E27">
    <cfRule type="containsText" dxfId="847" priority="304" operator="containsText" text="Slightly">
      <formula>NOT(ISERROR(SEARCH("Slightly",E27)))</formula>
    </cfRule>
    <cfRule type="containsText" dxfId="846" priority="305" operator="containsText" text="no">
      <formula>NOT(ISERROR(SEARCH("no",E27)))</formula>
    </cfRule>
    <cfRule type="containsText" dxfId="845" priority="306" operator="containsText" text="Not at all">
      <formula>NOT(ISERROR(SEARCH("Not at all",E27)))</formula>
    </cfRule>
    <cfRule type="containsText" dxfId="844" priority="307" operator="containsText" text="Mostly">
      <formula>NOT(ISERROR(SEARCH("Mostly",E27)))</formula>
    </cfRule>
    <cfRule type="containsText" dxfId="843" priority="308" operator="containsText" text="Yes">
      <formula>NOT(ISERROR(SEARCH("Yes",E27)))</formula>
    </cfRule>
  </conditionalFormatting>
  <conditionalFormatting sqref="E28">
    <cfRule type="containsText" dxfId="842" priority="299" operator="containsText" text="Slightly">
      <formula>NOT(ISERROR(SEARCH("Slightly",E28)))</formula>
    </cfRule>
    <cfRule type="containsText" dxfId="841" priority="300" operator="containsText" text="no">
      <formula>NOT(ISERROR(SEARCH("no",E28)))</formula>
    </cfRule>
    <cfRule type="containsText" dxfId="840" priority="301" operator="containsText" text="Not at all">
      <formula>NOT(ISERROR(SEARCH("Not at all",E28)))</formula>
    </cfRule>
    <cfRule type="containsText" dxfId="839" priority="302" operator="containsText" text="Mostly">
      <formula>NOT(ISERROR(SEARCH("Mostly",E28)))</formula>
    </cfRule>
    <cfRule type="containsText" dxfId="838" priority="303" operator="containsText" text="Yes">
      <formula>NOT(ISERROR(SEARCH("Yes",E28)))</formula>
    </cfRule>
  </conditionalFormatting>
  <conditionalFormatting sqref="E29">
    <cfRule type="containsText" dxfId="837" priority="294" operator="containsText" text="Slightly">
      <formula>NOT(ISERROR(SEARCH("Slightly",E29)))</formula>
    </cfRule>
    <cfRule type="containsText" dxfId="836" priority="295" operator="containsText" text="no">
      <formula>NOT(ISERROR(SEARCH("no",E29)))</formula>
    </cfRule>
    <cfRule type="containsText" dxfId="835" priority="296" operator="containsText" text="Not at all">
      <formula>NOT(ISERROR(SEARCH("Not at all",E29)))</formula>
    </cfRule>
    <cfRule type="containsText" dxfId="834" priority="297" operator="containsText" text="Mostly">
      <formula>NOT(ISERROR(SEARCH("Mostly",E29)))</formula>
    </cfRule>
    <cfRule type="containsText" dxfId="833" priority="298" operator="containsText" text="Yes">
      <formula>NOT(ISERROR(SEARCH("Yes",E29)))</formula>
    </cfRule>
  </conditionalFormatting>
  <conditionalFormatting sqref="E22">
    <cfRule type="containsText" dxfId="832" priority="267" operator="containsText" text="slightly">
      <formula>NOT(ISERROR(SEARCH("slightly",E22)))</formula>
    </cfRule>
    <cfRule type="containsText" dxfId="831" priority="268" operator="containsText" text="Mostly">
      <formula>NOT(ISERROR(SEARCH("Mostly",E22)))</formula>
    </cfRule>
  </conditionalFormatting>
  <conditionalFormatting sqref="R22">
    <cfRule type="containsText" dxfId="830" priority="265" operator="containsText" text="slightly">
      <formula>NOT(ISERROR(SEARCH("slightly",R22)))</formula>
    </cfRule>
    <cfRule type="containsText" dxfId="829" priority="266" operator="containsText" text="Mostly">
      <formula>NOT(ISERROR(SEARCH("Mostly",R22)))</formula>
    </cfRule>
  </conditionalFormatting>
  <conditionalFormatting sqref="C34 C6 C21:C22">
    <cfRule type="containsText" dxfId="828" priority="252" operator="containsText" text="Completely">
      <formula>NOT(ISERROR(SEARCH("Completely",C6)))</formula>
    </cfRule>
  </conditionalFormatting>
  <conditionalFormatting sqref="C34 C6 C21:C22">
    <cfRule type="containsText" dxfId="827" priority="251" operator="containsText" text="Mostly">
      <formula>NOT(ISERROR(SEARCH("Mostly",C6)))</formula>
    </cfRule>
  </conditionalFormatting>
  <conditionalFormatting sqref="C34 C6 C21:C22">
    <cfRule type="containsText" dxfId="826" priority="250" operator="containsText" text="Partially">
      <formula>NOT(ISERROR(SEARCH("Partially",C6)))</formula>
    </cfRule>
  </conditionalFormatting>
  <conditionalFormatting sqref="C34 C6 C21:C22">
    <cfRule type="containsText" dxfId="825" priority="249" operator="containsText" text="Not at All">
      <formula>NOT(ISERROR(SEARCH("Not at All",C6)))</formula>
    </cfRule>
  </conditionalFormatting>
  <conditionalFormatting sqref="C34 C6 C21:C22">
    <cfRule type="containsText" dxfId="824" priority="248" operator="containsText" text="Don't Know">
      <formula>NOT(ISERROR(SEARCH("Don't Know",C6)))</formula>
    </cfRule>
  </conditionalFormatting>
  <conditionalFormatting sqref="C34 C6 C21:C22">
    <cfRule type="containsText" dxfId="823" priority="247" operator="containsText" text="Yes">
      <formula>NOT(ISERROR(SEARCH("Yes",C6)))</formula>
    </cfRule>
  </conditionalFormatting>
  <conditionalFormatting sqref="C34 C6 C21:C22">
    <cfRule type="endsWith" dxfId="822" priority="246" operator="endsWith" text="No">
      <formula>RIGHT(C6,LEN("No"))="No"</formula>
    </cfRule>
  </conditionalFormatting>
  <conditionalFormatting sqref="C23:D23">
    <cfRule type="containsText" dxfId="821" priority="214" operator="containsText" text="No">
      <formula>NOT(ISERROR(SEARCH("No",C23)))</formula>
    </cfRule>
    <cfRule type="containsText" dxfId="820" priority="215" operator="containsText" text="Not at all">
      <formula>NOT(ISERROR(SEARCH("Not at all",C23)))</formula>
    </cfRule>
    <cfRule type="containsText" dxfId="819" priority="216" operator="containsText" text="Slightly">
      <formula>NOT(ISERROR(SEARCH("Slightly",C23)))</formula>
    </cfRule>
    <cfRule type="containsText" dxfId="818" priority="217" operator="containsText" text="Mostly">
      <formula>NOT(ISERROR(SEARCH("Mostly",C23)))</formula>
    </cfRule>
    <cfRule type="containsText" dxfId="817" priority="218" operator="containsText" text="Yes">
      <formula>NOT(ISERROR(SEARCH("Yes",C23)))</formula>
    </cfRule>
    <cfRule type="containsText" dxfId="816" priority="219" operator="containsText" text="Completely">
      <formula>NOT(ISERROR(SEARCH("Completely",C23)))</formula>
    </cfRule>
  </conditionalFormatting>
  <conditionalFormatting sqref="C40:C44 C5 C17 C32">
    <cfRule type="endsWith" dxfId="815" priority="200" operator="endsWith" text="No">
      <formula>RIGHT(C5,LEN("No"))="No"</formula>
    </cfRule>
  </conditionalFormatting>
  <conditionalFormatting sqref="C40:C44 C5 C17 C32">
    <cfRule type="containsText" dxfId="814" priority="206" operator="containsText" text="Completely">
      <formula>NOT(ISERROR(SEARCH("Completely",C5)))</formula>
    </cfRule>
  </conditionalFormatting>
  <conditionalFormatting sqref="C40:C44 C5 C17 C32">
    <cfRule type="containsText" dxfId="813" priority="205" operator="containsText" text="Mostly">
      <formula>NOT(ISERROR(SEARCH("Mostly",C5)))</formula>
    </cfRule>
  </conditionalFormatting>
  <conditionalFormatting sqref="C40:C44 C5 C17 C32">
    <cfRule type="containsText" dxfId="812" priority="204" operator="containsText" text="Partially">
      <formula>NOT(ISERROR(SEARCH("Partially",C5)))</formula>
    </cfRule>
  </conditionalFormatting>
  <conditionalFormatting sqref="C40:C44 C5 C17 C32">
    <cfRule type="containsText" dxfId="811" priority="203" operator="containsText" text="Not at All">
      <formula>NOT(ISERROR(SEARCH("Not at All",C5)))</formula>
    </cfRule>
  </conditionalFormatting>
  <conditionalFormatting sqref="C40:C44 C5 C17 C32">
    <cfRule type="containsText" dxfId="810" priority="202" operator="containsText" text="Don't Know">
      <formula>NOT(ISERROR(SEARCH("Don't Know",C5)))</formula>
    </cfRule>
  </conditionalFormatting>
  <conditionalFormatting sqref="C40:C44 C5 C17 C32">
    <cfRule type="containsText" dxfId="809" priority="201" operator="containsText" text="Yes">
      <formula>NOT(ISERROR(SEARCH("Yes",C5)))</formula>
    </cfRule>
  </conditionalFormatting>
  <conditionalFormatting sqref="C15">
    <cfRule type="endsWith" dxfId="808" priority="193" operator="endsWith" text="No">
      <formula>RIGHT(C15,LEN("No"))="No"</formula>
    </cfRule>
  </conditionalFormatting>
  <conditionalFormatting sqref="C15">
    <cfRule type="containsText" dxfId="807" priority="199" operator="containsText" text="Completely">
      <formula>NOT(ISERROR(SEARCH("Completely",C15)))</formula>
    </cfRule>
  </conditionalFormatting>
  <conditionalFormatting sqref="C15">
    <cfRule type="containsText" dxfId="806" priority="198" operator="containsText" text="Mostly">
      <formula>NOT(ISERROR(SEARCH("Mostly",C15)))</formula>
    </cfRule>
  </conditionalFormatting>
  <conditionalFormatting sqref="C15">
    <cfRule type="containsText" dxfId="805" priority="197" operator="containsText" text="Partially">
      <formula>NOT(ISERROR(SEARCH("Partially",C15)))</formula>
    </cfRule>
  </conditionalFormatting>
  <conditionalFormatting sqref="C15">
    <cfRule type="containsText" dxfId="804" priority="196" operator="containsText" text="Not at All">
      <formula>NOT(ISERROR(SEARCH("Not at All",C15)))</formula>
    </cfRule>
  </conditionalFormatting>
  <conditionalFormatting sqref="C15">
    <cfRule type="containsText" dxfId="803" priority="195" operator="containsText" text="Don't Know">
      <formula>NOT(ISERROR(SEARCH("Don't Know",C15)))</formula>
    </cfRule>
  </conditionalFormatting>
  <conditionalFormatting sqref="C15">
    <cfRule type="containsText" dxfId="802" priority="194" operator="containsText" text="Yes">
      <formula>NOT(ISERROR(SEARCH("Yes",C15)))</formula>
    </cfRule>
  </conditionalFormatting>
  <conditionalFormatting sqref="C3">
    <cfRule type="endsWith" dxfId="801" priority="165" operator="endsWith" text="No">
      <formula>RIGHT(C3,LEN("No"))="No"</formula>
    </cfRule>
  </conditionalFormatting>
  <conditionalFormatting sqref="C25 C27:C30">
    <cfRule type="containsText" dxfId="800" priority="178" operator="containsText" text="Completely">
      <formula>NOT(ISERROR(SEARCH("Completely",C25)))</formula>
    </cfRule>
  </conditionalFormatting>
  <conditionalFormatting sqref="C25 C27:C30">
    <cfRule type="containsText" dxfId="799" priority="177" operator="containsText" text="Mostly">
      <formula>NOT(ISERROR(SEARCH("Mostly",C25)))</formula>
    </cfRule>
  </conditionalFormatting>
  <conditionalFormatting sqref="C25 C27:C30">
    <cfRule type="containsText" dxfId="798" priority="176" operator="containsText" text="Partially">
      <formula>NOT(ISERROR(SEARCH("Partially",C25)))</formula>
    </cfRule>
  </conditionalFormatting>
  <conditionalFormatting sqref="C25 C27:C30">
    <cfRule type="containsText" dxfId="797" priority="175" operator="containsText" text="Not at All">
      <formula>NOT(ISERROR(SEARCH("Not at All",C25)))</formula>
    </cfRule>
  </conditionalFormatting>
  <conditionalFormatting sqref="C25 C27:C30">
    <cfRule type="containsText" dxfId="796" priority="174" operator="containsText" text="Don't Know">
      <formula>NOT(ISERROR(SEARCH("Don't Know",C25)))</formula>
    </cfRule>
  </conditionalFormatting>
  <conditionalFormatting sqref="C25 C27:C30">
    <cfRule type="containsText" dxfId="795" priority="173" operator="containsText" text="Yes">
      <formula>NOT(ISERROR(SEARCH("Yes",C25)))</formula>
    </cfRule>
  </conditionalFormatting>
  <conditionalFormatting sqref="C25 C27:C30">
    <cfRule type="endsWith" dxfId="794" priority="172" operator="endsWith" text="No">
      <formula>RIGHT(C25,LEN("No"))="No"</formula>
    </cfRule>
  </conditionalFormatting>
  <conditionalFormatting sqref="D25">
    <cfRule type="containsText" dxfId="793" priority="185" operator="containsText" text="Completely">
      <formula>NOT(ISERROR(SEARCH("Completely",D25)))</formula>
    </cfRule>
  </conditionalFormatting>
  <conditionalFormatting sqref="D25">
    <cfRule type="containsText" dxfId="792" priority="184" operator="containsText" text="Mostly">
      <formula>NOT(ISERROR(SEARCH("Mostly",D25)))</formula>
    </cfRule>
  </conditionalFormatting>
  <conditionalFormatting sqref="D25">
    <cfRule type="containsText" dxfId="791" priority="183" operator="containsText" text="Partially">
      <formula>NOT(ISERROR(SEARCH("Partially",D25)))</formula>
    </cfRule>
  </conditionalFormatting>
  <conditionalFormatting sqref="D25">
    <cfRule type="containsText" dxfId="790" priority="182" operator="containsText" text="Not at All">
      <formula>NOT(ISERROR(SEARCH("Not at All",D25)))</formula>
    </cfRule>
  </conditionalFormatting>
  <conditionalFormatting sqref="D25">
    <cfRule type="containsText" dxfId="789" priority="181" operator="containsText" text="Don't Know">
      <formula>NOT(ISERROR(SEARCH("Don't Know",D25)))</formula>
    </cfRule>
  </conditionalFormatting>
  <conditionalFormatting sqref="D25">
    <cfRule type="containsText" dxfId="788" priority="180" operator="containsText" text="Yes">
      <formula>NOT(ISERROR(SEARCH("Yes",D25)))</formula>
    </cfRule>
  </conditionalFormatting>
  <conditionalFormatting sqref="D25">
    <cfRule type="endsWith" dxfId="787" priority="179" operator="endsWith" text="No">
      <formula>RIGHT(D25,LEN("No"))="No"</formula>
    </cfRule>
  </conditionalFormatting>
  <conditionalFormatting sqref="C3">
    <cfRule type="containsText" dxfId="786" priority="171" operator="containsText" text="Completely">
      <formula>NOT(ISERROR(SEARCH("Completely",C3)))</formula>
    </cfRule>
  </conditionalFormatting>
  <conditionalFormatting sqref="C3">
    <cfRule type="containsText" dxfId="785" priority="170" operator="containsText" text="Mostly">
      <formula>NOT(ISERROR(SEARCH("Mostly",C3)))</formula>
    </cfRule>
  </conditionalFormatting>
  <conditionalFormatting sqref="C3">
    <cfRule type="containsText" dxfId="784" priority="169" operator="containsText" text="Partially">
      <formula>NOT(ISERROR(SEARCH("Partially",C3)))</formula>
    </cfRule>
  </conditionalFormatting>
  <conditionalFormatting sqref="C3">
    <cfRule type="containsText" dxfId="783" priority="168" operator="containsText" text="Not at All">
      <formula>NOT(ISERROR(SEARCH("Not at All",C3)))</formula>
    </cfRule>
  </conditionalFormatting>
  <conditionalFormatting sqref="C3">
    <cfRule type="containsText" dxfId="782" priority="167" operator="containsText" text="Don't Know">
      <formula>NOT(ISERROR(SEARCH("Don't Know",C3)))</formula>
    </cfRule>
  </conditionalFormatting>
  <conditionalFormatting sqref="C3">
    <cfRule type="containsText" dxfId="781" priority="166" operator="containsText" text="Yes">
      <formula>NOT(ISERROR(SEARCH("Yes",C3)))</formula>
    </cfRule>
  </conditionalFormatting>
  <conditionalFormatting sqref="C26">
    <cfRule type="containsText" dxfId="780" priority="141" operator="containsText" text="Completely">
      <formula>NOT(ISERROR(SEARCH("Completely",C26)))</formula>
    </cfRule>
  </conditionalFormatting>
  <conditionalFormatting sqref="C26">
    <cfRule type="containsText" dxfId="779" priority="140" operator="containsText" text="Mostly">
      <formula>NOT(ISERROR(SEARCH("Mostly",C26)))</formula>
    </cfRule>
  </conditionalFormatting>
  <conditionalFormatting sqref="C26">
    <cfRule type="containsText" dxfId="778" priority="139" operator="containsText" text="Partially">
      <formula>NOT(ISERROR(SEARCH("Partially",C26)))</formula>
    </cfRule>
  </conditionalFormatting>
  <conditionalFormatting sqref="C26">
    <cfRule type="containsText" dxfId="777" priority="138" operator="containsText" text="Not at All">
      <formula>NOT(ISERROR(SEARCH("Not at All",C26)))</formula>
    </cfRule>
  </conditionalFormatting>
  <conditionalFormatting sqref="C26">
    <cfRule type="containsText" dxfId="776" priority="137" operator="containsText" text="Don't Know">
      <formula>NOT(ISERROR(SEARCH("Don't Know",C26)))</formula>
    </cfRule>
  </conditionalFormatting>
  <conditionalFormatting sqref="C26">
    <cfRule type="containsText" dxfId="775" priority="136" operator="containsText" text="Yes">
      <formula>NOT(ISERROR(SEARCH("Yes",C26)))</formula>
    </cfRule>
  </conditionalFormatting>
  <conditionalFormatting sqref="C26">
    <cfRule type="endsWith" dxfId="774" priority="135" operator="endsWith" text="No">
      <formula>RIGHT(C26,LEN("No"))="No"</formula>
    </cfRule>
  </conditionalFormatting>
  <conditionalFormatting sqref="E30">
    <cfRule type="containsText" dxfId="773" priority="130" operator="containsText" text="Slightly">
      <formula>NOT(ISERROR(SEARCH("Slightly",E30)))</formula>
    </cfRule>
    <cfRule type="containsText" dxfId="772" priority="131" operator="containsText" text="no">
      <formula>NOT(ISERROR(SEARCH("no",E30)))</formula>
    </cfRule>
    <cfRule type="containsText" dxfId="771" priority="132" operator="containsText" text="Not at all">
      <formula>NOT(ISERROR(SEARCH("Not at all",E30)))</formula>
    </cfRule>
    <cfRule type="containsText" dxfId="770" priority="133" operator="containsText" text="Mostly">
      <formula>NOT(ISERROR(SEARCH("Mostly",E30)))</formula>
    </cfRule>
    <cfRule type="containsText" dxfId="769" priority="134" operator="containsText" text="Yes">
      <formula>NOT(ISERROR(SEARCH("Yes",E30)))</formula>
    </cfRule>
  </conditionalFormatting>
  <conditionalFormatting sqref="C59">
    <cfRule type="containsText" dxfId="768" priority="125" operator="containsText" text="no">
      <formula>NOT(ISERROR(SEARCH("no",C59)))</formula>
    </cfRule>
    <cfRule type="containsText" dxfId="767" priority="126" operator="containsText" text="yes">
      <formula>NOT(ISERROR(SEARCH("yes",C59)))</formula>
    </cfRule>
    <cfRule type="containsText" dxfId="766" priority="127" operator="containsText" text="not at all">
      <formula>NOT(ISERROR(SEARCH("not at all",C59)))</formula>
    </cfRule>
    <cfRule type="containsText" dxfId="765" priority="128" operator="containsText" text="partly">
      <formula>NOT(ISERROR(SEARCH("partly",C59)))</formula>
    </cfRule>
    <cfRule type="containsText" dxfId="764" priority="129" operator="containsText" text="completely">
      <formula>NOT(ISERROR(SEARCH("completely",C59)))</formula>
    </cfRule>
  </conditionalFormatting>
  <conditionalFormatting sqref="C59">
    <cfRule type="containsText" dxfId="763" priority="123" operator="containsText" text="slightly">
      <formula>NOT(ISERROR(SEARCH("slightly",C59)))</formula>
    </cfRule>
    <cfRule type="containsText" dxfId="762" priority="124" operator="containsText" text="Mostly">
      <formula>NOT(ISERROR(SEARCH("Mostly",C59)))</formula>
    </cfRule>
  </conditionalFormatting>
  <conditionalFormatting sqref="C59">
    <cfRule type="containsText" dxfId="761" priority="116" operator="containsText" text="Don't Know">
      <formula>NOT(ISERROR(SEARCH("Don't Know",C59)))</formula>
    </cfRule>
    <cfRule type="containsText" dxfId="760" priority="117" operator="containsText" text="Not at All">
      <formula>NOT(ISERROR(SEARCH("Not at All",C59)))</formula>
    </cfRule>
    <cfRule type="endsWith" dxfId="759" priority="118" operator="endsWith" text="No">
      <formula>RIGHT(C59,LEN("No"))="No"</formula>
    </cfRule>
    <cfRule type="beginsWith" dxfId="758" priority="119" operator="beginsWith" text="Yes">
      <formula>LEFT(C59,LEN("Yes"))="Yes"</formula>
    </cfRule>
    <cfRule type="containsText" dxfId="757" priority="120" operator="containsText" text="Partially">
      <formula>NOT(ISERROR(SEARCH("Partially",C59)))</formula>
    </cfRule>
    <cfRule type="containsText" dxfId="756" priority="121" operator="containsText" text="Mostly">
      <formula>NOT(ISERROR(SEARCH("Mostly",C59)))</formula>
    </cfRule>
    <cfRule type="containsText" dxfId="755" priority="122" operator="containsText" text="Completely">
      <formula>NOT(ISERROR(SEARCH("Completely",C59)))</formula>
    </cfRule>
  </conditionalFormatting>
  <conditionalFormatting sqref="C4">
    <cfRule type="endsWith" dxfId="754" priority="95" operator="endsWith" text="No">
      <formula>RIGHT(C4,LEN("No"))="No"</formula>
    </cfRule>
  </conditionalFormatting>
  <conditionalFormatting sqref="C4">
    <cfRule type="containsText" dxfId="753" priority="101" operator="containsText" text="Completely">
      <formula>NOT(ISERROR(SEARCH("Completely",C4)))</formula>
    </cfRule>
  </conditionalFormatting>
  <conditionalFormatting sqref="C4">
    <cfRule type="containsText" dxfId="752" priority="100" operator="containsText" text="Mostly">
      <formula>NOT(ISERROR(SEARCH("Mostly",C4)))</formula>
    </cfRule>
  </conditionalFormatting>
  <conditionalFormatting sqref="C4">
    <cfRule type="containsText" dxfId="751" priority="99" operator="containsText" text="Partially">
      <formula>NOT(ISERROR(SEARCH("Partially",C4)))</formula>
    </cfRule>
  </conditionalFormatting>
  <conditionalFormatting sqref="C4">
    <cfRule type="containsText" dxfId="750" priority="98" operator="containsText" text="Not at All">
      <formula>NOT(ISERROR(SEARCH("Not at All",C4)))</formula>
    </cfRule>
  </conditionalFormatting>
  <conditionalFormatting sqref="C4">
    <cfRule type="containsText" dxfId="749" priority="97" operator="containsText" text="Don't Know">
      <formula>NOT(ISERROR(SEARCH("Don't Know",C4)))</formula>
    </cfRule>
  </conditionalFormatting>
  <conditionalFormatting sqref="C4">
    <cfRule type="containsText" dxfId="748" priority="96" operator="containsText" text="Yes">
      <formula>NOT(ISERROR(SEARCH("Yes",C4)))</formula>
    </cfRule>
  </conditionalFormatting>
  <conditionalFormatting sqref="C7:C14">
    <cfRule type="endsWith" dxfId="747" priority="88" operator="endsWith" text="No">
      <formula>RIGHT(C7,LEN("No"))="No"</formula>
    </cfRule>
  </conditionalFormatting>
  <conditionalFormatting sqref="C7:C14">
    <cfRule type="containsText" dxfId="746" priority="94" operator="containsText" text="Completely">
      <formula>NOT(ISERROR(SEARCH("Completely",C7)))</formula>
    </cfRule>
  </conditionalFormatting>
  <conditionalFormatting sqref="C7:C14">
    <cfRule type="containsText" dxfId="745" priority="93" operator="containsText" text="Mostly">
      <formula>NOT(ISERROR(SEARCH("Mostly",C7)))</formula>
    </cfRule>
  </conditionalFormatting>
  <conditionalFormatting sqref="C7:C14">
    <cfRule type="containsText" dxfId="744" priority="92" operator="containsText" text="Partially">
      <formula>NOT(ISERROR(SEARCH("Partially",C7)))</formula>
    </cfRule>
  </conditionalFormatting>
  <conditionalFormatting sqref="C7:C14">
    <cfRule type="containsText" dxfId="743" priority="91" operator="containsText" text="Not at All">
      <formula>NOT(ISERROR(SEARCH("Not at All",C7)))</formula>
    </cfRule>
  </conditionalFormatting>
  <conditionalFormatting sqref="C7:C14">
    <cfRule type="containsText" dxfId="742" priority="90" operator="containsText" text="Don't Know">
      <formula>NOT(ISERROR(SEARCH("Don't Know",C7)))</formula>
    </cfRule>
  </conditionalFormatting>
  <conditionalFormatting sqref="C7:C14">
    <cfRule type="containsText" dxfId="741" priority="89" operator="containsText" text="Yes">
      <formula>NOT(ISERROR(SEARCH("Yes",C7)))</formula>
    </cfRule>
  </conditionalFormatting>
  <conditionalFormatting sqref="C16">
    <cfRule type="endsWith" dxfId="740" priority="81" operator="endsWith" text="No">
      <formula>RIGHT(C16,LEN("No"))="No"</formula>
    </cfRule>
  </conditionalFormatting>
  <conditionalFormatting sqref="C16">
    <cfRule type="containsText" dxfId="739" priority="87" operator="containsText" text="Completely">
      <formula>NOT(ISERROR(SEARCH("Completely",C16)))</formula>
    </cfRule>
  </conditionalFormatting>
  <conditionalFormatting sqref="C16">
    <cfRule type="containsText" dxfId="738" priority="86" operator="containsText" text="Mostly">
      <formula>NOT(ISERROR(SEARCH("Mostly",C16)))</formula>
    </cfRule>
  </conditionalFormatting>
  <conditionalFormatting sqref="C16">
    <cfRule type="containsText" dxfId="737" priority="85" operator="containsText" text="Partially">
      <formula>NOT(ISERROR(SEARCH("Partially",C16)))</formula>
    </cfRule>
  </conditionalFormatting>
  <conditionalFormatting sqref="C16">
    <cfRule type="containsText" dxfId="736" priority="84" operator="containsText" text="Not at All">
      <formula>NOT(ISERROR(SEARCH("Not at All",C16)))</formula>
    </cfRule>
  </conditionalFormatting>
  <conditionalFormatting sqref="C16">
    <cfRule type="containsText" dxfId="735" priority="83" operator="containsText" text="Don't Know">
      <formula>NOT(ISERROR(SEARCH("Don't Know",C16)))</formula>
    </cfRule>
  </conditionalFormatting>
  <conditionalFormatting sqref="C16">
    <cfRule type="containsText" dxfId="734" priority="82" operator="containsText" text="Yes">
      <formula>NOT(ISERROR(SEARCH("Yes",C16)))</formula>
    </cfRule>
  </conditionalFormatting>
  <conditionalFormatting sqref="C18:C20">
    <cfRule type="endsWith" dxfId="733" priority="74" operator="endsWith" text="No">
      <formula>RIGHT(C18,LEN("No"))="No"</formula>
    </cfRule>
  </conditionalFormatting>
  <conditionalFormatting sqref="C18:C20">
    <cfRule type="containsText" dxfId="732" priority="80" operator="containsText" text="Completely">
      <formula>NOT(ISERROR(SEARCH("Completely",C18)))</formula>
    </cfRule>
  </conditionalFormatting>
  <conditionalFormatting sqref="C18:C20">
    <cfRule type="containsText" dxfId="731" priority="79" operator="containsText" text="Mostly">
      <formula>NOT(ISERROR(SEARCH("Mostly",C18)))</formula>
    </cfRule>
  </conditionalFormatting>
  <conditionalFormatting sqref="C18:C20">
    <cfRule type="containsText" dxfId="730" priority="78" operator="containsText" text="Partially">
      <formula>NOT(ISERROR(SEARCH("Partially",C18)))</formula>
    </cfRule>
  </conditionalFormatting>
  <conditionalFormatting sqref="C18:C20">
    <cfRule type="containsText" dxfId="729" priority="77" operator="containsText" text="Not at All">
      <formula>NOT(ISERROR(SEARCH("Not at All",C18)))</formula>
    </cfRule>
  </conditionalFormatting>
  <conditionalFormatting sqref="C18:C20">
    <cfRule type="containsText" dxfId="728" priority="76" operator="containsText" text="Don't Know">
      <formula>NOT(ISERROR(SEARCH("Don't Know",C18)))</formula>
    </cfRule>
  </conditionalFormatting>
  <conditionalFormatting sqref="C18:C20">
    <cfRule type="containsText" dxfId="727" priority="75" operator="containsText" text="Yes">
      <formula>NOT(ISERROR(SEARCH("Yes",C18)))</formula>
    </cfRule>
  </conditionalFormatting>
  <conditionalFormatting sqref="D26:D30">
    <cfRule type="containsText" dxfId="726" priority="73" operator="containsText" text="Completely">
      <formula>NOT(ISERROR(SEARCH("Completely",D26)))</formula>
    </cfRule>
  </conditionalFormatting>
  <conditionalFormatting sqref="D26:D30">
    <cfRule type="containsText" dxfId="725" priority="72" operator="containsText" text="Mostly">
      <formula>NOT(ISERROR(SEARCH("Mostly",D26)))</formula>
    </cfRule>
  </conditionalFormatting>
  <conditionalFormatting sqref="D26:D30">
    <cfRule type="containsText" dxfId="724" priority="71" operator="containsText" text="Partially">
      <formula>NOT(ISERROR(SEARCH("Partially",D26)))</formula>
    </cfRule>
  </conditionalFormatting>
  <conditionalFormatting sqref="D26:D30">
    <cfRule type="containsText" dxfId="723" priority="70" operator="containsText" text="Not at All">
      <formula>NOT(ISERROR(SEARCH("Not at All",D26)))</formula>
    </cfRule>
  </conditionalFormatting>
  <conditionalFormatting sqref="D26:D30">
    <cfRule type="containsText" dxfId="722" priority="69" operator="containsText" text="Don't Know">
      <formula>NOT(ISERROR(SEARCH("Don't Know",D26)))</formula>
    </cfRule>
  </conditionalFormatting>
  <conditionalFormatting sqref="D26:D30">
    <cfRule type="containsText" dxfId="721" priority="68" operator="containsText" text="Yes">
      <formula>NOT(ISERROR(SEARCH("Yes",D26)))</formula>
    </cfRule>
  </conditionalFormatting>
  <conditionalFormatting sqref="D26:D30">
    <cfRule type="endsWith" dxfId="720" priority="67" operator="endsWith" text="No">
      <formula>RIGHT(D26,LEN("No"))="No"</formula>
    </cfRule>
  </conditionalFormatting>
  <conditionalFormatting sqref="C35:C37">
    <cfRule type="containsText" dxfId="719" priority="66" operator="containsText" text="Completely">
      <formula>NOT(ISERROR(SEARCH("Completely",C35)))</formula>
    </cfRule>
  </conditionalFormatting>
  <conditionalFormatting sqref="C35:C37">
    <cfRule type="containsText" dxfId="718" priority="65" operator="containsText" text="Mostly">
      <formula>NOT(ISERROR(SEARCH("Mostly",C35)))</formula>
    </cfRule>
  </conditionalFormatting>
  <conditionalFormatting sqref="C35:C37">
    <cfRule type="containsText" dxfId="717" priority="64" operator="containsText" text="Partially">
      <formula>NOT(ISERROR(SEARCH("Partially",C35)))</formula>
    </cfRule>
  </conditionalFormatting>
  <conditionalFormatting sqref="C35:C37">
    <cfRule type="containsText" dxfId="716" priority="63" operator="containsText" text="Not at All">
      <formula>NOT(ISERROR(SEARCH("Not at All",C35)))</formula>
    </cfRule>
  </conditionalFormatting>
  <conditionalFormatting sqref="C35:C37">
    <cfRule type="containsText" dxfId="715" priority="62" operator="containsText" text="Don't Know">
      <formula>NOT(ISERROR(SEARCH("Don't Know",C35)))</formula>
    </cfRule>
  </conditionalFormatting>
  <conditionalFormatting sqref="C35:C37">
    <cfRule type="containsText" dxfId="714" priority="61" operator="containsText" text="Yes">
      <formula>NOT(ISERROR(SEARCH("Yes",C35)))</formula>
    </cfRule>
  </conditionalFormatting>
  <conditionalFormatting sqref="C35:C37">
    <cfRule type="endsWith" dxfId="713" priority="60" operator="endsWith" text="No">
      <formula>RIGHT(C35,LEN("No"))="No"</formula>
    </cfRule>
  </conditionalFormatting>
  <conditionalFormatting sqref="C39">
    <cfRule type="containsText" dxfId="712" priority="59" operator="containsText" text="Completely">
      <formula>NOT(ISERROR(SEARCH("Completely",C39)))</formula>
    </cfRule>
  </conditionalFormatting>
  <conditionalFormatting sqref="C39">
    <cfRule type="containsText" dxfId="711" priority="58" operator="containsText" text="Mostly">
      <formula>NOT(ISERROR(SEARCH("Mostly",C39)))</formula>
    </cfRule>
  </conditionalFormatting>
  <conditionalFormatting sqref="C39">
    <cfRule type="containsText" dxfId="710" priority="57" operator="containsText" text="Partially">
      <formula>NOT(ISERROR(SEARCH("Partially",C39)))</formula>
    </cfRule>
  </conditionalFormatting>
  <conditionalFormatting sqref="C39">
    <cfRule type="containsText" dxfId="709" priority="56" operator="containsText" text="Not at All">
      <formula>NOT(ISERROR(SEARCH("Not at All",C39)))</formula>
    </cfRule>
  </conditionalFormatting>
  <conditionalFormatting sqref="C39">
    <cfRule type="containsText" dxfId="708" priority="55" operator="containsText" text="Don't Know">
      <formula>NOT(ISERROR(SEARCH("Don't Know",C39)))</formula>
    </cfRule>
  </conditionalFormatting>
  <conditionalFormatting sqref="C39">
    <cfRule type="containsText" dxfId="707" priority="54" operator="containsText" text="Yes">
      <formula>NOT(ISERROR(SEARCH("Yes",C39)))</formula>
    </cfRule>
  </conditionalFormatting>
  <conditionalFormatting sqref="C39">
    <cfRule type="endsWith" dxfId="706" priority="53" operator="endsWith" text="No">
      <formula>RIGHT(C39,LEN("No"))="No"</formula>
    </cfRule>
  </conditionalFormatting>
  <conditionalFormatting sqref="C45">
    <cfRule type="containsText" dxfId="705" priority="52" operator="containsText" text="Completely">
      <formula>NOT(ISERROR(SEARCH("Completely",C45)))</formula>
    </cfRule>
  </conditionalFormatting>
  <conditionalFormatting sqref="C45">
    <cfRule type="containsText" dxfId="704" priority="51" operator="containsText" text="Mostly">
      <formula>NOT(ISERROR(SEARCH("Mostly",C45)))</formula>
    </cfRule>
  </conditionalFormatting>
  <conditionalFormatting sqref="C45">
    <cfRule type="containsText" dxfId="703" priority="50" operator="containsText" text="Partially">
      <formula>NOT(ISERROR(SEARCH("Partially",C45)))</formula>
    </cfRule>
  </conditionalFormatting>
  <conditionalFormatting sqref="C45">
    <cfRule type="containsText" dxfId="702" priority="49" operator="containsText" text="Not at All">
      <formula>NOT(ISERROR(SEARCH("Not at All",C45)))</formula>
    </cfRule>
  </conditionalFormatting>
  <conditionalFormatting sqref="C45">
    <cfRule type="containsText" dxfId="701" priority="48" operator="containsText" text="Don't Know">
      <formula>NOT(ISERROR(SEARCH("Don't Know",C45)))</formula>
    </cfRule>
  </conditionalFormatting>
  <conditionalFormatting sqref="C45">
    <cfRule type="containsText" dxfId="700" priority="47" operator="containsText" text="Yes">
      <formula>NOT(ISERROR(SEARCH("Yes",C45)))</formula>
    </cfRule>
  </conditionalFormatting>
  <conditionalFormatting sqref="C45">
    <cfRule type="endsWith" dxfId="699" priority="46" operator="endsWith" text="No">
      <formula>RIGHT(C45,LEN("No"))="No"</formula>
    </cfRule>
  </conditionalFormatting>
  <conditionalFormatting sqref="C47">
    <cfRule type="containsText" dxfId="698" priority="45" operator="containsText" text="Completely">
      <formula>NOT(ISERROR(SEARCH("Completely",C47)))</formula>
    </cfRule>
  </conditionalFormatting>
  <conditionalFormatting sqref="C47">
    <cfRule type="containsText" dxfId="697" priority="44" operator="containsText" text="Mostly">
      <formula>NOT(ISERROR(SEARCH("Mostly",C47)))</formula>
    </cfRule>
  </conditionalFormatting>
  <conditionalFormatting sqref="C47">
    <cfRule type="containsText" dxfId="696" priority="43" operator="containsText" text="Partially">
      <formula>NOT(ISERROR(SEARCH("Partially",C47)))</formula>
    </cfRule>
  </conditionalFormatting>
  <conditionalFormatting sqref="C47">
    <cfRule type="containsText" dxfId="695" priority="42" operator="containsText" text="Not at All">
      <formula>NOT(ISERROR(SEARCH("Not at All",C47)))</formula>
    </cfRule>
  </conditionalFormatting>
  <conditionalFormatting sqref="C47">
    <cfRule type="containsText" dxfId="694" priority="41" operator="containsText" text="Don't Know">
      <formula>NOT(ISERROR(SEARCH("Don't Know",C47)))</formula>
    </cfRule>
  </conditionalFormatting>
  <conditionalFormatting sqref="C47">
    <cfRule type="containsText" dxfId="693" priority="40" operator="containsText" text="Yes">
      <formula>NOT(ISERROR(SEARCH("Yes",C47)))</formula>
    </cfRule>
  </conditionalFormatting>
  <conditionalFormatting sqref="C47">
    <cfRule type="endsWith" dxfId="692" priority="39" operator="endsWith" text="No">
      <formula>RIGHT(C47,LEN("No"))="No"</formula>
    </cfRule>
  </conditionalFormatting>
  <conditionalFormatting sqref="C49:C56">
    <cfRule type="containsText" dxfId="691" priority="38" operator="containsText" text="Completely">
      <formula>NOT(ISERROR(SEARCH("Completely",C49)))</formula>
    </cfRule>
  </conditionalFormatting>
  <conditionalFormatting sqref="C49:C56">
    <cfRule type="containsText" dxfId="690" priority="37" operator="containsText" text="Mostly">
      <formula>NOT(ISERROR(SEARCH("Mostly",C49)))</formula>
    </cfRule>
  </conditionalFormatting>
  <conditionalFormatting sqref="C49:C56">
    <cfRule type="containsText" dxfId="689" priority="36" operator="containsText" text="Partially">
      <formula>NOT(ISERROR(SEARCH("Partially",C49)))</formula>
    </cfRule>
  </conditionalFormatting>
  <conditionalFormatting sqref="C49:C56">
    <cfRule type="containsText" dxfId="688" priority="35" operator="containsText" text="Not at All">
      <formula>NOT(ISERROR(SEARCH("Not at All",C49)))</formula>
    </cfRule>
  </conditionalFormatting>
  <conditionalFormatting sqref="C49:C56">
    <cfRule type="containsText" dxfId="687" priority="34" operator="containsText" text="Don't Know">
      <formula>NOT(ISERROR(SEARCH("Don't Know",C49)))</formula>
    </cfRule>
  </conditionalFormatting>
  <conditionalFormatting sqref="C49:C56">
    <cfRule type="containsText" dxfId="686" priority="33" operator="containsText" text="Yes">
      <formula>NOT(ISERROR(SEARCH("Yes",C49)))</formula>
    </cfRule>
  </conditionalFormatting>
  <conditionalFormatting sqref="C49:C56">
    <cfRule type="endsWith" dxfId="685" priority="32" operator="endsWith" text="No">
      <formula>RIGHT(C49,LEN("No"))="No"</formula>
    </cfRule>
  </conditionalFormatting>
  <conditionalFormatting sqref="C1:D1048576">
    <cfRule type="containsText" dxfId="684" priority="1" operator="containsText" text="mostly">
      <formula>NOT(ISERROR(SEARCH("mostly",C1)))</formula>
    </cfRule>
    <cfRule type="containsText" dxfId="683" priority="30" operator="containsText" text="mostly">
      <formula>NOT(ISERROR(SEARCH("mostly",C1)))</formula>
    </cfRule>
    <cfRule type="containsText" dxfId="682" priority="31" operator="containsText" text="slightly">
      <formula>NOT(ISERROR(SEARCH("slightly",C1)))</formula>
    </cfRule>
  </conditionalFormatting>
  <conditionalFormatting sqref="C40:C44">
    <cfRule type="containsText" dxfId="681" priority="29" operator="containsText" text="Completely">
      <formula>NOT(ISERROR(SEARCH("Completely",C40)))</formula>
    </cfRule>
  </conditionalFormatting>
  <conditionalFormatting sqref="C40:C44">
    <cfRule type="containsText" dxfId="680" priority="28" operator="containsText" text="Mostly">
      <formula>NOT(ISERROR(SEARCH("Mostly",C40)))</formula>
    </cfRule>
  </conditionalFormatting>
  <conditionalFormatting sqref="C40:C44">
    <cfRule type="containsText" dxfId="679" priority="27" operator="containsText" text="Partially">
      <formula>NOT(ISERROR(SEARCH("Partially",C40)))</formula>
    </cfRule>
  </conditionalFormatting>
  <conditionalFormatting sqref="C40:C44">
    <cfRule type="containsText" dxfId="678" priority="26" operator="containsText" text="Not at All">
      <formula>NOT(ISERROR(SEARCH("Not at All",C40)))</formula>
    </cfRule>
  </conditionalFormatting>
  <conditionalFormatting sqref="C40:C44">
    <cfRule type="containsText" dxfId="677" priority="25" operator="containsText" text="Don't Know">
      <formula>NOT(ISERROR(SEARCH("Don't Know",C40)))</formula>
    </cfRule>
  </conditionalFormatting>
  <conditionalFormatting sqref="C40:C44">
    <cfRule type="containsText" dxfId="676" priority="24" operator="containsText" text="Yes">
      <formula>NOT(ISERROR(SEARCH("Yes",C40)))</formula>
    </cfRule>
  </conditionalFormatting>
  <conditionalFormatting sqref="C40:C44">
    <cfRule type="endsWith" dxfId="675" priority="23" operator="endsWith" text="No">
      <formula>RIGHT(C40,LEN("No"))="No"</formula>
    </cfRule>
  </conditionalFormatting>
  <conditionalFormatting sqref="C4">
    <cfRule type="endsWith" dxfId="674" priority="16" operator="endsWith" text="No">
      <formula>RIGHT(C4,LEN("No"))="No"</formula>
    </cfRule>
  </conditionalFormatting>
  <conditionalFormatting sqref="C4">
    <cfRule type="containsText" dxfId="673" priority="22" operator="containsText" text="Completely">
      <formula>NOT(ISERROR(SEARCH("Completely",C4)))</formula>
    </cfRule>
  </conditionalFormatting>
  <conditionalFormatting sqref="C4">
    <cfRule type="containsText" dxfId="672" priority="21" operator="containsText" text="Mostly">
      <formula>NOT(ISERROR(SEARCH("Mostly",C4)))</formula>
    </cfRule>
  </conditionalFormatting>
  <conditionalFormatting sqref="C4">
    <cfRule type="containsText" dxfId="671" priority="20" operator="containsText" text="Partially">
      <formula>NOT(ISERROR(SEARCH("Partially",C4)))</formula>
    </cfRule>
  </conditionalFormatting>
  <conditionalFormatting sqref="C4">
    <cfRule type="containsText" dxfId="670" priority="19" operator="containsText" text="Not at All">
      <formula>NOT(ISERROR(SEARCH("Not at All",C4)))</formula>
    </cfRule>
  </conditionalFormatting>
  <conditionalFormatting sqref="C4">
    <cfRule type="containsText" dxfId="669" priority="18" operator="containsText" text="Don't Know">
      <formula>NOT(ISERROR(SEARCH("Don't Know",C4)))</formula>
    </cfRule>
  </conditionalFormatting>
  <conditionalFormatting sqref="C4">
    <cfRule type="containsText" dxfId="668" priority="17" operator="containsText" text="Yes">
      <formula>NOT(ISERROR(SEARCH("Yes",C4)))</formula>
    </cfRule>
  </conditionalFormatting>
  <conditionalFormatting sqref="C7">
    <cfRule type="endsWith" dxfId="667" priority="9" operator="endsWith" text="No">
      <formula>RIGHT(C7,LEN("No"))="No"</formula>
    </cfRule>
  </conditionalFormatting>
  <conditionalFormatting sqref="C7">
    <cfRule type="containsText" dxfId="666" priority="15" operator="containsText" text="Completely">
      <formula>NOT(ISERROR(SEARCH("Completely",C7)))</formula>
    </cfRule>
  </conditionalFormatting>
  <conditionalFormatting sqref="C7">
    <cfRule type="containsText" dxfId="665" priority="14" operator="containsText" text="Mostly">
      <formula>NOT(ISERROR(SEARCH("Mostly",C7)))</formula>
    </cfRule>
  </conditionalFormatting>
  <conditionalFormatting sqref="C7">
    <cfRule type="containsText" dxfId="664" priority="13" operator="containsText" text="Partially">
      <formula>NOT(ISERROR(SEARCH("Partially",C7)))</formula>
    </cfRule>
  </conditionalFormatting>
  <conditionalFormatting sqref="C7">
    <cfRule type="containsText" dxfId="663" priority="12" operator="containsText" text="Not at All">
      <formula>NOT(ISERROR(SEARCH("Not at All",C7)))</formula>
    </cfRule>
  </conditionalFormatting>
  <conditionalFormatting sqref="C7">
    <cfRule type="containsText" dxfId="662" priority="11" operator="containsText" text="Don't Know">
      <formula>NOT(ISERROR(SEARCH("Don't Know",C7)))</formula>
    </cfRule>
  </conditionalFormatting>
  <conditionalFormatting sqref="C7">
    <cfRule type="containsText" dxfId="661" priority="10" operator="containsText" text="Yes">
      <formula>NOT(ISERROR(SEARCH("Yes",C7)))</formula>
    </cfRule>
  </conditionalFormatting>
  <conditionalFormatting sqref="C9">
    <cfRule type="endsWith" dxfId="660" priority="2" operator="endsWith" text="No">
      <formula>RIGHT(C9,LEN("No"))="No"</formula>
    </cfRule>
  </conditionalFormatting>
  <conditionalFormatting sqref="C9">
    <cfRule type="containsText" dxfId="659" priority="8" operator="containsText" text="Completely">
      <formula>NOT(ISERROR(SEARCH("Completely",C9)))</formula>
    </cfRule>
  </conditionalFormatting>
  <conditionalFormatting sqref="C9">
    <cfRule type="containsText" dxfId="658" priority="7" operator="containsText" text="Mostly">
      <formula>NOT(ISERROR(SEARCH("Mostly",C9)))</formula>
    </cfRule>
  </conditionalFormatting>
  <conditionalFormatting sqref="C9">
    <cfRule type="containsText" dxfId="657" priority="6" operator="containsText" text="Partially">
      <formula>NOT(ISERROR(SEARCH("Partially",C9)))</formula>
    </cfRule>
  </conditionalFormatting>
  <conditionalFormatting sqref="C9">
    <cfRule type="containsText" dxfId="656" priority="5" operator="containsText" text="Not at All">
      <formula>NOT(ISERROR(SEARCH("Not at All",C9)))</formula>
    </cfRule>
  </conditionalFormatting>
  <conditionalFormatting sqref="C9">
    <cfRule type="containsText" dxfId="655" priority="4" operator="containsText" text="Don't Know">
      <formula>NOT(ISERROR(SEARCH("Don't Know",C9)))</formula>
    </cfRule>
  </conditionalFormatting>
  <conditionalFormatting sqref="C9">
    <cfRule type="containsText" dxfId="654" priority="3" operator="containsText" text="Yes">
      <formula>NOT(ISERROR(SEARCH("Yes",C9)))</formula>
    </cfRule>
  </conditionalFormatting>
  <dataValidations count="8">
    <dataValidation type="list" allowBlank="1" showInputMessage="1" showErrorMessage="1" sqref="C25:C30 C32 C21:C22 C5 C17 C15" xr:uid="{00000000-0002-0000-1400-000000000000}">
      <formula1>"Yes, No"</formula1>
    </dataValidation>
    <dataValidation type="list" allowBlank="1" showInputMessage="1" showErrorMessage="1" sqref="C6" xr:uid="{00000000-0002-0000-1400-000002000000}">
      <formula1>"Completely, Mostly, Partially, Not at All, Don't Know"</formula1>
    </dataValidation>
    <dataValidation type="list" allowBlank="1" showErrorMessage="1" sqref="H184:H394 F171:G381" xr:uid="{00000000-0002-0000-1400-000003000000}">
      <formula1>KEYALT</formula1>
    </dataValidation>
    <dataValidation type="list" allowBlank="1" sqref="H3 I39 F47:F54 F62:H65" xr:uid="{00000000-0002-0000-1400-000004000000}">
      <formula1>#REF!</formula1>
    </dataValidation>
    <dataValidation type="list" allowBlank="1" showErrorMessage="1" sqref="F32:F37 F66:G170 H39:H45 H32:H37 F39:F45 G25:G30 H24:H30 F3:F30 H4:H22 F55:G57 H66:H183" xr:uid="{00000000-0002-0000-1400-000005000000}">
      <formula1>#REF!</formula1>
    </dataValidation>
    <dataValidation type="list" allowBlank="1" showInputMessage="1" showErrorMessage="1" sqref="F32:F37" xr:uid="{00000000-0002-0000-1400-000006000000}">
      <formula1>$J$5:$J$14</formula1>
    </dataValidation>
    <dataValidation type="list" allowBlank="1" showInputMessage="1" showErrorMessage="1" sqref="C49:D56 C3:D4 C16:D16 C18:D20 D25:D30 C34:D37 C39:D45 C47:D47 C7:D14" xr:uid="{26363A3F-EF3C-EF43-A630-340F0AF35E3E}">
      <formula1>"Completely, Mostly, Slightly, Not at All, Don't Know"</formula1>
    </dataValidation>
    <dataValidation type="list" allowBlank="1" showErrorMessage="1" sqref="H47:H57" xr:uid="{00000000-0002-0000-1400-000007000000}"/>
  </dataValidations>
  <pageMargins left="0.7" right="0.7" top="0.75" bottom="0.75" header="0.3" footer="0.3"/>
  <pageSetup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3:G73"/>
  <sheetViews>
    <sheetView workbookViewId="0">
      <selection activeCell="G23" sqref="G23"/>
    </sheetView>
  </sheetViews>
  <sheetFormatPr defaultColWidth="8.81640625" defaultRowHeight="12.5"/>
  <cols>
    <col min="1" max="1" width="25.54296875" bestFit="1" customWidth="1"/>
    <col min="2" max="2" width="10.1796875" customWidth="1"/>
    <col min="3" max="3" width="11.453125" bestFit="1" customWidth="1"/>
    <col min="5" max="6" width="10.453125" bestFit="1" customWidth="1"/>
    <col min="7" max="7" width="41" customWidth="1"/>
  </cols>
  <sheetData>
    <row r="3" spans="1:7" ht="13">
      <c r="A3" s="1"/>
      <c r="B3" s="204" t="s">
        <v>208</v>
      </c>
    </row>
    <row r="4" spans="1:7">
      <c r="A4" s="202" t="s">
        <v>63</v>
      </c>
      <c r="B4" s="203">
        <v>3</v>
      </c>
    </row>
    <row r="5" spans="1:7">
      <c r="A5" s="202" t="s">
        <v>54</v>
      </c>
      <c r="B5" s="203">
        <v>2</v>
      </c>
    </row>
    <row r="6" spans="1:7">
      <c r="A6" s="202" t="s">
        <v>55</v>
      </c>
      <c r="B6" s="203">
        <v>1</v>
      </c>
    </row>
    <row r="7" spans="1:7">
      <c r="A7" s="202" t="s">
        <v>209</v>
      </c>
      <c r="B7" s="203">
        <v>0</v>
      </c>
    </row>
    <row r="8" spans="1:7">
      <c r="A8" s="202" t="s">
        <v>210</v>
      </c>
      <c r="B8" s="203">
        <v>0</v>
      </c>
    </row>
    <row r="9" spans="1:7">
      <c r="A9" s="202" t="s">
        <v>64</v>
      </c>
      <c r="B9" s="203">
        <v>3</v>
      </c>
    </row>
    <row r="10" spans="1:7">
      <c r="A10" s="202" t="s">
        <v>70</v>
      </c>
      <c r="B10" s="203">
        <v>0</v>
      </c>
    </row>
    <row r="12" spans="1:7" ht="13">
      <c r="A12" s="205" t="s">
        <v>25</v>
      </c>
      <c r="B12" s="205"/>
      <c r="E12" s="205" t="s">
        <v>211</v>
      </c>
      <c r="F12">
        <v>75</v>
      </c>
      <c r="G12" s="514" t="s">
        <v>212</v>
      </c>
    </row>
    <row r="13" spans="1:7">
      <c r="G13" s="514"/>
    </row>
    <row r="14" spans="1:7" ht="13">
      <c r="A14" s="1"/>
      <c r="B14" s="204" t="s">
        <v>213</v>
      </c>
      <c r="C14" s="204" t="s">
        <v>208</v>
      </c>
      <c r="D14" s="204" t="s">
        <v>214</v>
      </c>
      <c r="G14" s="514"/>
    </row>
    <row r="15" spans="1:7">
      <c r="A15" s="202" t="s">
        <v>63</v>
      </c>
      <c r="B15" s="203">
        <f>COUNTIF('10. Transforming Institutions'!$C$3:$D$22,A15)+COUNTIF('10. Transforming Institutions'!$C$25:$C$30,A15)</f>
        <v>0</v>
      </c>
      <c r="C15" s="203">
        <v>3</v>
      </c>
      <c r="D15" s="1">
        <f>B15*C15</f>
        <v>0</v>
      </c>
      <c r="G15" s="514"/>
    </row>
    <row r="16" spans="1:7">
      <c r="A16" s="202" t="s">
        <v>54</v>
      </c>
      <c r="B16" s="203">
        <f>COUNTIF('10. Transforming Institutions'!$C$3:$D$22,A16)+COUNTIF('10. Transforming Institutions'!$C$25:$C$30,A16)</f>
        <v>0</v>
      </c>
      <c r="C16" s="203">
        <v>2</v>
      </c>
      <c r="D16" s="1">
        <f t="shared" ref="D16:D21" si="0">B16*C16</f>
        <v>0</v>
      </c>
      <c r="G16" s="514"/>
    </row>
    <row r="17" spans="1:7">
      <c r="A17" s="202" t="s">
        <v>55</v>
      </c>
      <c r="B17" s="203">
        <f>COUNTIF('10. Transforming Institutions'!$C$3:$D$22,A17)+COUNTIF('10. Transforming Institutions'!$C$25:$C$30,A17)</f>
        <v>0</v>
      </c>
      <c r="C17" s="203">
        <v>1</v>
      </c>
      <c r="D17" s="1">
        <f t="shared" si="0"/>
        <v>0</v>
      </c>
      <c r="G17" s="514"/>
    </row>
    <row r="18" spans="1:7">
      <c r="A18" s="202" t="s">
        <v>209</v>
      </c>
      <c r="B18" s="203">
        <f>COUNTIF('10. Transforming Institutions'!$C$3:$D$22,A18)+COUNTIF('10. Transforming Institutions'!$C$25:$C$30,A18)</f>
        <v>0</v>
      </c>
      <c r="C18" s="203">
        <v>0</v>
      </c>
      <c r="D18" s="1">
        <f t="shared" si="0"/>
        <v>0</v>
      </c>
    </row>
    <row r="19" spans="1:7">
      <c r="A19" s="202" t="s">
        <v>210</v>
      </c>
      <c r="B19" s="203">
        <f>COUNTIF('10. Transforming Institutions'!$C$3:$D$22,A19)+COUNTIF('10. Transforming Institutions'!$C$25:$C$30,A19)</f>
        <v>0</v>
      </c>
      <c r="C19" s="203">
        <v>0</v>
      </c>
      <c r="D19" s="1">
        <f t="shared" si="0"/>
        <v>0</v>
      </c>
    </row>
    <row r="20" spans="1:7">
      <c r="A20" s="202" t="s">
        <v>64</v>
      </c>
      <c r="B20" s="203">
        <f>COUNTIF('10. Transforming Institutions'!$C$3:$D$22,A20)+COUNTIF('10. Transforming Institutions'!$C$25:$C$30,A20)</f>
        <v>0</v>
      </c>
      <c r="C20" s="203">
        <v>3</v>
      </c>
      <c r="D20" s="1">
        <f t="shared" si="0"/>
        <v>0</v>
      </c>
    </row>
    <row r="21" spans="1:7">
      <c r="A21" s="202" t="s">
        <v>70</v>
      </c>
      <c r="B21" s="203">
        <f>COUNTIF('10. Transforming Institutions'!$C$3:$D$22,A21)+COUNTIF('10. Transforming Institutions'!$C$25:$C$30,A21)</f>
        <v>0</v>
      </c>
      <c r="C21" s="203">
        <v>0</v>
      </c>
      <c r="D21" s="1">
        <f t="shared" si="0"/>
        <v>0</v>
      </c>
    </row>
    <row r="22" spans="1:7" ht="13" thickBot="1"/>
    <row r="23" spans="1:7" ht="13.5" thickBot="1">
      <c r="C23" s="205" t="s">
        <v>215</v>
      </c>
      <c r="D23" s="206">
        <f>SUM(D15:D21)</f>
        <v>0</v>
      </c>
    </row>
    <row r="25" spans="1:7" ht="13">
      <c r="A25" s="205" t="s">
        <v>129</v>
      </c>
      <c r="E25" s="205" t="s">
        <v>211</v>
      </c>
      <c r="F25">
        <v>12</v>
      </c>
    </row>
    <row r="27" spans="1:7" ht="13">
      <c r="A27" s="1"/>
      <c r="B27" s="204" t="s">
        <v>213</v>
      </c>
      <c r="C27" s="204" t="s">
        <v>208</v>
      </c>
      <c r="D27" s="204" t="s">
        <v>214</v>
      </c>
    </row>
    <row r="28" spans="1:7">
      <c r="A28" s="202" t="s">
        <v>63</v>
      </c>
      <c r="B28" s="203">
        <f>COUNTIF('10. Transforming Institutions'!C32:D37,A28)</f>
        <v>0</v>
      </c>
      <c r="C28" s="203">
        <v>3</v>
      </c>
      <c r="D28" s="1">
        <f>B28*C28</f>
        <v>0</v>
      </c>
    </row>
    <row r="29" spans="1:7">
      <c r="A29" s="202" t="s">
        <v>54</v>
      </c>
      <c r="B29" s="203">
        <f>COUNTIF('10. Transforming Institutions'!C33:D38,A29)</f>
        <v>0</v>
      </c>
      <c r="C29" s="203">
        <v>2</v>
      </c>
      <c r="D29" s="1">
        <f t="shared" ref="D29:D34" si="1">B29*C29</f>
        <v>0</v>
      </c>
    </row>
    <row r="30" spans="1:7">
      <c r="A30" s="202" t="s">
        <v>55</v>
      </c>
      <c r="B30" s="203">
        <f>COUNTIF('10. Transforming Institutions'!C34:D39,A30)</f>
        <v>0</v>
      </c>
      <c r="C30" s="203">
        <v>1</v>
      </c>
      <c r="D30" s="1">
        <f t="shared" si="1"/>
        <v>0</v>
      </c>
    </row>
    <row r="31" spans="1:7">
      <c r="A31" s="202" t="s">
        <v>209</v>
      </c>
      <c r="B31" s="203">
        <f>COUNTIF('10. Transforming Institutions'!C35:D40,A31)</f>
        <v>0</v>
      </c>
      <c r="C31" s="203">
        <v>0</v>
      </c>
      <c r="D31" s="1">
        <f t="shared" si="1"/>
        <v>0</v>
      </c>
    </row>
    <row r="32" spans="1:7">
      <c r="A32" s="202" t="s">
        <v>210</v>
      </c>
      <c r="B32" s="203">
        <f>COUNTIF('10. Transforming Institutions'!C36:D41,A32)</f>
        <v>0</v>
      </c>
      <c r="C32" s="203">
        <v>0</v>
      </c>
      <c r="D32" s="1">
        <f t="shared" si="1"/>
        <v>0</v>
      </c>
    </row>
    <row r="33" spans="1:6">
      <c r="A33" s="202" t="s">
        <v>64</v>
      </c>
      <c r="B33" s="203">
        <f>COUNTIF('10. Transforming Institutions'!C37:D42,A33)</f>
        <v>0</v>
      </c>
      <c r="C33" s="203">
        <v>3</v>
      </c>
      <c r="D33" s="1">
        <f t="shared" si="1"/>
        <v>0</v>
      </c>
    </row>
    <row r="34" spans="1:6">
      <c r="A34" s="202" t="s">
        <v>70</v>
      </c>
      <c r="B34" s="203">
        <f>COUNTIF('10. Transforming Institutions'!C38:D43,A34)</f>
        <v>0</v>
      </c>
      <c r="C34" s="203">
        <v>0</v>
      </c>
      <c r="D34" s="1">
        <f t="shared" si="1"/>
        <v>0</v>
      </c>
    </row>
    <row r="35" spans="1:6" ht="13" thickBot="1"/>
    <row r="36" spans="1:6" ht="13.5" thickBot="1">
      <c r="C36" s="205" t="s">
        <v>215</v>
      </c>
      <c r="D36" s="206">
        <f>SUM(D28:D34)</f>
        <v>0</v>
      </c>
    </row>
    <row r="38" spans="1:6" ht="13">
      <c r="A38" s="205" t="s">
        <v>272</v>
      </c>
      <c r="E38" s="205" t="s">
        <v>211</v>
      </c>
      <c r="F38">
        <v>21</v>
      </c>
    </row>
    <row r="40" spans="1:6" ht="13">
      <c r="A40" s="1"/>
      <c r="B40" s="204" t="s">
        <v>213</v>
      </c>
      <c r="C40" s="204" t="s">
        <v>208</v>
      </c>
      <c r="D40" s="204" t="s">
        <v>214</v>
      </c>
    </row>
    <row r="41" spans="1:6">
      <c r="A41" s="202" t="s">
        <v>63</v>
      </c>
      <c r="B41" s="203">
        <f>COUNTIF('10. Transforming Institutions'!$C$39:$D$45,A41)</f>
        <v>0</v>
      </c>
      <c r="C41" s="203">
        <v>3</v>
      </c>
      <c r="D41" s="1">
        <f>B41*C41</f>
        <v>0</v>
      </c>
    </row>
    <row r="42" spans="1:6">
      <c r="A42" s="202" t="s">
        <v>54</v>
      </c>
      <c r="B42" s="203">
        <f>COUNTIF('10. Transforming Institutions'!$C$39:$D$45,A42)</f>
        <v>0</v>
      </c>
      <c r="C42" s="203">
        <v>2</v>
      </c>
      <c r="D42" s="1">
        <f t="shared" ref="D42:D47" si="2">B42*C42</f>
        <v>0</v>
      </c>
    </row>
    <row r="43" spans="1:6">
      <c r="A43" s="202" t="s">
        <v>55</v>
      </c>
      <c r="B43" s="203">
        <f>COUNTIF('10. Transforming Institutions'!$C$39:$D$45,A43)</f>
        <v>0</v>
      </c>
      <c r="C43" s="203">
        <v>1</v>
      </c>
      <c r="D43" s="1">
        <f t="shared" si="2"/>
        <v>0</v>
      </c>
    </row>
    <row r="44" spans="1:6">
      <c r="A44" s="202" t="s">
        <v>209</v>
      </c>
      <c r="B44" s="203">
        <f>COUNTIF('10. Transforming Institutions'!$C$39:$D$45,A44)</f>
        <v>0</v>
      </c>
      <c r="C44" s="203">
        <v>0</v>
      </c>
      <c r="D44" s="1">
        <f t="shared" si="2"/>
        <v>0</v>
      </c>
    </row>
    <row r="45" spans="1:6">
      <c r="A45" s="202" t="s">
        <v>210</v>
      </c>
      <c r="B45" s="203">
        <f>COUNTIF('10. Transforming Institutions'!$C$39:$D$45,A45)</f>
        <v>0</v>
      </c>
      <c r="C45" s="203">
        <v>0</v>
      </c>
      <c r="D45" s="1">
        <f t="shared" si="2"/>
        <v>0</v>
      </c>
    </row>
    <row r="46" spans="1:6">
      <c r="A46" s="202" t="s">
        <v>64</v>
      </c>
      <c r="B46" s="203">
        <f>COUNTIF('10. Transforming Institutions'!$C$39:$D$45,A46)</f>
        <v>0</v>
      </c>
      <c r="C46" s="203">
        <v>3</v>
      </c>
      <c r="D46" s="1">
        <f t="shared" si="2"/>
        <v>0</v>
      </c>
    </row>
    <row r="47" spans="1:6">
      <c r="A47" s="202" t="s">
        <v>70</v>
      </c>
      <c r="B47" s="203">
        <f>COUNTIF('10. Transforming Institutions'!$C$39:$D$45,A47)</f>
        <v>0</v>
      </c>
      <c r="C47" s="203">
        <v>0</v>
      </c>
      <c r="D47" s="1">
        <f t="shared" si="2"/>
        <v>0</v>
      </c>
    </row>
    <row r="48" spans="1:6" ht="13" thickBot="1"/>
    <row r="49" spans="1:6" ht="13.5" thickBot="1">
      <c r="C49" s="205" t="s">
        <v>215</v>
      </c>
      <c r="D49" s="206">
        <f>SUM(D41:D47)</f>
        <v>0</v>
      </c>
    </row>
    <row r="51" spans="1:6" ht="13">
      <c r="A51" s="205" t="s">
        <v>65</v>
      </c>
      <c r="E51" s="205" t="s">
        <v>211</v>
      </c>
      <c r="F51">
        <v>27</v>
      </c>
    </row>
    <row r="53" spans="1:6" ht="13">
      <c r="A53" s="1"/>
      <c r="B53" s="204" t="s">
        <v>213</v>
      </c>
      <c r="C53" s="204" t="s">
        <v>208</v>
      </c>
      <c r="D53" s="204" t="s">
        <v>214</v>
      </c>
    </row>
    <row r="54" spans="1:6">
      <c r="A54" s="202" t="s">
        <v>63</v>
      </c>
      <c r="B54" s="203">
        <f>COUNTIF('10. Transforming Institutions'!$C$47:$D$56,A54)</f>
        <v>0</v>
      </c>
      <c r="C54" s="203">
        <v>3</v>
      </c>
      <c r="D54" s="1">
        <f>B54*C54</f>
        <v>0</v>
      </c>
    </row>
    <row r="55" spans="1:6">
      <c r="A55" s="202" t="s">
        <v>54</v>
      </c>
      <c r="B55" s="203">
        <f>COUNTIF('10. Transforming Institutions'!$C$47:$D$56,A55)</f>
        <v>0</v>
      </c>
      <c r="C55" s="203">
        <v>2</v>
      </c>
      <c r="D55" s="1">
        <f t="shared" ref="D55:D60" si="3">B55*C55</f>
        <v>0</v>
      </c>
    </row>
    <row r="56" spans="1:6">
      <c r="A56" s="202" t="s">
        <v>55</v>
      </c>
      <c r="B56" s="203">
        <f>COUNTIF('10. Transforming Institutions'!$C$47:$D$56,A56)</f>
        <v>0</v>
      </c>
      <c r="C56" s="203">
        <v>1</v>
      </c>
      <c r="D56" s="1">
        <f t="shared" si="3"/>
        <v>0</v>
      </c>
    </row>
    <row r="57" spans="1:6">
      <c r="A57" s="202" t="s">
        <v>209</v>
      </c>
      <c r="B57" s="203">
        <f>COUNTIF('10. Transforming Institutions'!$C$47:$D$56,A57)</f>
        <v>0</v>
      </c>
      <c r="C57" s="203">
        <v>0</v>
      </c>
      <c r="D57" s="1">
        <f t="shared" si="3"/>
        <v>0</v>
      </c>
    </row>
    <row r="58" spans="1:6">
      <c r="A58" s="202" t="s">
        <v>210</v>
      </c>
      <c r="B58" s="203">
        <f>COUNTIF('10. Transforming Institutions'!$C$47:$D$56,A58)</f>
        <v>0</v>
      </c>
      <c r="C58" s="203">
        <v>0</v>
      </c>
      <c r="D58" s="1">
        <f t="shared" si="3"/>
        <v>0</v>
      </c>
    </row>
    <row r="59" spans="1:6">
      <c r="A59" s="202" t="s">
        <v>64</v>
      </c>
      <c r="B59" s="203">
        <f>COUNTIF('10. Transforming Institutions'!$C$47:$D$56,A59)</f>
        <v>0</v>
      </c>
      <c r="C59" s="203">
        <v>3</v>
      </c>
      <c r="D59" s="1">
        <f t="shared" si="3"/>
        <v>0</v>
      </c>
    </row>
    <row r="60" spans="1:6">
      <c r="A60" s="202" t="s">
        <v>70</v>
      </c>
      <c r="B60" s="203">
        <f>COUNTIF('10. Transforming Institutions'!$C$47:$D$56,A60)</f>
        <v>0</v>
      </c>
      <c r="C60" s="203">
        <v>0</v>
      </c>
      <c r="D60" s="1">
        <f t="shared" si="3"/>
        <v>0</v>
      </c>
    </row>
    <row r="61" spans="1:6" ht="13" thickBot="1"/>
    <row r="62" spans="1:6" ht="13.5" thickBot="1">
      <c r="C62" s="205" t="s">
        <v>215</v>
      </c>
      <c r="D62" s="206">
        <f>SUM(D54:D60)</f>
        <v>0</v>
      </c>
    </row>
    <row r="67" spans="1:6">
      <c r="A67" s="394" t="s">
        <v>216</v>
      </c>
    </row>
    <row r="69" spans="1:6" ht="13">
      <c r="E69" s="204" t="s">
        <v>208</v>
      </c>
      <c r="F69" s="204" t="s">
        <v>217</v>
      </c>
    </row>
    <row r="70" spans="1:6" ht="13">
      <c r="A70" s="513" t="s">
        <v>218</v>
      </c>
      <c r="B70" s="513"/>
      <c r="C70" s="513"/>
      <c r="D70" s="513"/>
      <c r="E70" s="1">
        <f>$D$23</f>
        <v>0</v>
      </c>
      <c r="F70" s="207">
        <f>E70/$F$12</f>
        <v>0</v>
      </c>
    </row>
    <row r="71" spans="1:6" ht="13">
      <c r="A71" s="513" t="s">
        <v>129</v>
      </c>
      <c r="B71" s="513"/>
      <c r="C71" s="513"/>
      <c r="D71" s="513"/>
      <c r="E71" s="1">
        <f>$D$36</f>
        <v>0</v>
      </c>
      <c r="F71" s="207">
        <f>E71/$F$25</f>
        <v>0</v>
      </c>
    </row>
    <row r="72" spans="1:6" ht="13">
      <c r="A72" s="513" t="s">
        <v>272</v>
      </c>
      <c r="B72" s="513"/>
      <c r="C72" s="513"/>
      <c r="D72" s="513"/>
      <c r="E72" s="1">
        <f>$D$49</f>
        <v>0</v>
      </c>
      <c r="F72" s="207">
        <f>E72/$F$38</f>
        <v>0</v>
      </c>
    </row>
    <row r="73" spans="1:6" ht="13">
      <c r="A73" s="513" t="s">
        <v>65</v>
      </c>
      <c r="B73" s="513"/>
      <c r="C73" s="513"/>
      <c r="D73" s="513"/>
      <c r="E73" s="1">
        <f>$D$62</f>
        <v>0</v>
      </c>
      <c r="F73" s="207">
        <f>E73/$F$51</f>
        <v>0</v>
      </c>
    </row>
  </sheetData>
  <mergeCells count="5">
    <mergeCell ref="A70:D70"/>
    <mergeCell ref="A71:D71"/>
    <mergeCell ref="A72:D72"/>
    <mergeCell ref="A73:D73"/>
    <mergeCell ref="G12:G17"/>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A1:A3"/>
  <sheetViews>
    <sheetView zoomScale="110" zoomScaleNormal="110" workbookViewId="0">
      <selection activeCell="E6" sqref="E6"/>
    </sheetView>
  </sheetViews>
  <sheetFormatPr defaultColWidth="9.1796875" defaultRowHeight="15.5"/>
  <cols>
    <col min="1" max="16384" width="9.1796875" style="6"/>
  </cols>
  <sheetData>
    <row r="1" spans="1:1" ht="20">
      <c r="A1" s="213" t="s">
        <v>940</v>
      </c>
    </row>
    <row r="3" spans="1:1">
      <c r="A3" s="214" t="s">
        <v>941</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91575-647F-A143-978C-3525E5903CAB}">
  <dimension ref="A1:K1"/>
  <sheetViews>
    <sheetView topLeftCell="A2" workbookViewId="0">
      <selection activeCell="L1" sqref="L1"/>
    </sheetView>
  </sheetViews>
  <sheetFormatPr defaultColWidth="10.81640625" defaultRowHeight="12.5"/>
  <cols>
    <col min="1" max="16384" width="10.81640625" style="209"/>
  </cols>
  <sheetData>
    <row r="1" spans="1:11" ht="35.15" customHeight="1">
      <c r="A1" s="626" t="s">
        <v>942</v>
      </c>
      <c r="B1" s="626"/>
      <c r="C1" s="626"/>
      <c r="D1" s="626"/>
      <c r="E1" s="626"/>
      <c r="F1" s="626"/>
      <c r="G1" s="626"/>
      <c r="H1" s="626"/>
      <c r="I1" s="626"/>
      <c r="J1" s="626"/>
      <c r="K1" s="626"/>
    </row>
  </sheetData>
  <mergeCells count="1">
    <mergeCell ref="A1:K1"/>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2F570-540C-5D4B-AC43-2F6717C5039B}">
  <dimension ref="A1:K1"/>
  <sheetViews>
    <sheetView tabSelected="1" workbookViewId="0">
      <selection sqref="A1:XFD1"/>
    </sheetView>
  </sheetViews>
  <sheetFormatPr defaultColWidth="10.81640625" defaultRowHeight="12.5"/>
  <cols>
    <col min="1" max="16384" width="10.81640625" style="209"/>
  </cols>
  <sheetData>
    <row r="1" spans="1:11" s="461" customFormat="1" ht="35.15" customHeight="1">
      <c r="A1" s="627" t="s">
        <v>943</v>
      </c>
      <c r="B1" s="627"/>
      <c r="C1" s="627"/>
      <c r="D1" s="627"/>
      <c r="E1" s="627"/>
      <c r="F1" s="627"/>
      <c r="G1" s="627"/>
      <c r="H1" s="627"/>
      <c r="I1" s="627"/>
      <c r="J1" s="627"/>
      <c r="K1" s="627"/>
    </row>
  </sheetData>
  <mergeCells count="1">
    <mergeCell ref="A1:K1"/>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1D3F3-A44B-C042-84F1-1638D8714677}">
  <dimension ref="A1:K1"/>
  <sheetViews>
    <sheetView workbookViewId="0">
      <selection sqref="A1:K1"/>
    </sheetView>
  </sheetViews>
  <sheetFormatPr defaultColWidth="10.81640625" defaultRowHeight="12.5"/>
  <cols>
    <col min="1" max="16384" width="10.81640625" style="209"/>
  </cols>
  <sheetData>
    <row r="1" spans="1:11" s="461" customFormat="1" ht="35.15" customHeight="1">
      <c r="A1" s="627" t="s">
        <v>944</v>
      </c>
      <c r="B1" s="627"/>
      <c r="C1" s="627"/>
      <c r="D1" s="627"/>
      <c r="E1" s="627"/>
      <c r="F1" s="627"/>
      <c r="G1" s="627"/>
      <c r="H1" s="627"/>
      <c r="I1" s="627"/>
      <c r="J1" s="627"/>
      <c r="K1" s="627"/>
    </row>
  </sheetData>
  <mergeCells count="1">
    <mergeCell ref="A1:K1"/>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6EC0A-A798-074C-8AE8-9064AE77D067}">
  <dimension ref="A1:K1"/>
  <sheetViews>
    <sheetView workbookViewId="0">
      <selection sqref="A1:K1"/>
    </sheetView>
  </sheetViews>
  <sheetFormatPr defaultColWidth="10.81640625" defaultRowHeight="12.5"/>
  <cols>
    <col min="1" max="16384" width="10.81640625" style="209"/>
  </cols>
  <sheetData>
    <row r="1" spans="1:11" s="461" customFormat="1" ht="35.15" customHeight="1">
      <c r="A1" s="627" t="s">
        <v>945</v>
      </c>
      <c r="B1" s="627"/>
      <c r="C1" s="627"/>
      <c r="D1" s="627"/>
      <c r="E1" s="627"/>
      <c r="F1" s="627"/>
      <c r="G1" s="627"/>
      <c r="H1" s="627"/>
      <c r="I1" s="627"/>
      <c r="J1" s="627"/>
      <c r="K1" s="627"/>
    </row>
  </sheetData>
  <mergeCells count="1">
    <mergeCell ref="A1:K1"/>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10749-1C3B-2D45-88F1-E747F6830702}">
  <dimension ref="A1:K1"/>
  <sheetViews>
    <sheetView workbookViewId="0">
      <selection sqref="A1:K1"/>
    </sheetView>
  </sheetViews>
  <sheetFormatPr defaultColWidth="10.81640625" defaultRowHeight="12.5"/>
  <cols>
    <col min="1" max="16384" width="10.81640625" style="209"/>
  </cols>
  <sheetData>
    <row r="1" spans="1:11" ht="35.15" customHeight="1">
      <c r="A1" s="627" t="s">
        <v>946</v>
      </c>
      <c r="B1" s="627"/>
      <c r="C1" s="627"/>
      <c r="D1" s="627"/>
      <c r="E1" s="627"/>
      <c r="F1" s="627"/>
      <c r="G1" s="627"/>
      <c r="H1" s="627"/>
      <c r="I1" s="627"/>
      <c r="J1" s="627"/>
      <c r="K1" s="627"/>
    </row>
  </sheetData>
  <mergeCells count="1">
    <mergeCell ref="A1:K1"/>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9590D-234F-E941-9539-B9F9588B359B}">
  <dimension ref="A1:K1"/>
  <sheetViews>
    <sheetView workbookViewId="0">
      <selection sqref="A1:K1"/>
    </sheetView>
  </sheetViews>
  <sheetFormatPr defaultColWidth="10.81640625" defaultRowHeight="12.5"/>
  <cols>
    <col min="1" max="16384" width="10.81640625" style="209"/>
  </cols>
  <sheetData>
    <row r="1" spans="1:11" ht="35.15" customHeight="1">
      <c r="A1" s="627" t="s">
        <v>947</v>
      </c>
      <c r="B1" s="627"/>
      <c r="C1" s="627"/>
      <c r="D1" s="627"/>
      <c r="E1" s="627"/>
      <c r="F1" s="627"/>
      <c r="G1" s="627"/>
      <c r="H1" s="627"/>
      <c r="I1" s="627"/>
      <c r="J1" s="627"/>
      <c r="K1" s="627"/>
    </row>
  </sheetData>
  <mergeCells count="1">
    <mergeCell ref="A1:K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theme="9"/>
  </sheetPr>
  <dimension ref="A1:BX934"/>
  <sheetViews>
    <sheetView zoomScaleNormal="100" zoomScalePageLayoutView="79" workbookViewId="0">
      <pane ySplit="1" topLeftCell="A125" activePane="bottomLeft" state="frozen"/>
      <selection activeCell="C19" sqref="C19"/>
      <selection pane="bottomLeft" activeCell="A2" sqref="A2:R2"/>
    </sheetView>
  </sheetViews>
  <sheetFormatPr defaultColWidth="17.453125" defaultRowHeight="15" customHeight="1"/>
  <cols>
    <col min="1" max="1" width="6.453125" style="24" customWidth="1"/>
    <col min="2" max="2" width="91.54296875" style="112" customWidth="1"/>
    <col min="3" max="4" width="17.54296875" style="29" customWidth="1"/>
    <col min="5" max="5" width="50.453125" style="23" customWidth="1"/>
    <col min="6" max="7" width="27.81640625" style="2" hidden="1" customWidth="1"/>
    <col min="8" max="8" width="28.54296875" style="6" hidden="1" customWidth="1"/>
    <col min="9" max="9" width="51" style="2" hidden="1" customWidth="1"/>
    <col min="10" max="11" width="13.1796875" style="2" hidden="1" customWidth="1"/>
    <col min="12" max="12" width="32.54296875" style="2" hidden="1" customWidth="1"/>
    <col min="13" max="16" width="14.453125" style="2" hidden="1" customWidth="1"/>
    <col min="17" max="17" width="17.453125" style="2" hidden="1" customWidth="1"/>
    <col min="18" max="18" width="83.453125" style="23" customWidth="1"/>
    <col min="19" max="19" width="86.1796875" style="114" hidden="1" customWidth="1"/>
    <col min="20" max="20" width="74.453125" style="7" hidden="1" customWidth="1"/>
    <col min="21" max="21" width="55.453125" style="2" customWidth="1"/>
    <col min="22" max="22" width="29" style="2" customWidth="1"/>
    <col min="23" max="16384" width="17.453125" style="2"/>
  </cols>
  <sheetData>
    <row r="1" spans="1:76" s="417" customFormat="1" ht="35.15" customHeight="1" thickBot="1">
      <c r="A1" s="506" t="s">
        <v>19</v>
      </c>
      <c r="B1" s="506"/>
      <c r="C1" s="506" t="s">
        <v>20</v>
      </c>
      <c r="D1" s="506"/>
      <c r="E1" s="398" t="s">
        <v>21</v>
      </c>
      <c r="F1" s="398"/>
      <c r="G1" s="398"/>
      <c r="H1" s="399"/>
      <c r="I1" s="398"/>
      <c r="J1" s="399"/>
      <c r="K1" s="399"/>
      <c r="L1" s="399"/>
      <c r="M1" s="399"/>
      <c r="N1" s="399"/>
      <c r="O1" s="399"/>
      <c r="P1" s="399"/>
      <c r="Q1" s="399"/>
      <c r="R1" s="398" t="s">
        <v>22</v>
      </c>
      <c r="S1" s="212" t="s">
        <v>23</v>
      </c>
      <c r="T1" s="416" t="s">
        <v>24</v>
      </c>
    </row>
    <row r="2" spans="1:76" s="3" customFormat="1" ht="30" customHeight="1" thickBot="1">
      <c r="A2" s="490" t="s">
        <v>25</v>
      </c>
      <c r="B2" s="491"/>
      <c r="C2" s="491"/>
      <c r="D2" s="491"/>
      <c r="E2" s="491"/>
      <c r="F2" s="491"/>
      <c r="G2" s="491"/>
      <c r="H2" s="491"/>
      <c r="I2" s="491"/>
      <c r="J2" s="491"/>
      <c r="K2" s="491"/>
      <c r="L2" s="491"/>
      <c r="M2" s="491"/>
      <c r="N2" s="491"/>
      <c r="O2" s="491"/>
      <c r="P2" s="491"/>
      <c r="Q2" s="491"/>
      <c r="R2" s="492"/>
      <c r="S2" s="108"/>
      <c r="T2" s="4"/>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row>
    <row r="3" spans="1:76" s="20" customFormat="1" ht="25" customHeight="1">
      <c r="A3" s="509" t="s">
        <v>26</v>
      </c>
      <c r="B3" s="509"/>
      <c r="C3" s="509"/>
      <c r="D3" s="509"/>
      <c r="E3" s="509"/>
      <c r="F3" s="509"/>
      <c r="G3" s="509"/>
      <c r="H3" s="509"/>
      <c r="I3" s="509"/>
      <c r="J3" s="509"/>
      <c r="K3" s="509"/>
      <c r="L3" s="509"/>
      <c r="M3" s="509"/>
      <c r="N3" s="509"/>
      <c r="O3" s="509"/>
      <c r="P3" s="509"/>
      <c r="Q3" s="509"/>
      <c r="R3" s="509"/>
      <c r="T3" s="19"/>
    </row>
    <row r="4" spans="1:76" ht="39" customHeight="1">
      <c r="A4" s="332">
        <v>1</v>
      </c>
      <c r="B4" s="254" t="s">
        <v>27</v>
      </c>
      <c r="C4" s="502"/>
      <c r="D4" s="502"/>
      <c r="E4" s="141"/>
      <c r="F4" s="141"/>
      <c r="G4" s="5"/>
      <c r="H4" s="17"/>
      <c r="I4" s="8"/>
      <c r="J4" s="8"/>
      <c r="K4" s="8"/>
      <c r="L4" s="8"/>
      <c r="M4" s="8"/>
      <c r="N4" s="8"/>
      <c r="O4" s="8"/>
      <c r="P4" s="8"/>
      <c r="Q4" s="8"/>
      <c r="R4" s="11" t="s">
        <v>28</v>
      </c>
      <c r="S4" s="122"/>
    </row>
    <row r="5" spans="1:76" ht="51" customHeight="1">
      <c r="A5" s="332">
        <v>2</v>
      </c>
      <c r="B5" s="255" t="s">
        <v>29</v>
      </c>
      <c r="C5" s="502"/>
      <c r="D5" s="502"/>
      <c r="E5" s="141"/>
      <c r="F5" s="141"/>
      <c r="G5" s="5"/>
      <c r="H5" s="17"/>
      <c r="I5" s="8"/>
      <c r="J5" s="8"/>
      <c r="K5" s="8"/>
      <c r="L5" s="8"/>
      <c r="M5" s="8"/>
      <c r="N5" s="8"/>
      <c r="O5" s="8"/>
      <c r="P5" s="8"/>
      <c r="Q5" s="8"/>
      <c r="R5" s="11" t="s">
        <v>30</v>
      </c>
      <c r="S5" s="122" t="s">
        <v>31</v>
      </c>
    </row>
    <row r="6" spans="1:76" ht="51" customHeight="1">
      <c r="A6" s="332">
        <v>3</v>
      </c>
      <c r="B6" s="254" t="s">
        <v>32</v>
      </c>
      <c r="C6" s="502"/>
      <c r="D6" s="502"/>
      <c r="E6" s="223"/>
      <c r="F6" s="141"/>
      <c r="G6" s="5"/>
      <c r="H6" s="17"/>
      <c r="I6" s="8"/>
      <c r="J6" s="8"/>
      <c r="K6" s="8"/>
      <c r="L6" s="10"/>
      <c r="M6" s="8"/>
      <c r="N6" s="8"/>
      <c r="O6" s="8"/>
      <c r="P6" s="8"/>
      <c r="Q6" s="8"/>
      <c r="R6" s="223"/>
      <c r="S6" s="122" t="s">
        <v>33</v>
      </c>
    </row>
    <row r="7" spans="1:76" ht="39" customHeight="1">
      <c r="A7" s="332">
        <v>4</v>
      </c>
      <c r="B7" s="254" t="s">
        <v>34</v>
      </c>
      <c r="C7" s="502"/>
      <c r="D7" s="502"/>
      <c r="E7" s="141"/>
      <c r="F7" s="141"/>
      <c r="G7" s="5"/>
      <c r="H7" s="17"/>
      <c r="I7" s="8"/>
      <c r="J7" s="8"/>
      <c r="K7" s="8"/>
      <c r="L7" s="8"/>
      <c r="M7" s="8"/>
      <c r="N7" s="8"/>
      <c r="O7" s="8"/>
      <c r="P7" s="8"/>
      <c r="Q7" s="8"/>
      <c r="R7" s="11" t="s">
        <v>35</v>
      </c>
      <c r="S7" s="122" t="s">
        <v>36</v>
      </c>
    </row>
    <row r="8" spans="1:76" ht="39" customHeight="1">
      <c r="A8" s="332">
        <v>5</v>
      </c>
      <c r="B8" s="256" t="s">
        <v>37</v>
      </c>
      <c r="C8" s="512" t="s">
        <v>38</v>
      </c>
      <c r="D8" s="512"/>
      <c r="E8" s="141"/>
      <c r="F8" s="141"/>
      <c r="G8" s="5"/>
      <c r="H8" s="17"/>
      <c r="I8" s="8"/>
      <c r="J8" s="8"/>
      <c r="K8" s="8"/>
      <c r="L8" s="8"/>
      <c r="M8" s="8"/>
      <c r="N8" s="8"/>
      <c r="O8" s="8"/>
      <c r="P8" s="8"/>
      <c r="Q8" s="8"/>
      <c r="R8" s="122" t="s">
        <v>39</v>
      </c>
      <c r="S8" s="122"/>
      <c r="U8" s="7"/>
    </row>
    <row r="9" spans="1:76" ht="39" customHeight="1" thickBot="1">
      <c r="A9" s="332">
        <v>6</v>
      </c>
      <c r="B9" s="254" t="s">
        <v>40</v>
      </c>
      <c r="C9" s="512" t="s">
        <v>38</v>
      </c>
      <c r="D9" s="512"/>
      <c r="E9" s="223"/>
      <c r="F9" s="141"/>
      <c r="G9" s="5"/>
      <c r="H9" s="17"/>
      <c r="I9" s="8"/>
      <c r="J9" s="8"/>
      <c r="K9" s="8"/>
      <c r="L9" s="10"/>
      <c r="M9" s="8"/>
      <c r="N9" s="8"/>
      <c r="O9" s="8"/>
      <c r="P9" s="8"/>
      <c r="Q9" s="8"/>
      <c r="R9" s="11"/>
      <c r="S9" s="122" t="s">
        <v>41</v>
      </c>
    </row>
    <row r="10" spans="1:76" s="20" customFormat="1" ht="25" customHeight="1">
      <c r="A10" s="509" t="s">
        <v>42</v>
      </c>
      <c r="B10" s="509"/>
      <c r="C10" s="509"/>
      <c r="D10" s="509"/>
      <c r="E10" s="509"/>
      <c r="F10" s="509"/>
      <c r="G10" s="509"/>
      <c r="H10" s="509"/>
      <c r="I10" s="509"/>
      <c r="J10" s="509"/>
      <c r="K10" s="509"/>
      <c r="L10" s="509"/>
      <c r="M10" s="509"/>
      <c r="N10" s="509"/>
      <c r="O10" s="509"/>
      <c r="P10" s="509"/>
      <c r="Q10" s="509"/>
      <c r="R10" s="509"/>
      <c r="S10" s="146"/>
      <c r="T10" s="19"/>
    </row>
    <row r="11" spans="1:76" ht="39" customHeight="1">
      <c r="A11" s="332">
        <v>7</v>
      </c>
      <c r="B11" s="254" t="s">
        <v>43</v>
      </c>
      <c r="C11" s="502"/>
      <c r="D11" s="502"/>
      <c r="E11" s="510"/>
      <c r="F11" s="511"/>
      <c r="G11" s="5"/>
      <c r="H11" s="17"/>
      <c r="I11" s="8"/>
      <c r="J11" s="8"/>
      <c r="K11" s="8"/>
      <c r="L11" s="8"/>
      <c r="M11" s="8"/>
      <c r="N11" s="8"/>
      <c r="O11" s="8"/>
      <c r="P11" s="8"/>
      <c r="Q11" s="8"/>
      <c r="R11" s="11" t="s">
        <v>44</v>
      </c>
      <c r="S11" s="122" t="s">
        <v>45</v>
      </c>
    </row>
    <row r="12" spans="1:76" ht="18" customHeight="1" thickBot="1">
      <c r="A12" s="332">
        <v>8</v>
      </c>
      <c r="B12" s="254" t="s">
        <v>46</v>
      </c>
      <c r="C12" s="502"/>
      <c r="D12" s="502"/>
      <c r="E12" s="141"/>
      <c r="F12" s="141"/>
      <c r="G12" s="5"/>
      <c r="H12" s="8"/>
      <c r="I12" s="8"/>
      <c r="J12" s="8"/>
      <c r="K12" s="8"/>
      <c r="L12" s="10"/>
      <c r="M12" s="8"/>
      <c r="N12" s="8"/>
      <c r="O12" s="8"/>
      <c r="P12" s="8"/>
      <c r="Q12" s="8"/>
      <c r="R12" s="11" t="s">
        <v>47</v>
      </c>
      <c r="S12" s="122" t="s">
        <v>47</v>
      </c>
      <c r="T12" s="7" t="s">
        <v>48</v>
      </c>
    </row>
    <row r="13" spans="1:76" s="20" customFormat="1" ht="25" customHeight="1">
      <c r="A13" s="509" t="s">
        <v>49</v>
      </c>
      <c r="B13" s="509"/>
      <c r="C13" s="509"/>
      <c r="D13" s="509"/>
      <c r="E13" s="509"/>
      <c r="F13" s="509"/>
      <c r="G13" s="509"/>
      <c r="H13" s="509"/>
      <c r="I13" s="509"/>
      <c r="J13" s="509"/>
      <c r="K13" s="509"/>
      <c r="L13" s="509"/>
      <c r="M13" s="509"/>
      <c r="N13" s="509"/>
      <c r="O13" s="509"/>
      <c r="P13" s="509"/>
      <c r="Q13" s="509"/>
      <c r="R13" s="509"/>
      <c r="S13" s="146"/>
      <c r="T13" s="19"/>
    </row>
    <row r="14" spans="1:76" ht="39" customHeight="1">
      <c r="A14" s="332">
        <v>9</v>
      </c>
      <c r="B14" s="256" t="s">
        <v>50</v>
      </c>
      <c r="C14" s="502"/>
      <c r="D14" s="502"/>
      <c r="E14" s="222"/>
      <c r="F14" s="141" t="s">
        <v>51</v>
      </c>
      <c r="G14" s="5"/>
      <c r="H14" s="17"/>
      <c r="I14" s="8"/>
      <c r="J14" s="8"/>
      <c r="K14" s="8"/>
      <c r="L14" s="8" t="s">
        <v>52</v>
      </c>
      <c r="M14" s="8" t="s">
        <v>53</v>
      </c>
      <c r="N14" s="8" t="s">
        <v>54</v>
      </c>
      <c r="O14" s="8" t="s">
        <v>55</v>
      </c>
      <c r="P14" s="8" t="s">
        <v>56</v>
      </c>
      <c r="Q14" s="8"/>
      <c r="R14" s="11" t="s">
        <v>57</v>
      </c>
      <c r="S14" s="122" t="s">
        <v>58</v>
      </c>
      <c r="U14" s="7"/>
    </row>
    <row r="15" spans="1:76" ht="39" customHeight="1">
      <c r="A15" s="332">
        <v>10</v>
      </c>
      <c r="B15" s="254" t="s">
        <v>59</v>
      </c>
      <c r="C15" s="502"/>
      <c r="D15" s="502"/>
      <c r="E15" s="141"/>
      <c r="F15" s="141" t="s">
        <v>51</v>
      </c>
      <c r="G15" s="5"/>
      <c r="H15" s="17"/>
      <c r="I15" s="8"/>
      <c r="J15" s="8"/>
      <c r="K15" s="8"/>
      <c r="L15" s="9" t="s">
        <v>60</v>
      </c>
      <c r="M15" s="8">
        <f>SUMPRODUCT((C1:C175={"Completely","Yes"})*(F1:F175="LEADERSHIP &amp; GOVERNANCE"))</f>
        <v>0</v>
      </c>
      <c r="N15" s="8">
        <f>SUMPRODUCT((C1:C175={"Mostly"})*(F1:F175="LEADERSHIP &amp; GOVERNANCE"))</f>
        <v>0</v>
      </c>
      <c r="O15" s="8">
        <f>SUMPRODUCT((C1:C175={"Slightly"})*(F1:F175="LEADERSHIP &amp; GOVERNANCE"))</f>
        <v>0</v>
      </c>
      <c r="P15" s="8">
        <f>SUMPRODUCT((C1:C175={"Not at all","No"})*(F1:F175="LEADERSHIP &amp; GOVERNANCE"))</f>
        <v>0</v>
      </c>
      <c r="Q15" s="8"/>
      <c r="R15" s="11"/>
      <c r="S15" s="121" t="s">
        <v>61</v>
      </c>
    </row>
    <row r="16" spans="1:76" ht="39" customHeight="1">
      <c r="A16" s="332">
        <v>11</v>
      </c>
      <c r="B16" s="254" t="s">
        <v>62</v>
      </c>
      <c r="C16" s="502"/>
      <c r="D16" s="502"/>
      <c r="E16" s="141"/>
      <c r="F16" s="141" t="s">
        <v>51</v>
      </c>
      <c r="G16" s="5"/>
      <c r="H16" s="17"/>
      <c r="I16" s="8"/>
      <c r="J16" s="8" t="s">
        <v>63</v>
      </c>
      <c r="K16" s="8" t="s">
        <v>64</v>
      </c>
      <c r="L16" s="10" t="s">
        <v>65</v>
      </c>
      <c r="M16" s="8">
        <f>SUMPRODUCT((C1:C175={"Completely","Yes"})*(F1:F175="FINANCING"))</f>
        <v>0</v>
      </c>
      <c r="N16" s="8">
        <f>SUMPRODUCT((C1:C175={"Mostly"})*(F1:F175="FINANCING"))</f>
        <v>0</v>
      </c>
      <c r="O16" s="8">
        <f>SUMPRODUCT((C1:C175={"Slightly"})*(F1:F175="FINANCING"))</f>
        <v>0</v>
      </c>
      <c r="P16" s="8">
        <f>SUMPRODUCT((C1:C175={"No","Not at all"})*(F1:F175="FINANCING"))</f>
        <v>0</v>
      </c>
      <c r="Q16" s="8"/>
      <c r="R16" s="11"/>
      <c r="S16" s="122"/>
    </row>
    <row r="17" spans="1:19" ht="39" customHeight="1">
      <c r="A17" s="332">
        <v>12</v>
      </c>
      <c r="B17" s="254" t="s">
        <v>66</v>
      </c>
      <c r="C17" s="502"/>
      <c r="D17" s="502"/>
      <c r="E17" s="13"/>
      <c r="F17" s="141"/>
      <c r="G17" s="5"/>
      <c r="H17" s="17"/>
      <c r="I17" s="8"/>
      <c r="J17" s="8"/>
      <c r="K17" s="8"/>
      <c r="L17" s="10"/>
      <c r="M17" s="8"/>
      <c r="N17" s="8"/>
      <c r="O17" s="8"/>
      <c r="P17" s="8"/>
      <c r="Q17" s="8"/>
      <c r="R17" s="11" t="s">
        <v>67</v>
      </c>
      <c r="S17" s="122" t="s">
        <v>68</v>
      </c>
    </row>
    <row r="18" spans="1:19" ht="39" customHeight="1">
      <c r="A18" s="332">
        <v>13</v>
      </c>
      <c r="B18" s="256" t="s">
        <v>69</v>
      </c>
      <c r="C18" s="502"/>
      <c r="D18" s="502"/>
      <c r="E18" s="13"/>
      <c r="F18" s="141" t="s">
        <v>51</v>
      </c>
      <c r="G18" s="5"/>
      <c r="H18" s="17"/>
      <c r="I18" s="8"/>
      <c r="J18" s="8" t="s">
        <v>54</v>
      </c>
      <c r="K18" s="8" t="s">
        <v>70</v>
      </c>
      <c r="L18" s="10" t="s">
        <v>71</v>
      </c>
      <c r="M18" s="8">
        <f>SUMPRODUCT((C1:C175={"Completely","Yes"})*(F1:F175="WORKFORCE"))</f>
        <v>0</v>
      </c>
      <c r="N18" s="8">
        <f>SUMPRODUCT((C1:C175={"Mostly"})*(F1:F175="WORKFORCE"))</f>
        <v>0</v>
      </c>
      <c r="O18" s="8">
        <f>SUMPRODUCT(C1:C175={"Slightly"})*(F1:F175="WORKFORCE")</f>
        <v>0</v>
      </c>
      <c r="P18" s="8">
        <f>SUMPRODUCT((C1:C175={"No","Not at all"})*(F1:F175="WORKFORCE"))</f>
        <v>0</v>
      </c>
      <c r="Q18" s="8"/>
      <c r="R18" s="152"/>
      <c r="S18" s="121" t="s">
        <v>72</v>
      </c>
    </row>
    <row r="19" spans="1:19" ht="18" customHeight="1">
      <c r="A19" s="332">
        <v>14</v>
      </c>
      <c r="B19" s="216" t="s">
        <v>73</v>
      </c>
      <c r="C19" s="502"/>
      <c r="D19" s="502"/>
      <c r="E19" s="141"/>
      <c r="F19" s="141"/>
      <c r="G19" s="5"/>
      <c r="H19" s="8"/>
      <c r="I19" s="8"/>
      <c r="J19" s="8"/>
      <c r="K19" s="8"/>
      <c r="L19" s="10"/>
      <c r="M19" s="8"/>
      <c r="N19" s="8"/>
      <c r="O19" s="8"/>
      <c r="P19" s="8"/>
      <c r="Q19" s="8"/>
      <c r="R19" s="11"/>
      <c r="S19" s="122" t="s">
        <v>74</v>
      </c>
    </row>
    <row r="20" spans="1:19" ht="18" customHeight="1">
      <c r="A20" s="332">
        <v>15</v>
      </c>
      <c r="B20" s="216" t="s">
        <v>75</v>
      </c>
      <c r="C20" s="502"/>
      <c r="D20" s="502"/>
      <c r="E20" s="141"/>
      <c r="F20" s="141"/>
      <c r="G20" s="5"/>
      <c r="H20" s="8"/>
      <c r="I20" s="8"/>
      <c r="J20" s="8"/>
      <c r="K20" s="8"/>
      <c r="L20" s="10"/>
      <c r="M20" s="8"/>
      <c r="N20" s="8"/>
      <c r="O20" s="8"/>
      <c r="P20" s="8"/>
      <c r="Q20" s="8"/>
      <c r="R20" s="11"/>
      <c r="S20" s="122" t="s">
        <v>76</v>
      </c>
    </row>
    <row r="21" spans="1:19" ht="41.15" customHeight="1">
      <c r="A21" s="508"/>
      <c r="B21" s="489" t="s">
        <v>77</v>
      </c>
      <c r="C21" s="438" t="s">
        <v>78</v>
      </c>
      <c r="D21" s="30" t="s">
        <v>79</v>
      </c>
      <c r="E21" s="141"/>
      <c r="F21" s="5"/>
      <c r="G21" s="5"/>
      <c r="H21" s="17"/>
      <c r="I21" s="8"/>
      <c r="J21" s="8" t="s">
        <v>55</v>
      </c>
      <c r="K21" s="8"/>
      <c r="L21" s="9" t="s">
        <v>80</v>
      </c>
      <c r="M21" s="8">
        <f>SUMPRODUCT((C1:C175={"Completely","Yes"})*(F1:F175="INFORMATION SYSTEMS"))</f>
        <v>0</v>
      </c>
      <c r="N21" s="8">
        <f>SUMPRODUCT((C1:C175={"Mostly"})*(F1:F175="INFORMATION SYSTEMS"))</f>
        <v>0</v>
      </c>
      <c r="O21" s="8">
        <f>SUMPRODUCT((C1:C175={"Slightly"})*(F1:F175="INFORMATION SYSTEMS"))</f>
        <v>0</v>
      </c>
      <c r="P21" s="8">
        <f>SUMPRODUCT((C1:C175={"No","Not at all"})*(F1:F175="INFORMATION SYSTEMS"))</f>
        <v>0</v>
      </c>
      <c r="Q21" s="8"/>
      <c r="R21" s="11"/>
      <c r="S21" s="122"/>
    </row>
    <row r="22" spans="1:19" ht="74.150000000000006" customHeight="1">
      <c r="A22" s="508"/>
      <c r="B22" s="489"/>
      <c r="C22" s="268" t="s">
        <v>81</v>
      </c>
      <c r="D22" s="268" t="s">
        <v>82</v>
      </c>
      <c r="E22" s="141"/>
      <c r="F22" s="5"/>
      <c r="G22" s="5"/>
      <c r="H22" s="17"/>
      <c r="I22" s="8"/>
      <c r="J22" s="8" t="s">
        <v>83</v>
      </c>
      <c r="K22" s="8"/>
      <c r="L22" s="10" t="s">
        <v>84</v>
      </c>
      <c r="M22" s="8">
        <f>SUMPRODUCT((C1:C175={"Completely","Yes"})*(F1:F175="SERVICE DELIVERY MECHANISM"))+SUMPRODUCT((D1:D175={"Completely","Yes"})*(G1:G175="SERVICE DELIVERY MECHANISM"))</f>
        <v>0</v>
      </c>
      <c r="N22" s="8">
        <f>SUMPRODUCT((C1:C175={"Mostly"})*(F1:F175="SERVICE DELIVERY MECHANISM"))+SUMPRODUCT((D1:D175={"Mostly"})*(G1:G175="SERVICE DELIVERY MECHANISM"))</f>
        <v>0</v>
      </c>
      <c r="O22" s="8">
        <f>SUMPRODUCT((C1:C175={"Slightly"})*(F1:F175="SERVICE DELIVERY MECHANISM"))+SUMPRODUCT((D1:D175={"Slightly"})*(G1:G175="SERVICE DELIVERY MECHANISM"))</f>
        <v>0</v>
      </c>
      <c r="P22" s="8">
        <f>SUMPRODUCT((C1:C175={"No","Not at all"})*(F1:F175="SERVICE DELIVERY MECHANISM"))+SUMPRODUCT((D1:D175={"No","Not at all"})*(G1:G175="SERVICE DELIVERY MECHANISM"))</f>
        <v>0</v>
      </c>
      <c r="Q22" s="8"/>
      <c r="R22" s="11"/>
      <c r="S22" s="122"/>
    </row>
    <row r="23" spans="1:19" ht="31">
      <c r="A23" s="281">
        <v>17.100000000000001</v>
      </c>
      <c r="B23" s="216" t="s">
        <v>85</v>
      </c>
      <c r="C23" s="27"/>
      <c r="D23" s="27"/>
      <c r="E23" s="141"/>
      <c r="F23" s="141" t="s">
        <v>51</v>
      </c>
      <c r="G23" s="141" t="s">
        <v>86</v>
      </c>
      <c r="H23" s="17"/>
      <c r="I23" s="8"/>
      <c r="J23" s="8"/>
      <c r="K23" s="8"/>
      <c r="L23" s="9" t="s">
        <v>87</v>
      </c>
      <c r="M23" s="8">
        <f>SUMPRODUCT((C1:C175={"Completely","Yes"})*(F1:F175="SOCIAL NORMS &amp; PRACTICES"))</f>
        <v>0</v>
      </c>
      <c r="N23" s="8">
        <f>SUMPRODUCT((C1:C175={"Mostly"})*(F1:F175="SOCIAL NORMS &amp; PRACTICES"))</f>
        <v>0</v>
      </c>
      <c r="O23" s="8">
        <f>SUMPRODUCT((C1:C175={"Slightly"})*(F1:F175="SOCIAL NORMS &amp; PRACTICES"))</f>
        <v>0</v>
      </c>
      <c r="P23" s="8">
        <f>SUMPRODUCT((C1:C175={"No","Not at all"})*(F1:F175="SOCIAL NORMS &amp; PRACTICES"))</f>
        <v>0</v>
      </c>
      <c r="Q23" s="8"/>
      <c r="R23" s="11"/>
      <c r="S23" s="122"/>
    </row>
    <row r="24" spans="1:19" ht="18" customHeight="1">
      <c r="A24" s="281">
        <v>17.2</v>
      </c>
      <c r="B24" s="216" t="s">
        <v>88</v>
      </c>
      <c r="C24" s="27"/>
      <c r="D24" s="27"/>
      <c r="E24" s="141"/>
      <c r="F24" s="141" t="s">
        <v>51</v>
      </c>
      <c r="G24" s="141" t="s">
        <v>86</v>
      </c>
      <c r="H24" s="17"/>
      <c r="I24" s="8"/>
      <c r="J24" s="8"/>
      <c r="K24" s="8"/>
      <c r="L24" s="8"/>
      <c r="M24" s="8"/>
      <c r="N24" s="8"/>
      <c r="O24" s="8"/>
      <c r="P24" s="8"/>
      <c r="Q24" s="8"/>
      <c r="R24" s="11"/>
      <c r="S24" s="122"/>
    </row>
    <row r="25" spans="1:19" ht="31">
      <c r="A25" s="281">
        <v>17.3</v>
      </c>
      <c r="B25" s="216" t="s">
        <v>89</v>
      </c>
      <c r="C25" s="27"/>
      <c r="D25" s="27"/>
      <c r="E25" s="141"/>
      <c r="F25" s="141" t="s">
        <v>51</v>
      </c>
      <c r="G25" s="141" t="s">
        <v>86</v>
      </c>
      <c r="H25" s="17"/>
      <c r="I25" s="8"/>
      <c r="J25" s="8"/>
      <c r="K25" s="8"/>
      <c r="L25" s="8"/>
      <c r="M25" s="8"/>
      <c r="N25" s="8"/>
      <c r="O25" s="8"/>
      <c r="P25" s="8"/>
      <c r="Q25" s="8"/>
      <c r="R25" s="11"/>
      <c r="S25" s="122"/>
    </row>
    <row r="26" spans="1:19" ht="31">
      <c r="A26" s="281">
        <v>17.399999999999999</v>
      </c>
      <c r="B26" s="216" t="s">
        <v>90</v>
      </c>
      <c r="C26" s="27"/>
      <c r="D26" s="27"/>
      <c r="E26" s="141"/>
      <c r="F26" s="141" t="s">
        <v>51</v>
      </c>
      <c r="G26" s="141" t="s">
        <v>86</v>
      </c>
      <c r="H26" s="17"/>
      <c r="I26" s="8"/>
      <c r="J26" s="8"/>
      <c r="K26" s="8"/>
      <c r="L26" s="8"/>
      <c r="M26" s="8"/>
      <c r="N26" s="8"/>
      <c r="O26" s="8"/>
      <c r="P26" s="8"/>
      <c r="Q26" s="8"/>
      <c r="R26" s="11"/>
      <c r="S26" s="122"/>
    </row>
    <row r="27" spans="1:19" ht="18" customHeight="1">
      <c r="A27" s="281">
        <v>17.5</v>
      </c>
      <c r="B27" s="216" t="s">
        <v>91</v>
      </c>
      <c r="C27" s="27"/>
      <c r="D27" s="27"/>
      <c r="E27" s="141"/>
      <c r="F27" s="141" t="s">
        <v>51</v>
      </c>
      <c r="G27" s="141" t="s">
        <v>86</v>
      </c>
      <c r="H27" s="17"/>
      <c r="I27" s="8"/>
      <c r="J27" s="8"/>
      <c r="K27" s="8"/>
      <c r="L27" s="8"/>
      <c r="M27" s="8"/>
      <c r="N27" s="8"/>
      <c r="O27" s="8"/>
      <c r="P27" s="8"/>
      <c r="Q27" s="8"/>
      <c r="R27" s="11"/>
      <c r="S27" s="122"/>
    </row>
    <row r="28" spans="1:19" ht="18" customHeight="1">
      <c r="A28" s="281">
        <v>17.600000000000001</v>
      </c>
      <c r="B28" s="216" t="s">
        <v>92</v>
      </c>
      <c r="C28" s="27"/>
      <c r="D28" s="27"/>
      <c r="E28" s="141"/>
      <c r="F28" s="141"/>
      <c r="G28" s="141"/>
      <c r="H28" s="8"/>
      <c r="I28" s="8"/>
      <c r="J28" s="8"/>
      <c r="K28" s="8"/>
      <c r="L28" s="8"/>
      <c r="M28" s="8"/>
      <c r="N28" s="8"/>
      <c r="O28" s="8"/>
      <c r="P28" s="8"/>
      <c r="Q28" s="8"/>
      <c r="R28" s="11"/>
      <c r="S28" s="122" t="s">
        <v>93</v>
      </c>
    </row>
    <row r="29" spans="1:19" ht="31">
      <c r="A29" s="281">
        <v>17.7</v>
      </c>
      <c r="B29" s="216" t="s">
        <v>94</v>
      </c>
      <c r="C29" s="27"/>
      <c r="D29" s="27"/>
      <c r="E29" s="141"/>
      <c r="F29" s="141" t="s">
        <v>51</v>
      </c>
      <c r="G29" s="141" t="s">
        <v>86</v>
      </c>
      <c r="H29" s="17"/>
      <c r="I29" s="8"/>
      <c r="J29" s="8"/>
      <c r="K29" s="8"/>
      <c r="L29" s="8"/>
      <c r="M29" s="8"/>
      <c r="N29" s="8"/>
      <c r="O29" s="8"/>
      <c r="P29" s="8"/>
      <c r="Q29" s="8"/>
      <c r="R29" s="11"/>
      <c r="S29" s="122"/>
    </row>
    <row r="30" spans="1:19" ht="18" customHeight="1">
      <c r="A30" s="281">
        <v>17.8</v>
      </c>
      <c r="B30" s="216" t="s">
        <v>95</v>
      </c>
      <c r="C30" s="27"/>
      <c r="D30" s="27"/>
      <c r="E30" s="13"/>
      <c r="F30" s="141" t="s">
        <v>51</v>
      </c>
      <c r="G30" s="141" t="s">
        <v>86</v>
      </c>
      <c r="H30" s="8"/>
      <c r="I30" s="8"/>
      <c r="J30" s="8"/>
      <c r="K30" s="8"/>
      <c r="L30" s="8"/>
      <c r="M30" s="8"/>
      <c r="N30" s="8"/>
      <c r="O30" s="8"/>
      <c r="P30" s="8"/>
      <c r="Q30" s="8"/>
      <c r="R30" s="152"/>
      <c r="S30" s="122" t="s">
        <v>96</v>
      </c>
    </row>
    <row r="31" spans="1:19" ht="18" customHeight="1">
      <c r="A31" s="281">
        <v>17.899999999999999</v>
      </c>
      <c r="B31" s="216" t="s">
        <v>97</v>
      </c>
      <c r="C31" s="27"/>
      <c r="D31" s="27"/>
      <c r="E31" s="141"/>
      <c r="F31" s="141" t="s">
        <v>51</v>
      </c>
      <c r="G31" s="141" t="s">
        <v>86</v>
      </c>
      <c r="H31" s="8"/>
      <c r="I31" s="8"/>
      <c r="J31" s="8"/>
      <c r="K31" s="8"/>
      <c r="L31" s="8"/>
      <c r="M31" s="8"/>
      <c r="N31" s="8"/>
      <c r="O31" s="8"/>
      <c r="P31" s="8"/>
      <c r="Q31" s="8"/>
      <c r="R31" s="11"/>
      <c r="S31" s="122"/>
    </row>
    <row r="32" spans="1:19" ht="31">
      <c r="A32" s="281">
        <v>18</v>
      </c>
      <c r="B32" s="216" t="s">
        <v>98</v>
      </c>
      <c r="C32" s="27"/>
      <c r="D32" s="27"/>
      <c r="E32" s="13"/>
      <c r="F32" s="141" t="s">
        <v>51</v>
      </c>
      <c r="G32" s="141" t="s">
        <v>86</v>
      </c>
      <c r="H32" s="8"/>
      <c r="I32" s="8"/>
      <c r="J32" s="8"/>
      <c r="K32" s="8"/>
      <c r="L32" s="8"/>
      <c r="M32" s="8"/>
      <c r="N32" s="8"/>
      <c r="O32" s="8"/>
      <c r="P32" s="8"/>
      <c r="Q32" s="8"/>
      <c r="R32" s="152"/>
      <c r="S32" s="122" t="s">
        <v>99</v>
      </c>
    </row>
    <row r="33" spans="1:20" ht="34" customHeight="1">
      <c r="A33" s="281">
        <v>18.100000000000001</v>
      </c>
      <c r="B33" s="216" t="s">
        <v>100</v>
      </c>
      <c r="C33" s="27"/>
      <c r="D33" s="27"/>
      <c r="E33" s="13"/>
      <c r="F33" s="141"/>
      <c r="G33" s="141"/>
      <c r="H33" s="8"/>
      <c r="I33" s="8"/>
      <c r="J33" s="8"/>
      <c r="K33" s="8"/>
      <c r="L33" s="8"/>
      <c r="M33" s="8"/>
      <c r="N33" s="8"/>
      <c r="O33" s="8"/>
      <c r="P33" s="8"/>
      <c r="Q33" s="8"/>
      <c r="R33" s="152"/>
      <c r="S33" s="122" t="s">
        <v>101</v>
      </c>
      <c r="T33" s="7" t="s">
        <v>102</v>
      </c>
    </row>
    <row r="34" spans="1:20" ht="31">
      <c r="A34" s="281">
        <v>18.2</v>
      </c>
      <c r="B34" s="216" t="s">
        <v>103</v>
      </c>
      <c r="C34" s="27"/>
      <c r="D34" s="27"/>
      <c r="E34" s="13"/>
      <c r="F34" s="141"/>
      <c r="G34" s="141"/>
      <c r="H34" s="8"/>
      <c r="I34" s="8"/>
      <c r="J34" s="8"/>
      <c r="K34" s="8"/>
      <c r="L34" s="8"/>
      <c r="M34" s="8"/>
      <c r="N34" s="8"/>
      <c r="O34" s="8"/>
      <c r="P34" s="8"/>
      <c r="Q34" s="8"/>
      <c r="R34" s="152"/>
      <c r="S34" s="122" t="s">
        <v>104</v>
      </c>
    </row>
    <row r="35" spans="1:20" ht="18" customHeight="1">
      <c r="A35" s="281">
        <v>18.3</v>
      </c>
      <c r="B35" s="216" t="s">
        <v>105</v>
      </c>
      <c r="C35" s="27"/>
      <c r="D35" s="27"/>
      <c r="E35" s="141"/>
      <c r="F35" s="141" t="s">
        <v>51</v>
      </c>
      <c r="G35" s="141" t="s">
        <v>86</v>
      </c>
      <c r="H35" s="17"/>
      <c r="I35" s="8"/>
      <c r="J35" s="8"/>
      <c r="K35" s="8"/>
      <c r="L35" s="8"/>
      <c r="M35" s="8"/>
      <c r="N35" s="8"/>
      <c r="O35" s="8"/>
      <c r="P35" s="8"/>
      <c r="Q35" s="8"/>
      <c r="R35" s="11"/>
      <c r="S35" s="122" t="s">
        <v>106</v>
      </c>
    </row>
    <row r="36" spans="1:20" ht="18" customHeight="1">
      <c r="A36" s="281">
        <v>18.399999999999999</v>
      </c>
      <c r="B36" s="216" t="s">
        <v>107</v>
      </c>
      <c r="C36" s="27"/>
      <c r="D36" s="27"/>
      <c r="E36" s="141"/>
      <c r="F36" s="141" t="s">
        <v>51</v>
      </c>
      <c r="G36" s="141" t="s">
        <v>86</v>
      </c>
      <c r="H36" s="17"/>
      <c r="I36" s="8"/>
      <c r="J36" s="8"/>
      <c r="K36" s="8"/>
      <c r="L36" s="8"/>
      <c r="M36" s="8"/>
      <c r="N36" s="8"/>
      <c r="O36" s="8"/>
      <c r="P36" s="8"/>
      <c r="Q36" s="8"/>
      <c r="R36" s="11"/>
      <c r="S36" s="122"/>
    </row>
    <row r="37" spans="1:20" ht="18" customHeight="1" thickBot="1">
      <c r="A37" s="281">
        <v>18.5</v>
      </c>
      <c r="B37" s="216" t="s">
        <v>108</v>
      </c>
      <c r="C37" s="143"/>
      <c r="D37" s="27"/>
      <c r="E37" s="84"/>
      <c r="F37" s="84" t="s">
        <v>51</v>
      </c>
      <c r="G37" s="84" t="s">
        <v>86</v>
      </c>
      <c r="H37" s="156"/>
      <c r="I37" s="157"/>
      <c r="J37" s="157"/>
      <c r="K37" s="157"/>
      <c r="L37" s="157"/>
      <c r="M37" s="157"/>
      <c r="N37" s="157"/>
      <c r="O37" s="157"/>
      <c r="P37" s="157"/>
      <c r="Q37" s="157"/>
      <c r="R37" s="158"/>
      <c r="S37" s="122"/>
    </row>
    <row r="38" spans="1:20" ht="25" customHeight="1" thickBot="1">
      <c r="A38" s="493" t="s">
        <v>109</v>
      </c>
      <c r="B38" s="494"/>
      <c r="C38" s="494"/>
      <c r="D38" s="494"/>
      <c r="E38" s="494"/>
      <c r="F38" s="494"/>
      <c r="G38" s="494"/>
      <c r="H38" s="494"/>
      <c r="I38" s="494"/>
      <c r="J38" s="494"/>
      <c r="K38" s="494"/>
      <c r="L38" s="494"/>
      <c r="M38" s="494"/>
      <c r="N38" s="494"/>
      <c r="O38" s="494"/>
      <c r="P38" s="494"/>
      <c r="Q38" s="494"/>
      <c r="R38" s="495"/>
      <c r="S38" s="108"/>
    </row>
    <row r="39" spans="1:20" ht="46.5">
      <c r="A39" s="301">
        <v>18</v>
      </c>
      <c r="B39" s="255" t="s">
        <v>110</v>
      </c>
      <c r="C39" s="502"/>
      <c r="D39" s="502"/>
      <c r="E39" s="85"/>
      <c r="F39" s="85" t="s">
        <v>86</v>
      </c>
      <c r="G39" s="91"/>
      <c r="H39" s="155"/>
      <c r="I39" s="90"/>
      <c r="J39" s="90"/>
      <c r="K39" s="90"/>
      <c r="L39" s="90"/>
      <c r="M39" s="90"/>
      <c r="N39" s="90"/>
      <c r="O39" s="90"/>
      <c r="P39" s="90"/>
      <c r="Q39" s="90"/>
      <c r="R39" s="94"/>
      <c r="S39" s="122"/>
    </row>
    <row r="40" spans="1:20" ht="31">
      <c r="A40" s="281">
        <v>19</v>
      </c>
      <c r="B40" s="254" t="s">
        <v>111</v>
      </c>
      <c r="C40" s="502"/>
      <c r="D40" s="502"/>
      <c r="E40" s="141"/>
      <c r="F40" s="141" t="s">
        <v>86</v>
      </c>
      <c r="G40" s="5"/>
      <c r="H40" s="8"/>
      <c r="I40" s="8"/>
      <c r="J40" s="8"/>
      <c r="K40" s="8"/>
      <c r="L40" s="8"/>
      <c r="M40" s="8"/>
      <c r="N40" s="8"/>
      <c r="O40" s="8"/>
      <c r="P40" s="8"/>
      <c r="Q40" s="8"/>
      <c r="R40" s="11"/>
      <c r="S40" s="122" t="s">
        <v>112</v>
      </c>
    </row>
    <row r="41" spans="1:20" ht="31">
      <c r="A41" s="301">
        <v>20</v>
      </c>
      <c r="B41" s="254" t="s">
        <v>113</v>
      </c>
      <c r="C41" s="502"/>
      <c r="D41" s="502"/>
      <c r="E41" s="141"/>
      <c r="F41" s="141" t="s">
        <v>86</v>
      </c>
      <c r="G41" s="5"/>
      <c r="H41" s="8"/>
      <c r="I41" s="8"/>
      <c r="J41" s="8"/>
      <c r="K41" s="8"/>
      <c r="L41" s="8"/>
      <c r="M41" s="8"/>
      <c r="N41" s="8"/>
      <c r="O41" s="8"/>
      <c r="P41" s="8"/>
      <c r="Q41" s="8"/>
      <c r="R41" s="11"/>
      <c r="S41" s="122" t="s">
        <v>114</v>
      </c>
    </row>
    <row r="42" spans="1:20" ht="31">
      <c r="A42" s="300">
        <v>21</v>
      </c>
      <c r="B42" s="254" t="s">
        <v>115</v>
      </c>
      <c r="C42" s="507"/>
      <c r="D42" s="507"/>
      <c r="E42" s="141"/>
      <c r="F42" s="141" t="s">
        <v>86</v>
      </c>
      <c r="G42" s="5"/>
      <c r="H42" s="17"/>
      <c r="I42" s="8"/>
      <c r="J42" s="8"/>
      <c r="K42" s="8"/>
      <c r="L42" s="8"/>
      <c r="M42" s="8"/>
      <c r="N42" s="8"/>
      <c r="O42" s="8"/>
      <c r="P42" s="8"/>
      <c r="Q42" s="8"/>
      <c r="R42" s="11"/>
      <c r="S42" s="122"/>
    </row>
    <row r="43" spans="1:20" ht="31">
      <c r="A43" s="300">
        <v>21.1</v>
      </c>
      <c r="B43" s="216" t="s">
        <v>116</v>
      </c>
      <c r="C43" s="502"/>
      <c r="D43" s="502"/>
      <c r="E43" s="141"/>
      <c r="F43" s="141" t="s">
        <v>86</v>
      </c>
      <c r="G43" s="5"/>
      <c r="H43" s="17"/>
      <c r="I43" s="8"/>
      <c r="J43" s="8"/>
      <c r="K43" s="8"/>
      <c r="L43" s="8"/>
      <c r="M43" s="8"/>
      <c r="N43" s="8"/>
      <c r="O43" s="8"/>
      <c r="P43" s="8"/>
      <c r="Q43" s="8"/>
      <c r="R43" s="11"/>
      <c r="S43" s="122"/>
    </row>
    <row r="44" spans="1:20" ht="31">
      <c r="A44" s="300">
        <v>21.2</v>
      </c>
      <c r="B44" s="216" t="s">
        <v>117</v>
      </c>
      <c r="C44" s="502"/>
      <c r="D44" s="502"/>
      <c r="E44" s="141"/>
      <c r="F44" s="141" t="s">
        <v>86</v>
      </c>
      <c r="G44" s="5"/>
      <c r="H44" s="17"/>
      <c r="I44" s="8"/>
      <c r="J44" s="8"/>
      <c r="K44" s="8"/>
      <c r="L44" s="8"/>
      <c r="M44" s="8"/>
      <c r="N44" s="8"/>
      <c r="O44" s="8"/>
      <c r="P44" s="8"/>
      <c r="Q44" s="8"/>
      <c r="R44" s="11"/>
      <c r="S44" s="122"/>
    </row>
    <row r="45" spans="1:20" ht="31">
      <c r="A45" s="300">
        <v>21.3</v>
      </c>
      <c r="B45" s="216" t="s">
        <v>118</v>
      </c>
      <c r="C45" s="502"/>
      <c r="D45" s="502"/>
      <c r="E45" s="141"/>
      <c r="F45" s="141"/>
      <c r="G45" s="5"/>
      <c r="H45" s="17"/>
      <c r="I45" s="8"/>
      <c r="J45" s="8"/>
      <c r="K45" s="8"/>
      <c r="L45" s="8"/>
      <c r="M45" s="8"/>
      <c r="N45" s="8"/>
      <c r="O45" s="8"/>
      <c r="P45" s="8"/>
      <c r="Q45" s="8"/>
      <c r="R45" s="11"/>
      <c r="S45" s="122"/>
    </row>
    <row r="46" spans="1:20" ht="31">
      <c r="A46" s="300">
        <v>21.4</v>
      </c>
      <c r="B46" s="216" t="s">
        <v>119</v>
      </c>
      <c r="C46" s="502"/>
      <c r="D46" s="502"/>
      <c r="E46" s="141"/>
      <c r="F46" s="141" t="s">
        <v>86</v>
      </c>
      <c r="G46" s="5"/>
      <c r="H46" s="17"/>
      <c r="I46" s="8"/>
      <c r="J46" s="8"/>
      <c r="K46" s="8"/>
      <c r="L46" s="8"/>
      <c r="M46" s="8"/>
      <c r="N46" s="8"/>
      <c r="O46" s="8"/>
      <c r="P46" s="8"/>
      <c r="Q46" s="8"/>
      <c r="R46" s="11"/>
      <c r="S46" s="122"/>
    </row>
    <row r="47" spans="1:20" ht="15.5">
      <c r="A47" s="300">
        <v>21.5</v>
      </c>
      <c r="B47" s="216" t="s">
        <v>120</v>
      </c>
      <c r="C47" s="502"/>
      <c r="D47" s="502"/>
      <c r="E47" s="141"/>
      <c r="F47" s="141"/>
      <c r="G47" s="5"/>
      <c r="H47" s="17"/>
      <c r="I47" s="8"/>
      <c r="J47" s="8"/>
      <c r="K47" s="8"/>
      <c r="L47" s="8"/>
      <c r="M47" s="8"/>
      <c r="N47" s="8"/>
      <c r="O47" s="8"/>
      <c r="P47" s="8"/>
      <c r="Q47" s="8"/>
      <c r="R47" s="11"/>
      <c r="S47" s="122"/>
    </row>
    <row r="48" spans="1:20" ht="46.5">
      <c r="A48" s="300">
        <v>21.6</v>
      </c>
      <c r="B48" s="216" t="s">
        <v>121</v>
      </c>
      <c r="C48" s="502"/>
      <c r="D48" s="502"/>
      <c r="E48" s="141"/>
      <c r="F48" s="141" t="s">
        <v>86</v>
      </c>
      <c r="G48" s="5"/>
      <c r="H48" s="17"/>
      <c r="I48" s="8"/>
      <c r="J48" s="8"/>
      <c r="K48" s="8"/>
      <c r="L48" s="8"/>
      <c r="M48" s="8"/>
      <c r="N48" s="8"/>
      <c r="O48" s="8"/>
      <c r="P48" s="8"/>
      <c r="Q48" s="8"/>
      <c r="R48" s="11"/>
      <c r="S48" s="122"/>
    </row>
    <row r="49" spans="1:34" ht="31">
      <c r="A49" s="300">
        <v>21.7</v>
      </c>
      <c r="B49" s="216" t="s">
        <v>122</v>
      </c>
      <c r="C49" s="502"/>
      <c r="D49" s="502"/>
      <c r="E49" s="141"/>
      <c r="F49" s="141" t="s">
        <v>86</v>
      </c>
      <c r="G49" s="5"/>
      <c r="H49" s="17"/>
      <c r="I49" s="8"/>
      <c r="J49" s="8"/>
      <c r="K49" s="8"/>
      <c r="L49" s="8"/>
      <c r="M49" s="8"/>
      <c r="N49" s="8"/>
      <c r="O49" s="8"/>
      <c r="P49" s="8"/>
      <c r="Q49" s="8"/>
      <c r="R49" s="11"/>
      <c r="S49" s="122" t="s">
        <v>99</v>
      </c>
      <c r="T49" s="23"/>
    </row>
    <row r="50" spans="1:34" ht="31">
      <c r="A50" s="300">
        <v>21.8</v>
      </c>
      <c r="B50" s="216" t="s">
        <v>123</v>
      </c>
      <c r="C50" s="502"/>
      <c r="D50" s="502"/>
      <c r="E50" s="141"/>
      <c r="F50" s="141" t="s">
        <v>86</v>
      </c>
      <c r="G50" s="5"/>
      <c r="H50" s="17"/>
      <c r="I50" s="8"/>
      <c r="J50" s="8"/>
      <c r="K50" s="8"/>
      <c r="L50" s="8"/>
      <c r="M50" s="8"/>
      <c r="N50" s="8"/>
      <c r="O50" s="8"/>
      <c r="P50" s="8"/>
      <c r="Q50" s="8"/>
      <c r="R50" s="11"/>
      <c r="S50" s="11" t="s">
        <v>124</v>
      </c>
    </row>
    <row r="51" spans="1:34" ht="15.5">
      <c r="A51" s="300">
        <v>21.9</v>
      </c>
      <c r="B51" s="216" t="s">
        <v>125</v>
      </c>
      <c r="C51" s="502"/>
      <c r="D51" s="502"/>
      <c r="E51" s="141"/>
      <c r="F51" s="141"/>
      <c r="G51" s="5"/>
      <c r="H51" s="17"/>
      <c r="I51" s="8"/>
      <c r="J51" s="8"/>
      <c r="K51" s="8"/>
      <c r="L51" s="8"/>
      <c r="M51" s="8"/>
      <c r="N51" s="8"/>
      <c r="O51" s="8"/>
      <c r="P51" s="8"/>
      <c r="Q51" s="8"/>
      <c r="R51" s="11"/>
      <c r="S51" s="11"/>
    </row>
    <row r="52" spans="1:34" ht="31">
      <c r="A52" s="300" t="str">
        <f>"21.10"</f>
        <v>21.10</v>
      </c>
      <c r="B52" s="216" t="s">
        <v>126</v>
      </c>
      <c r="C52" s="502"/>
      <c r="D52" s="502"/>
      <c r="E52" s="141"/>
      <c r="F52" s="141" t="s">
        <v>86</v>
      </c>
      <c r="G52" s="5"/>
      <c r="H52" s="17"/>
      <c r="I52" s="8"/>
      <c r="J52" s="8"/>
      <c r="K52" s="8"/>
      <c r="L52" s="8"/>
      <c r="M52" s="8"/>
      <c r="N52" s="8"/>
      <c r="O52" s="8"/>
      <c r="P52" s="8"/>
      <c r="Q52" s="8"/>
      <c r="R52" s="11"/>
      <c r="S52" s="122"/>
      <c r="T52" s="23"/>
    </row>
    <row r="53" spans="1:34" ht="31">
      <c r="A53" s="300">
        <v>21.11</v>
      </c>
      <c r="B53" s="216" t="s">
        <v>127</v>
      </c>
      <c r="C53" s="502"/>
      <c r="D53" s="502"/>
      <c r="E53" s="141"/>
      <c r="F53" s="141" t="s">
        <v>86</v>
      </c>
      <c r="G53" s="5"/>
      <c r="H53" s="17"/>
      <c r="I53" s="8"/>
      <c r="J53" s="8"/>
      <c r="K53" s="8"/>
      <c r="L53" s="8"/>
      <c r="M53" s="8"/>
      <c r="N53" s="8"/>
      <c r="O53" s="8"/>
      <c r="P53" s="8"/>
      <c r="Q53" s="8"/>
      <c r="R53" s="11"/>
      <c r="S53" s="122"/>
      <c r="T53" s="23"/>
    </row>
    <row r="54" spans="1:34" ht="31.5" thickBot="1">
      <c r="A54" s="300">
        <v>21.12</v>
      </c>
      <c r="B54" s="219" t="s">
        <v>128</v>
      </c>
      <c r="C54" s="502"/>
      <c r="D54" s="502"/>
      <c r="E54" s="84"/>
      <c r="F54" s="84" t="s">
        <v>86</v>
      </c>
      <c r="G54" s="138"/>
      <c r="H54" s="156"/>
      <c r="I54" s="157"/>
      <c r="J54" s="157"/>
      <c r="K54" s="157"/>
      <c r="L54" s="157"/>
      <c r="M54" s="157"/>
      <c r="N54" s="157"/>
      <c r="O54" s="157"/>
      <c r="P54" s="157"/>
      <c r="Q54" s="157"/>
      <c r="R54" s="158"/>
      <c r="S54" s="122"/>
      <c r="T54" s="23"/>
    </row>
    <row r="55" spans="1:34" ht="25" customHeight="1" thickBot="1">
      <c r="A55" s="496" t="s">
        <v>129</v>
      </c>
      <c r="B55" s="497"/>
      <c r="C55" s="497"/>
      <c r="D55" s="497"/>
      <c r="E55" s="497"/>
      <c r="F55" s="497"/>
      <c r="G55" s="497"/>
      <c r="H55" s="497"/>
      <c r="I55" s="497"/>
      <c r="J55" s="497"/>
      <c r="K55" s="497"/>
      <c r="L55" s="497"/>
      <c r="M55" s="497"/>
      <c r="N55" s="497"/>
      <c r="O55" s="497"/>
      <c r="P55" s="497"/>
      <c r="Q55" s="497"/>
      <c r="R55" s="498"/>
      <c r="S55" s="108"/>
    </row>
    <row r="56" spans="1:34" ht="35.15" customHeight="1">
      <c r="A56" s="333">
        <v>22</v>
      </c>
      <c r="B56" s="255" t="s">
        <v>130</v>
      </c>
      <c r="C56" s="502"/>
      <c r="D56" s="502"/>
      <c r="E56" s="85"/>
      <c r="F56" s="85" t="s">
        <v>131</v>
      </c>
      <c r="G56" s="91"/>
      <c r="H56" s="155"/>
      <c r="I56" s="90"/>
      <c r="J56" s="90"/>
      <c r="K56" s="90"/>
      <c r="L56" s="90"/>
      <c r="M56" s="90"/>
      <c r="N56" s="90"/>
      <c r="O56" s="90"/>
      <c r="P56" s="90"/>
      <c r="Q56" s="90"/>
      <c r="R56" s="94" t="s">
        <v>132</v>
      </c>
      <c r="S56" s="122" t="s">
        <v>133</v>
      </c>
    </row>
    <row r="57" spans="1:34" ht="15.5">
      <c r="A57" s="300">
        <v>23</v>
      </c>
      <c r="B57" s="257" t="s">
        <v>134</v>
      </c>
      <c r="C57" s="502"/>
      <c r="D57" s="502"/>
      <c r="E57" s="141"/>
      <c r="F57" s="141"/>
      <c r="G57" s="5"/>
      <c r="H57" s="17"/>
      <c r="I57" s="8"/>
      <c r="J57" s="8"/>
      <c r="K57" s="8"/>
      <c r="L57" s="8"/>
      <c r="M57" s="8"/>
      <c r="N57" s="8"/>
      <c r="O57" s="8"/>
      <c r="P57" s="8"/>
      <c r="Q57" s="8"/>
      <c r="R57" s="11"/>
      <c r="S57" s="122"/>
    </row>
    <row r="58" spans="1:34" ht="31">
      <c r="A58" s="333">
        <v>24</v>
      </c>
      <c r="B58" s="254" t="s">
        <v>135</v>
      </c>
      <c r="C58" s="502"/>
      <c r="D58" s="502"/>
      <c r="E58" s="141"/>
      <c r="F58" s="141" t="s">
        <v>131</v>
      </c>
      <c r="G58" s="5"/>
      <c r="H58" s="17"/>
      <c r="I58" s="8"/>
      <c r="J58" s="8"/>
      <c r="K58" s="8"/>
      <c r="L58" s="8"/>
      <c r="M58" s="8"/>
      <c r="N58" s="8"/>
      <c r="O58" s="8"/>
      <c r="P58" s="8"/>
      <c r="Q58" s="8"/>
      <c r="R58" s="11"/>
      <c r="S58" s="122"/>
    </row>
    <row r="59" spans="1:34" ht="31">
      <c r="A59" s="300">
        <v>25</v>
      </c>
      <c r="B59" s="254" t="s">
        <v>136</v>
      </c>
      <c r="C59" s="502"/>
      <c r="D59" s="502"/>
      <c r="E59" s="141"/>
      <c r="F59" s="141" t="s">
        <v>131</v>
      </c>
      <c r="G59" s="5"/>
      <c r="H59" s="17"/>
      <c r="I59" s="8"/>
      <c r="J59" s="8"/>
      <c r="K59" s="8"/>
      <c r="L59" s="8"/>
      <c r="M59" s="8"/>
      <c r="N59" s="8"/>
      <c r="O59" s="8"/>
      <c r="P59" s="8"/>
      <c r="Q59" s="8"/>
      <c r="R59" s="11"/>
      <c r="S59" s="122"/>
    </row>
    <row r="60" spans="1:34" ht="15.5">
      <c r="A60" s="333">
        <v>25.1</v>
      </c>
      <c r="B60" s="216" t="s">
        <v>137</v>
      </c>
      <c r="C60" s="502"/>
      <c r="D60" s="502"/>
      <c r="E60" s="141"/>
      <c r="F60" s="141" t="s">
        <v>131</v>
      </c>
      <c r="G60" s="5"/>
      <c r="H60" s="17"/>
      <c r="I60" s="8"/>
      <c r="J60" s="8"/>
      <c r="K60" s="8"/>
      <c r="L60" s="8"/>
      <c r="M60" s="8"/>
      <c r="N60" s="8"/>
      <c r="O60" s="8"/>
      <c r="P60" s="8"/>
      <c r="Q60" s="8"/>
      <c r="R60" s="11"/>
      <c r="S60" s="122"/>
    </row>
    <row r="61" spans="1:34" ht="15.5">
      <c r="A61" s="300">
        <v>25.2</v>
      </c>
      <c r="B61" s="219" t="s">
        <v>138</v>
      </c>
      <c r="C61" s="502"/>
      <c r="D61" s="502"/>
      <c r="E61" s="84"/>
      <c r="F61" s="84" t="s">
        <v>131</v>
      </c>
      <c r="G61" s="138"/>
      <c r="H61" s="156"/>
      <c r="I61" s="157"/>
      <c r="J61" s="157"/>
      <c r="K61" s="157"/>
      <c r="L61" s="157"/>
      <c r="M61" s="157"/>
      <c r="N61" s="157"/>
      <c r="O61" s="157"/>
      <c r="P61" s="157"/>
      <c r="Q61" s="157"/>
      <c r="R61" s="158"/>
      <c r="S61" s="122"/>
    </row>
    <row r="62" spans="1:34" ht="35.15" customHeight="1" thickBot="1">
      <c r="A62" s="332">
        <v>26</v>
      </c>
      <c r="B62" s="254" t="s">
        <v>139</v>
      </c>
      <c r="C62" s="502"/>
      <c r="D62" s="502"/>
      <c r="E62" s="13"/>
      <c r="F62" s="141"/>
      <c r="G62" s="5"/>
      <c r="H62" s="8"/>
      <c r="I62" s="8"/>
      <c r="J62" s="8"/>
      <c r="K62" s="8"/>
      <c r="L62" s="10"/>
      <c r="M62" s="8"/>
      <c r="N62" s="8"/>
      <c r="O62" s="8"/>
      <c r="P62" s="8"/>
      <c r="Q62" s="8"/>
      <c r="R62" s="11"/>
      <c r="S62" s="122" t="s">
        <v>140</v>
      </c>
    </row>
    <row r="63" spans="1:34" s="17" customFormat="1" ht="25" customHeight="1" thickBot="1">
      <c r="A63" s="499" t="s">
        <v>71</v>
      </c>
      <c r="B63" s="500"/>
      <c r="C63" s="500"/>
      <c r="D63" s="500"/>
      <c r="E63" s="500"/>
      <c r="F63" s="500"/>
      <c r="G63" s="500"/>
      <c r="H63" s="500"/>
      <c r="I63" s="500"/>
      <c r="J63" s="500"/>
      <c r="K63" s="500"/>
      <c r="L63" s="500"/>
      <c r="M63" s="500"/>
      <c r="N63" s="500"/>
      <c r="O63" s="500"/>
      <c r="P63" s="500"/>
      <c r="Q63" s="500"/>
      <c r="R63" s="501"/>
      <c r="S63" s="108"/>
      <c r="T63" s="7"/>
      <c r="U63" s="2"/>
      <c r="V63" s="6"/>
      <c r="W63" s="6"/>
      <c r="X63" s="6"/>
      <c r="Y63" s="6"/>
      <c r="Z63" s="6"/>
      <c r="AA63" s="6"/>
      <c r="AB63" s="6"/>
      <c r="AC63" s="6"/>
      <c r="AD63" s="6"/>
      <c r="AE63" s="6"/>
      <c r="AF63" s="6"/>
      <c r="AG63" s="6"/>
      <c r="AH63" s="6"/>
    </row>
    <row r="64" spans="1:34" s="8" customFormat="1" ht="20.149999999999999" customHeight="1">
      <c r="A64" s="334">
        <v>27</v>
      </c>
      <c r="B64" s="258" t="s">
        <v>141</v>
      </c>
      <c r="C64" s="504"/>
      <c r="D64" s="504"/>
      <c r="E64" s="141"/>
      <c r="F64" s="93"/>
      <c r="G64" s="93"/>
      <c r="H64" s="155"/>
      <c r="I64" s="90"/>
      <c r="J64" s="90"/>
      <c r="K64" s="90"/>
      <c r="L64" s="90"/>
      <c r="M64" s="90"/>
      <c r="N64" s="90"/>
      <c r="O64" s="90"/>
      <c r="P64" s="90"/>
      <c r="Q64" s="90"/>
      <c r="R64" s="159" t="s">
        <v>142</v>
      </c>
      <c r="S64" s="122" t="s">
        <v>143</v>
      </c>
      <c r="T64" s="7"/>
      <c r="U64" s="2"/>
      <c r="V64" s="2"/>
      <c r="W64" s="2"/>
      <c r="X64" s="2"/>
      <c r="Y64" s="2"/>
      <c r="Z64" s="2"/>
      <c r="AA64" s="2"/>
      <c r="AB64" s="2"/>
      <c r="AC64" s="2"/>
      <c r="AD64" s="2"/>
      <c r="AE64" s="2"/>
      <c r="AF64" s="2"/>
      <c r="AG64" s="2"/>
    </row>
    <row r="65" spans="1:33" s="8" customFormat="1" ht="20.149999999999999" customHeight="1">
      <c r="A65" s="335">
        <v>28</v>
      </c>
      <c r="B65" s="259" t="s">
        <v>144</v>
      </c>
      <c r="C65" s="505"/>
      <c r="D65" s="505"/>
      <c r="E65" s="141"/>
      <c r="F65" s="15"/>
      <c r="G65" s="15"/>
      <c r="H65" s="17"/>
      <c r="R65" s="11"/>
      <c r="S65" s="122"/>
      <c r="T65" s="7"/>
      <c r="U65" s="2"/>
      <c r="V65" s="2"/>
      <c r="W65" s="2"/>
      <c r="X65" s="2"/>
      <c r="Y65" s="2"/>
      <c r="Z65" s="2"/>
      <c r="AA65" s="2"/>
      <c r="AB65" s="2"/>
      <c r="AC65" s="2"/>
      <c r="AD65" s="2"/>
      <c r="AE65" s="2"/>
      <c r="AF65" s="2"/>
      <c r="AG65" s="2"/>
    </row>
    <row r="66" spans="1:33" s="8" customFormat="1" ht="15.5">
      <c r="A66" s="335">
        <v>28.1</v>
      </c>
      <c r="B66" s="210" t="s">
        <v>145</v>
      </c>
      <c r="C66" s="502"/>
      <c r="D66" s="502"/>
      <c r="E66" s="141"/>
      <c r="F66" s="15"/>
      <c r="G66" s="15"/>
      <c r="H66" s="17"/>
      <c r="R66" s="11"/>
      <c r="S66" s="122"/>
      <c r="T66" s="7"/>
      <c r="U66" s="2"/>
      <c r="V66" s="2"/>
      <c r="W66" s="2"/>
      <c r="X66" s="2"/>
      <c r="Y66" s="2"/>
      <c r="Z66" s="2"/>
      <c r="AA66" s="2"/>
      <c r="AB66" s="2"/>
      <c r="AC66" s="2"/>
      <c r="AD66" s="2"/>
      <c r="AE66" s="2"/>
      <c r="AF66" s="2"/>
      <c r="AG66" s="2"/>
    </row>
    <row r="67" spans="1:33" ht="15.5">
      <c r="A67" s="335">
        <v>28.2</v>
      </c>
      <c r="B67" s="210" t="s">
        <v>146</v>
      </c>
      <c r="C67" s="502"/>
      <c r="D67" s="502"/>
      <c r="E67" s="141"/>
      <c r="F67" s="15"/>
      <c r="G67" s="15"/>
      <c r="H67" s="17"/>
      <c r="I67" s="8"/>
      <c r="J67" s="8"/>
      <c r="K67" s="8"/>
      <c r="L67" s="8"/>
      <c r="M67" s="8"/>
      <c r="N67" s="8"/>
      <c r="O67" s="8"/>
      <c r="P67" s="8"/>
      <c r="Q67" s="8"/>
      <c r="R67" s="11"/>
      <c r="S67" s="122"/>
    </row>
    <row r="68" spans="1:33" ht="15.5">
      <c r="A68" s="335">
        <v>28.3</v>
      </c>
      <c r="B68" s="210" t="s">
        <v>147</v>
      </c>
      <c r="C68" s="502"/>
      <c r="D68" s="502"/>
      <c r="E68" s="141"/>
      <c r="F68" s="15"/>
      <c r="G68" s="15"/>
      <c r="H68" s="17"/>
      <c r="I68" s="8"/>
      <c r="J68" s="8"/>
      <c r="K68" s="8"/>
      <c r="L68" s="8"/>
      <c r="M68" s="8"/>
      <c r="N68" s="8"/>
      <c r="O68" s="8"/>
      <c r="P68" s="8"/>
      <c r="Q68" s="8"/>
      <c r="R68" s="11"/>
      <c r="S68" s="122"/>
    </row>
    <row r="69" spans="1:33" ht="15.5">
      <c r="A69" s="335">
        <v>28.4</v>
      </c>
      <c r="B69" s="210" t="s">
        <v>148</v>
      </c>
      <c r="C69" s="502"/>
      <c r="D69" s="502"/>
      <c r="E69" s="141"/>
      <c r="F69" s="15"/>
      <c r="G69" s="15"/>
      <c r="H69" s="17"/>
      <c r="I69" s="8"/>
      <c r="J69" s="8"/>
      <c r="K69" s="8"/>
      <c r="L69" s="8"/>
      <c r="M69" s="8"/>
      <c r="N69" s="8"/>
      <c r="O69" s="8"/>
      <c r="P69" s="8"/>
      <c r="Q69" s="8"/>
      <c r="R69" s="11"/>
      <c r="S69" s="122"/>
    </row>
    <row r="70" spans="1:33" ht="15.5">
      <c r="A70" s="335">
        <v>28.5</v>
      </c>
      <c r="B70" s="210" t="s">
        <v>149</v>
      </c>
      <c r="C70" s="502"/>
      <c r="D70" s="502"/>
      <c r="E70" s="141"/>
      <c r="F70" s="15"/>
      <c r="G70" s="15"/>
      <c r="H70" s="17"/>
      <c r="I70" s="8"/>
      <c r="J70" s="8"/>
      <c r="K70" s="8"/>
      <c r="L70" s="8"/>
      <c r="M70" s="8"/>
      <c r="N70" s="8"/>
      <c r="O70" s="8"/>
      <c r="P70" s="8"/>
      <c r="Q70" s="8"/>
      <c r="R70" s="11"/>
      <c r="S70" s="122"/>
    </row>
    <row r="71" spans="1:33" ht="15.5">
      <c r="A71" s="335">
        <v>28.6</v>
      </c>
      <c r="B71" s="210" t="s">
        <v>150</v>
      </c>
      <c r="C71" s="502"/>
      <c r="D71" s="502"/>
      <c r="E71" s="141"/>
      <c r="F71" s="15"/>
      <c r="G71" s="15"/>
      <c r="H71" s="17"/>
      <c r="I71" s="8"/>
      <c r="J71" s="8"/>
      <c r="K71" s="8"/>
      <c r="L71" s="8"/>
      <c r="M71" s="8"/>
      <c r="N71" s="8"/>
      <c r="O71" s="8"/>
      <c r="P71" s="8"/>
      <c r="Q71" s="8"/>
      <c r="R71" s="11"/>
      <c r="S71" s="122"/>
    </row>
    <row r="72" spans="1:33" ht="15.5">
      <c r="A72" s="335">
        <v>28.7</v>
      </c>
      <c r="B72" s="210" t="s">
        <v>151</v>
      </c>
      <c r="C72" s="502"/>
      <c r="D72" s="502"/>
      <c r="E72" s="141"/>
      <c r="F72" s="15"/>
      <c r="G72" s="15"/>
      <c r="H72" s="17"/>
      <c r="I72" s="8"/>
      <c r="J72" s="8"/>
      <c r="K72" s="8"/>
      <c r="L72" s="8"/>
      <c r="M72" s="8"/>
      <c r="N72" s="8"/>
      <c r="O72" s="8"/>
      <c r="P72" s="8"/>
      <c r="Q72" s="8"/>
      <c r="R72" s="11"/>
      <c r="S72" s="122"/>
    </row>
    <row r="73" spans="1:33" ht="15.5">
      <c r="A73" s="335">
        <v>29</v>
      </c>
      <c r="B73" s="259" t="s">
        <v>152</v>
      </c>
      <c r="C73" s="502"/>
      <c r="D73" s="502"/>
      <c r="E73" s="141"/>
      <c r="F73" s="15"/>
      <c r="G73" s="15"/>
      <c r="H73" s="17"/>
      <c r="I73" s="8"/>
      <c r="J73" s="8"/>
      <c r="K73" s="8"/>
      <c r="L73" s="8"/>
      <c r="M73" s="8"/>
      <c r="N73" s="8"/>
      <c r="O73" s="8"/>
      <c r="P73" s="8"/>
      <c r="Q73" s="8"/>
      <c r="R73" s="11"/>
      <c r="S73" s="122"/>
    </row>
    <row r="74" spans="1:33" ht="42" customHeight="1">
      <c r="A74" s="335">
        <v>30</v>
      </c>
      <c r="B74" s="259" t="s">
        <v>153</v>
      </c>
      <c r="C74" s="502"/>
      <c r="D74" s="502"/>
      <c r="E74" s="11"/>
      <c r="F74" s="15"/>
      <c r="G74" s="15"/>
      <c r="H74" s="17"/>
      <c r="I74" s="8"/>
      <c r="J74" s="8"/>
      <c r="K74" s="8"/>
      <c r="L74" s="8"/>
      <c r="M74" s="8"/>
      <c r="N74" s="8"/>
      <c r="O74" s="8"/>
      <c r="P74" s="8"/>
      <c r="Q74" s="8"/>
      <c r="R74" s="153" t="s">
        <v>154</v>
      </c>
      <c r="S74" s="151" t="s">
        <v>155</v>
      </c>
    </row>
    <row r="75" spans="1:33" ht="31">
      <c r="A75" s="335">
        <v>31</v>
      </c>
      <c r="B75" s="259" t="s">
        <v>156</v>
      </c>
      <c r="C75" s="502"/>
      <c r="D75" s="502"/>
      <c r="E75" s="11"/>
      <c r="F75" s="15"/>
      <c r="G75" s="15"/>
      <c r="H75" s="17"/>
      <c r="I75" s="8"/>
      <c r="J75" s="8"/>
      <c r="K75" s="8"/>
      <c r="L75" s="8"/>
      <c r="M75" s="8"/>
      <c r="N75" s="8"/>
      <c r="O75" s="8"/>
      <c r="P75" s="8"/>
      <c r="Q75" s="8"/>
      <c r="R75" s="11"/>
      <c r="S75" s="151" t="s">
        <v>155</v>
      </c>
    </row>
    <row r="76" spans="1:33" ht="15.5">
      <c r="A76" s="335">
        <v>32</v>
      </c>
      <c r="B76" s="259" t="s">
        <v>157</v>
      </c>
      <c r="C76" s="502"/>
      <c r="D76" s="502"/>
      <c r="E76" s="11"/>
      <c r="F76" s="15"/>
      <c r="G76" s="15"/>
      <c r="H76" s="17"/>
      <c r="I76" s="8"/>
      <c r="J76" s="8"/>
      <c r="K76" s="8"/>
      <c r="L76" s="8"/>
      <c r="M76" s="8"/>
      <c r="N76" s="8"/>
      <c r="O76" s="8"/>
      <c r="P76" s="8"/>
      <c r="Q76" s="8"/>
      <c r="R76" s="11"/>
      <c r="S76" s="151" t="s">
        <v>155</v>
      </c>
    </row>
    <row r="77" spans="1:33" ht="15.5">
      <c r="A77" s="335">
        <v>33</v>
      </c>
      <c r="B77" s="259" t="s">
        <v>158</v>
      </c>
      <c r="C77" s="503"/>
      <c r="D77" s="503"/>
      <c r="E77" s="11"/>
      <c r="F77" s="15"/>
      <c r="G77" s="15"/>
      <c r="H77" s="17"/>
      <c r="I77" s="8"/>
      <c r="J77" s="8"/>
      <c r="K77" s="8"/>
      <c r="L77" s="8"/>
      <c r="M77" s="8"/>
      <c r="N77" s="8"/>
      <c r="O77" s="8"/>
      <c r="P77" s="8"/>
      <c r="Q77" s="8"/>
      <c r="R77" s="11"/>
      <c r="S77" s="151" t="s">
        <v>155</v>
      </c>
    </row>
    <row r="78" spans="1:33" ht="31">
      <c r="A78" s="335">
        <v>33.1</v>
      </c>
      <c r="B78" s="210" t="s">
        <v>159</v>
      </c>
      <c r="C78" s="502"/>
      <c r="D78" s="502"/>
      <c r="E78" s="11"/>
      <c r="F78" s="15"/>
      <c r="G78" s="15"/>
      <c r="H78" s="17"/>
      <c r="I78" s="8"/>
      <c r="J78" s="8"/>
      <c r="K78" s="8"/>
      <c r="L78" s="8"/>
      <c r="M78" s="8"/>
      <c r="N78" s="8"/>
      <c r="O78" s="8"/>
      <c r="P78" s="8"/>
      <c r="Q78" s="8"/>
      <c r="R78" s="11"/>
      <c r="S78" s="151" t="s">
        <v>155</v>
      </c>
    </row>
    <row r="79" spans="1:33" ht="15.5">
      <c r="A79" s="335">
        <v>33.200000000000003</v>
      </c>
      <c r="B79" s="210" t="s">
        <v>160</v>
      </c>
      <c r="C79" s="502"/>
      <c r="D79" s="502"/>
      <c r="E79" s="11"/>
      <c r="F79" s="15"/>
      <c r="G79" s="15"/>
      <c r="H79" s="17"/>
      <c r="I79" s="8"/>
      <c r="J79" s="8"/>
      <c r="K79" s="8"/>
      <c r="L79" s="8"/>
      <c r="M79" s="8"/>
      <c r="N79" s="8"/>
      <c r="O79" s="8"/>
      <c r="P79" s="8"/>
      <c r="Q79" s="8"/>
      <c r="R79" s="11"/>
      <c r="S79" s="151" t="s">
        <v>155</v>
      </c>
    </row>
    <row r="80" spans="1:33" ht="15.5">
      <c r="A80" s="335">
        <v>33.299999999999997</v>
      </c>
      <c r="B80" s="210" t="s">
        <v>161</v>
      </c>
      <c r="C80" s="502"/>
      <c r="D80" s="502"/>
      <c r="E80" s="11"/>
      <c r="F80" s="15"/>
      <c r="G80" s="15"/>
      <c r="H80" s="17"/>
      <c r="I80" s="8"/>
      <c r="J80" s="8"/>
      <c r="K80" s="8"/>
      <c r="L80" s="8"/>
      <c r="M80" s="8"/>
      <c r="N80" s="8"/>
      <c r="O80" s="8"/>
      <c r="P80" s="8"/>
      <c r="Q80" s="8"/>
      <c r="R80" s="11"/>
      <c r="S80" s="151" t="s">
        <v>155</v>
      </c>
    </row>
    <row r="81" spans="1:19" ht="31">
      <c r="A81" s="335">
        <v>33.4</v>
      </c>
      <c r="B81" s="210" t="s">
        <v>162</v>
      </c>
      <c r="C81" s="502"/>
      <c r="D81" s="502"/>
      <c r="E81" s="11"/>
      <c r="F81" s="15"/>
      <c r="G81" s="15"/>
      <c r="H81" s="17"/>
      <c r="I81" s="8"/>
      <c r="J81" s="8"/>
      <c r="K81" s="8"/>
      <c r="L81" s="8"/>
      <c r="M81" s="8"/>
      <c r="N81" s="8"/>
      <c r="O81" s="8"/>
      <c r="P81" s="8"/>
      <c r="Q81" s="8"/>
      <c r="R81" s="153" t="s">
        <v>163</v>
      </c>
      <c r="S81" s="151" t="s">
        <v>155</v>
      </c>
    </row>
    <row r="82" spans="1:19" ht="15.5">
      <c r="A82" s="335">
        <v>33.5</v>
      </c>
      <c r="B82" s="210" t="s">
        <v>164</v>
      </c>
      <c r="C82" s="502"/>
      <c r="D82" s="502"/>
      <c r="E82" s="11"/>
      <c r="F82" s="15"/>
      <c r="G82" s="15"/>
      <c r="H82" s="17"/>
      <c r="I82" s="8"/>
      <c r="J82" s="8"/>
      <c r="K82" s="8"/>
      <c r="L82" s="8"/>
      <c r="M82" s="8"/>
      <c r="N82" s="8"/>
      <c r="O82" s="8"/>
      <c r="P82" s="8"/>
      <c r="Q82" s="8"/>
      <c r="R82" s="11"/>
      <c r="S82" s="151" t="s">
        <v>155</v>
      </c>
    </row>
    <row r="83" spans="1:19" ht="15.5">
      <c r="A83" s="335">
        <v>33.6</v>
      </c>
      <c r="B83" s="210" t="s">
        <v>165</v>
      </c>
      <c r="C83" s="502"/>
      <c r="D83" s="502"/>
      <c r="E83" s="11"/>
      <c r="F83" s="15"/>
      <c r="G83" s="15"/>
      <c r="H83" s="17"/>
      <c r="I83" s="8"/>
      <c r="J83" s="8"/>
      <c r="K83" s="8"/>
      <c r="L83" s="8"/>
      <c r="M83" s="8"/>
      <c r="N83" s="8"/>
      <c r="O83" s="8"/>
      <c r="P83" s="8"/>
      <c r="Q83" s="8"/>
      <c r="R83" s="11"/>
      <c r="S83" s="151" t="s">
        <v>166</v>
      </c>
    </row>
    <row r="84" spans="1:19" ht="15.5">
      <c r="A84" s="335">
        <v>33.700000000000003</v>
      </c>
      <c r="B84" s="210" t="s">
        <v>167</v>
      </c>
      <c r="C84" s="502"/>
      <c r="D84" s="502"/>
      <c r="E84" s="11"/>
      <c r="F84" s="15"/>
      <c r="G84" s="15"/>
      <c r="H84" s="17"/>
      <c r="I84" s="8"/>
      <c r="J84" s="8"/>
      <c r="K84" s="8"/>
      <c r="L84" s="8"/>
      <c r="M84" s="8"/>
      <c r="N84" s="8"/>
      <c r="O84" s="8"/>
      <c r="P84" s="8"/>
      <c r="Q84" s="8"/>
      <c r="R84" s="11"/>
      <c r="S84" s="151" t="s">
        <v>155</v>
      </c>
    </row>
    <row r="85" spans="1:19" ht="15.5">
      <c r="A85" s="335">
        <v>33.799999999999997</v>
      </c>
      <c r="B85" s="210" t="s">
        <v>168</v>
      </c>
      <c r="C85" s="502"/>
      <c r="D85" s="502"/>
      <c r="E85" s="11"/>
      <c r="F85" s="15"/>
      <c r="G85" s="15"/>
      <c r="H85" s="17"/>
      <c r="I85" s="8"/>
      <c r="J85" s="8"/>
      <c r="K85" s="8"/>
      <c r="L85" s="8"/>
      <c r="M85" s="8"/>
      <c r="N85" s="8"/>
      <c r="O85" s="8"/>
      <c r="P85" s="8"/>
      <c r="Q85" s="8"/>
      <c r="R85" s="11"/>
      <c r="S85" s="151" t="s">
        <v>155</v>
      </c>
    </row>
    <row r="86" spans="1:19" ht="15.5">
      <c r="A86" s="335">
        <v>33.9</v>
      </c>
      <c r="B86" s="210" t="s">
        <v>169</v>
      </c>
      <c r="C86" s="502"/>
      <c r="D86" s="502"/>
      <c r="E86" s="11"/>
      <c r="F86" s="15"/>
      <c r="G86" s="15"/>
      <c r="H86" s="17"/>
      <c r="I86" s="8"/>
      <c r="J86" s="8"/>
      <c r="K86" s="8"/>
      <c r="L86" s="8"/>
      <c r="M86" s="8"/>
      <c r="N86" s="8"/>
      <c r="O86" s="8"/>
      <c r="P86" s="8"/>
      <c r="Q86" s="8"/>
      <c r="R86" s="11"/>
      <c r="S86" s="151"/>
    </row>
    <row r="87" spans="1:19" ht="31">
      <c r="A87" s="335">
        <v>34</v>
      </c>
      <c r="B87" s="259" t="s">
        <v>170</v>
      </c>
      <c r="C87" s="502"/>
      <c r="D87" s="502"/>
      <c r="E87" s="11"/>
      <c r="F87" s="15"/>
      <c r="G87" s="15"/>
      <c r="H87" s="17"/>
      <c r="I87" s="8"/>
      <c r="J87" s="8"/>
      <c r="K87" s="8"/>
      <c r="L87" s="8"/>
      <c r="M87" s="8"/>
      <c r="N87" s="8"/>
      <c r="O87" s="8"/>
      <c r="P87" s="8"/>
      <c r="Q87" s="8"/>
      <c r="R87" s="11"/>
      <c r="S87" s="151" t="s">
        <v>155</v>
      </c>
    </row>
    <row r="88" spans="1:19" ht="31">
      <c r="A88" s="335">
        <v>35</v>
      </c>
      <c r="B88" s="259" t="s">
        <v>171</v>
      </c>
      <c r="C88" s="502"/>
      <c r="D88" s="502"/>
      <c r="E88" s="11"/>
      <c r="F88" s="15"/>
      <c r="G88" s="15"/>
      <c r="H88" s="17"/>
      <c r="I88" s="8"/>
      <c r="J88" s="8"/>
      <c r="K88" s="8"/>
      <c r="L88" s="8"/>
      <c r="M88" s="8"/>
      <c r="N88" s="8"/>
      <c r="O88" s="8"/>
      <c r="P88" s="8"/>
      <c r="Q88" s="8"/>
      <c r="R88" s="11"/>
      <c r="S88" s="151" t="s">
        <v>155</v>
      </c>
    </row>
    <row r="89" spans="1:19" ht="31">
      <c r="A89" s="335">
        <v>36</v>
      </c>
      <c r="B89" s="259" t="s">
        <v>172</v>
      </c>
      <c r="C89" s="502"/>
      <c r="D89" s="502"/>
      <c r="E89" s="11"/>
      <c r="F89" s="15"/>
      <c r="G89" s="15"/>
      <c r="H89" s="17"/>
      <c r="I89" s="8"/>
      <c r="J89" s="8"/>
      <c r="K89" s="8"/>
      <c r="L89" s="8"/>
      <c r="M89" s="8"/>
      <c r="N89" s="8"/>
      <c r="O89" s="8"/>
      <c r="P89" s="8"/>
      <c r="Q89" s="8"/>
      <c r="R89" s="11"/>
      <c r="S89" s="151" t="s">
        <v>155</v>
      </c>
    </row>
    <row r="90" spans="1:19" ht="15.5">
      <c r="A90" s="335">
        <v>37</v>
      </c>
      <c r="B90" s="259" t="s">
        <v>173</v>
      </c>
      <c r="C90" s="502"/>
      <c r="D90" s="502"/>
      <c r="E90" s="11"/>
      <c r="F90" s="15"/>
      <c r="G90" s="15"/>
      <c r="H90" s="17"/>
      <c r="I90" s="8"/>
      <c r="J90" s="8"/>
      <c r="K90" s="8"/>
      <c r="L90" s="8"/>
      <c r="M90" s="8"/>
      <c r="N90" s="8"/>
      <c r="O90" s="8"/>
      <c r="P90" s="8"/>
      <c r="Q90" s="8"/>
      <c r="R90" s="11"/>
      <c r="S90" s="151" t="s">
        <v>155</v>
      </c>
    </row>
    <row r="91" spans="1:19" ht="31">
      <c r="A91" s="335">
        <v>38</v>
      </c>
      <c r="B91" s="259" t="s">
        <v>174</v>
      </c>
      <c r="C91" s="502"/>
      <c r="D91" s="502"/>
      <c r="E91" s="11"/>
      <c r="F91" s="15"/>
      <c r="G91" s="15"/>
      <c r="H91" s="17"/>
      <c r="I91" s="8"/>
      <c r="J91" s="8"/>
      <c r="K91" s="8"/>
      <c r="L91" s="8"/>
      <c r="M91" s="8"/>
      <c r="N91" s="8"/>
      <c r="O91" s="8"/>
      <c r="P91" s="8"/>
      <c r="Q91" s="8"/>
      <c r="R91" s="11"/>
      <c r="S91" s="151" t="s">
        <v>155</v>
      </c>
    </row>
    <row r="92" spans="1:19" ht="15.5">
      <c r="A92" s="335">
        <v>39</v>
      </c>
      <c r="B92" s="259" t="s">
        <v>175</v>
      </c>
      <c r="C92" s="502"/>
      <c r="D92" s="502"/>
      <c r="E92" s="11"/>
      <c r="F92" s="15"/>
      <c r="G92" s="15"/>
      <c r="H92" s="17"/>
      <c r="I92" s="8"/>
      <c r="J92" s="8"/>
      <c r="K92" s="8"/>
      <c r="L92" s="8"/>
      <c r="M92" s="8"/>
      <c r="N92" s="8"/>
      <c r="O92" s="8"/>
      <c r="P92" s="8"/>
      <c r="Q92" s="8"/>
      <c r="R92" s="11"/>
      <c r="S92" s="151" t="s">
        <v>155</v>
      </c>
    </row>
    <row r="93" spans="1:19" ht="31">
      <c r="A93" s="335">
        <v>40</v>
      </c>
      <c r="B93" s="259" t="s">
        <v>176</v>
      </c>
      <c r="C93" s="502"/>
      <c r="D93" s="502"/>
      <c r="E93" s="11"/>
      <c r="F93" s="15"/>
      <c r="G93" s="15"/>
      <c r="H93" s="17"/>
      <c r="I93" s="8"/>
      <c r="J93" s="8"/>
      <c r="K93" s="8"/>
      <c r="L93" s="8"/>
      <c r="M93" s="8"/>
      <c r="N93" s="8"/>
      <c r="O93" s="8"/>
      <c r="P93" s="8"/>
      <c r="Q93" s="8"/>
      <c r="R93" s="11"/>
    </row>
    <row r="94" spans="1:19" ht="91">
      <c r="A94" s="335"/>
      <c r="B94" s="211" t="s">
        <v>177</v>
      </c>
      <c r="C94" s="424" t="s">
        <v>178</v>
      </c>
      <c r="D94" s="424" t="s">
        <v>179</v>
      </c>
      <c r="E94" s="11"/>
      <c r="F94" s="15"/>
      <c r="G94" s="15"/>
      <c r="H94" s="17"/>
      <c r="I94" s="8"/>
      <c r="J94" s="8"/>
      <c r="K94" s="8"/>
      <c r="L94" s="8"/>
      <c r="M94" s="8"/>
      <c r="N94" s="8"/>
      <c r="O94" s="8"/>
      <c r="P94" s="8"/>
      <c r="Q94" s="8"/>
      <c r="R94" s="11"/>
      <c r="S94" s="151" t="s">
        <v>180</v>
      </c>
    </row>
    <row r="95" spans="1:19" ht="15.5">
      <c r="A95" s="335">
        <v>41.1</v>
      </c>
      <c r="B95" s="225" t="s">
        <v>181</v>
      </c>
      <c r="C95" s="27"/>
      <c r="D95" s="27"/>
      <c r="E95" s="11"/>
      <c r="F95" s="15"/>
      <c r="G95" s="15"/>
      <c r="H95" s="17"/>
      <c r="I95" s="8"/>
      <c r="J95" s="8"/>
      <c r="K95" s="8"/>
      <c r="L95" s="8"/>
      <c r="M95" s="8"/>
      <c r="N95" s="8"/>
      <c r="O95" s="8"/>
      <c r="P95" s="8"/>
      <c r="Q95" s="8"/>
      <c r="R95" s="11"/>
      <c r="S95" s="151"/>
    </row>
    <row r="96" spans="1:19" ht="15.5">
      <c r="A96" s="335">
        <v>41.2</v>
      </c>
      <c r="B96" s="225" t="s">
        <v>182</v>
      </c>
      <c r="C96" s="27"/>
      <c r="D96" s="27"/>
      <c r="E96" s="11"/>
      <c r="F96" s="15"/>
      <c r="G96" s="15"/>
      <c r="H96" s="17"/>
      <c r="I96" s="8"/>
      <c r="J96" s="8"/>
      <c r="K96" s="8"/>
      <c r="L96" s="8"/>
      <c r="M96" s="8"/>
      <c r="N96" s="8"/>
      <c r="O96" s="8"/>
      <c r="P96" s="8"/>
      <c r="Q96" s="8"/>
      <c r="R96" s="11"/>
      <c r="S96" s="151" t="s">
        <v>155</v>
      </c>
    </row>
    <row r="97" spans="1:20" ht="15.5">
      <c r="A97" s="335">
        <v>41.3</v>
      </c>
      <c r="B97" s="225" t="s">
        <v>183</v>
      </c>
      <c r="C97" s="27"/>
      <c r="D97" s="27"/>
      <c r="E97" s="11"/>
      <c r="F97" s="15"/>
      <c r="G97" s="15"/>
      <c r="H97" s="17"/>
      <c r="I97" s="8"/>
      <c r="J97" s="8"/>
      <c r="K97" s="8"/>
      <c r="L97" s="8"/>
      <c r="M97" s="8"/>
      <c r="N97" s="8"/>
      <c r="O97" s="8"/>
      <c r="P97" s="8"/>
      <c r="Q97" s="8"/>
      <c r="R97" s="11"/>
      <c r="S97" s="151"/>
    </row>
    <row r="98" spans="1:20" s="20" customFormat="1" ht="15.5">
      <c r="A98" s="335">
        <v>41.4</v>
      </c>
      <c r="B98" s="225" t="s">
        <v>184</v>
      </c>
      <c r="C98" s="27"/>
      <c r="D98" s="27"/>
      <c r="E98" s="11"/>
      <c r="F98" s="15"/>
      <c r="G98" s="15"/>
      <c r="H98" s="154"/>
      <c r="I98" s="146"/>
      <c r="J98" s="60"/>
      <c r="K98" s="60"/>
      <c r="L98" s="60"/>
      <c r="M98" s="60"/>
      <c r="N98" s="60"/>
      <c r="O98" s="60"/>
      <c r="P98" s="60"/>
      <c r="Q98" s="60"/>
      <c r="R98" s="11"/>
      <c r="S98" s="151"/>
      <c r="T98" s="19"/>
    </row>
    <row r="99" spans="1:20" ht="15.5">
      <c r="A99" s="335">
        <v>41.5</v>
      </c>
      <c r="B99" s="225" t="s">
        <v>185</v>
      </c>
      <c r="C99" s="27"/>
      <c r="D99" s="27"/>
      <c r="E99" s="11"/>
      <c r="F99" s="15"/>
      <c r="G99" s="15"/>
      <c r="H99" s="51"/>
      <c r="I99" s="10"/>
      <c r="J99" s="8"/>
      <c r="K99" s="8"/>
      <c r="L99" s="8"/>
      <c r="M99" s="8"/>
      <c r="N99" s="8"/>
      <c r="O99" s="8"/>
      <c r="P99" s="8"/>
      <c r="Q99" s="8"/>
      <c r="R99" s="11"/>
      <c r="S99" s="151"/>
    </row>
    <row r="100" spans="1:20" ht="15.5">
      <c r="A100" s="335">
        <v>41.6</v>
      </c>
      <c r="B100" s="225" t="s">
        <v>186</v>
      </c>
      <c r="C100" s="47"/>
      <c r="D100" s="27"/>
      <c r="E100" s="11"/>
      <c r="F100" s="15"/>
      <c r="G100" s="15"/>
      <c r="H100" s="51"/>
      <c r="I100" s="10"/>
      <c r="J100" s="10"/>
      <c r="K100" s="10"/>
      <c r="L100" s="10"/>
      <c r="M100" s="10"/>
      <c r="N100" s="10"/>
      <c r="O100" s="10"/>
      <c r="P100" s="10"/>
      <c r="Q100" s="10"/>
      <c r="R100" s="11"/>
      <c r="S100" s="151" t="s">
        <v>155</v>
      </c>
    </row>
    <row r="101" spans="1:20" ht="15.5">
      <c r="A101" s="335">
        <v>41.7</v>
      </c>
      <c r="B101" s="226" t="s">
        <v>187</v>
      </c>
      <c r="C101" s="47"/>
      <c r="D101" s="27"/>
      <c r="E101" s="11"/>
      <c r="F101" s="15"/>
      <c r="G101" s="15"/>
      <c r="H101" s="51"/>
      <c r="I101" s="10"/>
      <c r="J101" s="10"/>
      <c r="K101" s="10"/>
      <c r="L101" s="10"/>
      <c r="M101" s="10"/>
      <c r="N101" s="10"/>
      <c r="O101" s="10"/>
      <c r="P101" s="10"/>
      <c r="Q101" s="10"/>
      <c r="R101" s="11"/>
      <c r="S101" s="151" t="s">
        <v>155</v>
      </c>
    </row>
    <row r="102" spans="1:20" ht="15.5">
      <c r="A102" s="335">
        <v>41.8</v>
      </c>
      <c r="B102" s="226" t="s">
        <v>188</v>
      </c>
      <c r="C102" s="47"/>
      <c r="D102" s="27"/>
      <c r="E102" s="11"/>
      <c r="F102" s="15"/>
      <c r="G102" s="15"/>
      <c r="H102" s="51"/>
      <c r="I102" s="10"/>
      <c r="J102" s="10"/>
      <c r="K102" s="10"/>
      <c r="L102" s="10"/>
      <c r="M102" s="10"/>
      <c r="N102" s="10"/>
      <c r="O102" s="10"/>
      <c r="P102" s="10"/>
      <c r="Q102" s="10"/>
      <c r="R102" s="11"/>
      <c r="S102" s="151" t="s">
        <v>155</v>
      </c>
    </row>
    <row r="103" spans="1:20" ht="15.5">
      <c r="A103" s="335">
        <v>41.9</v>
      </c>
      <c r="B103" s="226" t="s">
        <v>189</v>
      </c>
      <c r="C103" s="47"/>
      <c r="D103" s="27"/>
      <c r="E103" s="11"/>
      <c r="F103" s="15"/>
      <c r="G103" s="15"/>
      <c r="H103" s="51"/>
      <c r="I103" s="10"/>
      <c r="J103" s="10"/>
      <c r="K103" s="10"/>
      <c r="L103" s="10"/>
      <c r="M103" s="10"/>
      <c r="N103" s="10"/>
      <c r="O103" s="10"/>
      <c r="P103" s="10"/>
      <c r="Q103" s="10"/>
      <c r="R103" s="11"/>
      <c r="S103" s="151" t="s">
        <v>155</v>
      </c>
    </row>
    <row r="104" spans="1:20" ht="52">
      <c r="A104" s="335"/>
      <c r="B104" s="331" t="s">
        <v>190</v>
      </c>
      <c r="C104" s="424" t="s">
        <v>191</v>
      </c>
      <c r="D104" s="424" t="s">
        <v>192</v>
      </c>
      <c r="E104" s="11"/>
      <c r="F104" s="15"/>
      <c r="G104" s="15"/>
      <c r="H104" s="51"/>
      <c r="I104" s="10"/>
      <c r="J104" s="10"/>
      <c r="K104" s="10"/>
      <c r="L104" s="10"/>
      <c r="M104" s="10"/>
      <c r="N104" s="10"/>
      <c r="O104" s="10"/>
      <c r="P104" s="10"/>
      <c r="Q104" s="10"/>
      <c r="R104" s="11"/>
      <c r="S104" s="151" t="s">
        <v>193</v>
      </c>
    </row>
    <row r="105" spans="1:20" ht="15.5">
      <c r="A105" s="335">
        <v>42.1</v>
      </c>
      <c r="B105" s="210" t="s">
        <v>194</v>
      </c>
      <c r="C105" s="27"/>
      <c r="D105" s="27"/>
      <c r="E105" s="11"/>
      <c r="F105" s="15"/>
      <c r="G105" s="15"/>
      <c r="H105" s="51"/>
      <c r="I105" s="10"/>
      <c r="J105" s="10"/>
      <c r="K105" s="10"/>
      <c r="L105" s="10"/>
      <c r="M105" s="10"/>
      <c r="N105" s="10"/>
      <c r="O105" s="10"/>
      <c r="P105" s="10"/>
      <c r="Q105" s="10"/>
      <c r="R105" s="11"/>
      <c r="S105" s="151" t="s">
        <v>193</v>
      </c>
    </row>
    <row r="106" spans="1:20" ht="15.5">
      <c r="A106" s="335">
        <v>42.2</v>
      </c>
      <c r="B106" s="210" t="s">
        <v>195</v>
      </c>
      <c r="C106" s="27"/>
      <c r="D106" s="27"/>
      <c r="E106" s="11"/>
      <c r="F106" s="15"/>
      <c r="G106" s="15"/>
      <c r="H106" s="51"/>
      <c r="I106" s="10"/>
      <c r="J106" s="10"/>
      <c r="K106" s="10"/>
      <c r="L106" s="10"/>
      <c r="M106" s="10"/>
      <c r="N106" s="10"/>
      <c r="O106" s="10"/>
      <c r="P106" s="10"/>
      <c r="Q106" s="10"/>
      <c r="R106" s="11"/>
      <c r="S106" s="151" t="s">
        <v>196</v>
      </c>
    </row>
    <row r="107" spans="1:20" ht="15.5">
      <c r="A107" s="335">
        <v>42.3</v>
      </c>
      <c r="B107" s="210" t="s">
        <v>197</v>
      </c>
      <c r="C107" s="27"/>
      <c r="D107" s="27"/>
      <c r="E107" s="11"/>
      <c r="F107" s="15"/>
      <c r="G107" s="15"/>
      <c r="H107" s="51"/>
      <c r="I107" s="10"/>
      <c r="J107" s="10"/>
      <c r="K107" s="10"/>
      <c r="L107" s="10"/>
      <c r="M107" s="10"/>
      <c r="N107" s="10"/>
      <c r="O107" s="10"/>
      <c r="P107" s="10"/>
      <c r="Q107" s="10"/>
      <c r="R107" s="11"/>
      <c r="S107" s="122"/>
    </row>
    <row r="108" spans="1:20" ht="15.5">
      <c r="A108" s="335">
        <v>42.4</v>
      </c>
      <c r="B108" s="210" t="s">
        <v>198</v>
      </c>
      <c r="C108" s="27"/>
      <c r="D108" s="27"/>
      <c r="E108" s="11"/>
      <c r="F108" s="15"/>
      <c r="G108" s="15"/>
      <c r="H108" s="51"/>
      <c r="I108" s="10"/>
      <c r="J108" s="10"/>
      <c r="K108" s="10"/>
      <c r="L108" s="10"/>
      <c r="M108" s="10"/>
      <c r="N108" s="10"/>
      <c r="O108" s="10"/>
      <c r="P108" s="10"/>
      <c r="Q108" s="10"/>
      <c r="R108" s="11"/>
      <c r="S108" s="122"/>
    </row>
    <row r="109" spans="1:20" ht="15.5">
      <c r="A109" s="335">
        <v>42.5</v>
      </c>
      <c r="B109" s="210" t="s">
        <v>199</v>
      </c>
      <c r="C109" s="27"/>
      <c r="D109" s="27"/>
      <c r="E109" s="11"/>
      <c r="F109" s="15"/>
      <c r="G109" s="15"/>
      <c r="H109" s="51"/>
      <c r="I109" s="10"/>
      <c r="J109" s="10"/>
      <c r="K109" s="10"/>
      <c r="L109" s="10"/>
      <c r="M109" s="10"/>
      <c r="N109" s="10"/>
      <c r="O109" s="10"/>
      <c r="P109" s="10"/>
      <c r="Q109" s="10"/>
      <c r="R109" s="11"/>
      <c r="S109" s="122"/>
    </row>
    <row r="110" spans="1:20" ht="15.5">
      <c r="A110" s="335">
        <v>42.6</v>
      </c>
      <c r="B110" s="210" t="s">
        <v>200</v>
      </c>
      <c r="C110" s="27"/>
      <c r="D110" s="27"/>
      <c r="E110" s="11"/>
      <c r="F110" s="15"/>
      <c r="G110" s="15"/>
      <c r="H110" s="51"/>
      <c r="I110" s="10"/>
      <c r="J110" s="10"/>
      <c r="K110" s="10"/>
      <c r="L110" s="10"/>
      <c r="M110" s="10"/>
      <c r="N110" s="10"/>
      <c r="O110" s="10"/>
      <c r="P110" s="10"/>
      <c r="Q110" s="10"/>
      <c r="R110" s="11"/>
      <c r="S110" s="122"/>
    </row>
    <row r="111" spans="1:20" ht="12.75" customHeight="1" thickBot="1">
      <c r="A111" s="21"/>
      <c r="C111" s="28"/>
      <c r="D111" s="28"/>
      <c r="F111" s="7"/>
      <c r="G111" s="7"/>
      <c r="H111" s="16"/>
      <c r="I111" s="7"/>
      <c r="J111" s="7"/>
      <c r="K111" s="7"/>
      <c r="L111" s="7"/>
      <c r="M111" s="7"/>
      <c r="N111" s="7"/>
      <c r="O111" s="7"/>
      <c r="P111" s="7"/>
      <c r="Q111" s="7"/>
      <c r="S111" s="52"/>
    </row>
    <row r="112" spans="1:20" s="422" customFormat="1" ht="25" customHeight="1" thickBot="1">
      <c r="A112" s="483" t="s">
        <v>201</v>
      </c>
      <c r="B112" s="484"/>
      <c r="C112" s="484"/>
      <c r="D112" s="484"/>
      <c r="E112" s="484"/>
      <c r="F112" s="484"/>
      <c r="G112" s="484"/>
      <c r="H112" s="484"/>
      <c r="I112" s="484"/>
      <c r="J112" s="484"/>
      <c r="K112" s="484"/>
      <c r="L112" s="484"/>
      <c r="M112" s="484"/>
      <c r="N112" s="484"/>
      <c r="O112" s="484"/>
      <c r="P112" s="484"/>
      <c r="Q112" s="484"/>
      <c r="R112" s="485"/>
      <c r="T112" s="423"/>
    </row>
    <row r="113" spans="1:18" ht="23.15" customHeight="1">
      <c r="A113" s="336" t="s">
        <v>202</v>
      </c>
      <c r="B113" s="261" t="s">
        <v>203</v>
      </c>
      <c r="C113" s="486" t="s">
        <v>204</v>
      </c>
      <c r="D113" s="487"/>
      <c r="E113" s="487"/>
      <c r="F113" s="487"/>
      <c r="G113" s="487"/>
      <c r="H113" s="487"/>
      <c r="I113" s="487"/>
      <c r="J113" s="487"/>
      <c r="K113" s="487"/>
      <c r="L113" s="487"/>
      <c r="M113" s="487"/>
      <c r="N113" s="487"/>
      <c r="O113" s="487"/>
      <c r="P113" s="487"/>
      <c r="Q113" s="487"/>
      <c r="R113" s="488"/>
    </row>
    <row r="114" spans="1:18" ht="23.15" customHeight="1">
      <c r="A114" s="338" t="s">
        <v>205</v>
      </c>
      <c r="B114" s="489" t="s">
        <v>206</v>
      </c>
      <c r="C114" s="489"/>
      <c r="D114" s="489"/>
      <c r="E114" s="489"/>
      <c r="F114" s="489"/>
      <c r="G114" s="489"/>
      <c r="H114" s="489"/>
      <c r="I114" s="489"/>
      <c r="J114" s="489"/>
      <c r="K114" s="489"/>
      <c r="L114" s="489"/>
      <c r="M114" s="489"/>
      <c r="N114" s="489"/>
      <c r="O114" s="489"/>
      <c r="P114" s="489"/>
      <c r="Q114" s="489"/>
      <c r="R114" s="489"/>
    </row>
    <row r="115" spans="1:18" ht="23.15" customHeight="1">
      <c r="A115" s="335">
        <v>1</v>
      </c>
      <c r="B115" s="482" t="s">
        <v>207</v>
      </c>
      <c r="C115" s="482"/>
      <c r="D115" s="482"/>
      <c r="E115" s="482"/>
      <c r="F115" s="482"/>
      <c r="G115" s="482"/>
      <c r="H115" s="482"/>
      <c r="I115" s="482"/>
      <c r="J115" s="482"/>
      <c r="K115" s="482"/>
      <c r="L115" s="482"/>
      <c r="M115" s="482"/>
      <c r="N115" s="482"/>
      <c r="O115" s="482"/>
      <c r="P115" s="482"/>
      <c r="Q115" s="482"/>
      <c r="R115" s="482"/>
    </row>
    <row r="116" spans="1:18" ht="23.15" customHeight="1">
      <c r="A116" s="335">
        <v>2</v>
      </c>
      <c r="B116" s="482" t="s">
        <v>207</v>
      </c>
      <c r="C116" s="482"/>
      <c r="D116" s="482"/>
      <c r="E116" s="482"/>
      <c r="F116" s="482"/>
      <c r="G116" s="482"/>
      <c r="H116" s="482"/>
      <c r="I116" s="482"/>
      <c r="J116" s="482"/>
      <c r="K116" s="482"/>
      <c r="L116" s="482"/>
      <c r="M116" s="482"/>
      <c r="N116" s="482"/>
      <c r="O116" s="482"/>
      <c r="P116" s="482"/>
      <c r="Q116" s="482"/>
      <c r="R116" s="482"/>
    </row>
    <row r="117" spans="1:18" ht="23.15" customHeight="1">
      <c r="A117" s="335">
        <v>3</v>
      </c>
      <c r="B117" s="482" t="s">
        <v>207</v>
      </c>
      <c r="C117" s="482"/>
      <c r="D117" s="482"/>
      <c r="E117" s="482"/>
      <c r="F117" s="482"/>
      <c r="G117" s="482"/>
      <c r="H117" s="482"/>
      <c r="I117" s="482"/>
      <c r="J117" s="482"/>
      <c r="K117" s="482"/>
      <c r="L117" s="482"/>
      <c r="M117" s="482"/>
      <c r="N117" s="482"/>
      <c r="O117" s="482"/>
      <c r="P117" s="482"/>
      <c r="Q117" s="482"/>
      <c r="R117" s="482"/>
    </row>
    <row r="118" spans="1:18" ht="23.15" customHeight="1">
      <c r="A118" s="335">
        <v>4</v>
      </c>
      <c r="B118" s="482" t="s">
        <v>207</v>
      </c>
      <c r="C118" s="482"/>
      <c r="D118" s="482"/>
      <c r="E118" s="482"/>
      <c r="F118" s="482"/>
      <c r="G118" s="482"/>
      <c r="H118" s="482"/>
      <c r="I118" s="482"/>
      <c r="J118" s="482"/>
      <c r="K118" s="482"/>
      <c r="L118" s="482"/>
      <c r="M118" s="482"/>
      <c r="N118" s="482"/>
      <c r="O118" s="482"/>
      <c r="P118" s="482"/>
      <c r="Q118" s="482"/>
      <c r="R118" s="482"/>
    </row>
    <row r="119" spans="1:18" ht="23.15" customHeight="1">
      <c r="A119" s="335">
        <v>5</v>
      </c>
      <c r="B119" s="482" t="s">
        <v>207</v>
      </c>
      <c r="C119" s="482"/>
      <c r="D119" s="482"/>
      <c r="E119" s="482"/>
      <c r="F119" s="482"/>
      <c r="G119" s="482"/>
      <c r="H119" s="482"/>
      <c r="I119" s="482"/>
      <c r="J119" s="482"/>
      <c r="K119" s="482"/>
      <c r="L119" s="482"/>
      <c r="M119" s="482"/>
      <c r="N119" s="482"/>
      <c r="O119" s="482"/>
      <c r="P119" s="482"/>
      <c r="Q119" s="482"/>
      <c r="R119" s="482"/>
    </row>
    <row r="120" spans="1:18" ht="12.75" customHeight="1">
      <c r="A120" s="21"/>
      <c r="C120" s="28"/>
      <c r="D120" s="28"/>
      <c r="F120" s="7"/>
      <c r="G120" s="7"/>
      <c r="H120" s="16"/>
      <c r="I120" s="7"/>
    </row>
    <row r="121" spans="1:18" ht="12.75" customHeight="1">
      <c r="A121" s="21"/>
      <c r="C121" s="28"/>
      <c r="D121" s="28"/>
      <c r="F121" s="7"/>
      <c r="G121" s="7"/>
      <c r="H121" s="16"/>
      <c r="I121" s="7"/>
    </row>
    <row r="122" spans="1:18" ht="12.75" customHeight="1">
      <c r="A122" s="21"/>
      <c r="C122" s="28"/>
      <c r="D122" s="28"/>
      <c r="F122" s="7"/>
      <c r="G122" s="7"/>
      <c r="H122" s="16"/>
      <c r="I122" s="7"/>
    </row>
    <row r="123" spans="1:18" ht="12.75" customHeight="1">
      <c r="A123" s="21"/>
      <c r="C123" s="28"/>
      <c r="D123" s="28"/>
      <c r="F123" s="7"/>
      <c r="G123" s="7"/>
      <c r="H123" s="16"/>
      <c r="I123" s="7"/>
    </row>
    <row r="124" spans="1:18" ht="12.75" customHeight="1">
      <c r="A124" s="21"/>
      <c r="C124" s="28"/>
      <c r="D124" s="28"/>
      <c r="F124" s="7"/>
      <c r="G124" s="7"/>
      <c r="H124" s="16"/>
      <c r="I124" s="7"/>
    </row>
    <row r="125" spans="1:18" ht="12.75" customHeight="1">
      <c r="A125" s="21"/>
      <c r="C125" s="28"/>
      <c r="D125" s="28"/>
      <c r="F125" s="7"/>
      <c r="G125" s="7"/>
      <c r="H125" s="16"/>
      <c r="I125" s="7"/>
    </row>
    <row r="126" spans="1:18" ht="12.75" customHeight="1">
      <c r="A126" s="21"/>
      <c r="C126" s="28"/>
      <c r="D126" s="28"/>
      <c r="F126" s="7"/>
      <c r="G126" s="7"/>
      <c r="H126" s="16"/>
      <c r="I126" s="7"/>
    </row>
    <row r="127" spans="1:18" ht="12.75" customHeight="1">
      <c r="A127" s="21"/>
      <c r="C127" s="28"/>
      <c r="D127" s="28"/>
      <c r="F127" s="7"/>
      <c r="G127" s="7"/>
      <c r="H127" s="16"/>
      <c r="I127" s="7"/>
    </row>
    <row r="128" spans="1:18" ht="12.75" customHeight="1">
      <c r="A128" s="21"/>
      <c r="C128" s="28"/>
      <c r="D128" s="28"/>
      <c r="F128" s="7"/>
      <c r="G128" s="7"/>
      <c r="H128" s="16"/>
      <c r="I128" s="7"/>
    </row>
    <row r="129" spans="1:9" ht="12.75" customHeight="1">
      <c r="A129" s="21"/>
      <c r="C129" s="28"/>
      <c r="D129" s="28"/>
      <c r="F129" s="7"/>
      <c r="G129" s="7"/>
      <c r="H129" s="16"/>
      <c r="I129" s="7"/>
    </row>
    <row r="130" spans="1:9" ht="12.75" customHeight="1">
      <c r="A130" s="21"/>
      <c r="C130" s="28"/>
      <c r="D130" s="28"/>
      <c r="F130" s="7"/>
      <c r="G130" s="7"/>
      <c r="H130" s="16"/>
      <c r="I130" s="7"/>
    </row>
    <row r="131" spans="1:9" ht="12.75" customHeight="1">
      <c r="A131" s="21"/>
      <c r="C131" s="28"/>
      <c r="D131" s="28"/>
      <c r="F131" s="7"/>
      <c r="G131" s="7"/>
      <c r="H131" s="16"/>
      <c r="I131" s="7"/>
    </row>
    <row r="132" spans="1:9" ht="12.75" customHeight="1">
      <c r="A132" s="21"/>
      <c r="C132" s="28"/>
      <c r="D132" s="28"/>
      <c r="F132" s="7"/>
      <c r="G132" s="7"/>
      <c r="H132" s="16"/>
      <c r="I132" s="7"/>
    </row>
    <row r="133" spans="1:9" ht="12.75" customHeight="1">
      <c r="A133" s="21"/>
      <c r="C133" s="28"/>
      <c r="D133" s="28"/>
      <c r="F133" s="7"/>
      <c r="G133" s="7"/>
      <c r="H133" s="16"/>
      <c r="I133" s="7"/>
    </row>
    <row r="134" spans="1:9" ht="12.75" customHeight="1">
      <c r="A134" s="21"/>
      <c r="C134" s="28"/>
      <c r="D134" s="28"/>
      <c r="F134" s="7"/>
      <c r="G134" s="7"/>
      <c r="H134" s="16"/>
      <c r="I134" s="7"/>
    </row>
    <row r="135" spans="1:9" ht="12.75" customHeight="1">
      <c r="A135" s="21"/>
      <c r="C135" s="28"/>
      <c r="D135" s="28"/>
      <c r="F135" s="7"/>
      <c r="G135" s="7"/>
      <c r="H135" s="16"/>
      <c r="I135" s="7"/>
    </row>
    <row r="136" spans="1:9" ht="12.75" customHeight="1">
      <c r="A136" s="21"/>
      <c r="C136" s="28"/>
      <c r="D136" s="28"/>
      <c r="F136" s="7"/>
      <c r="G136" s="7"/>
      <c r="H136" s="16"/>
      <c r="I136" s="7"/>
    </row>
    <row r="137" spans="1:9" ht="12.75" customHeight="1">
      <c r="A137" s="21"/>
      <c r="C137" s="28"/>
      <c r="D137" s="28"/>
      <c r="F137" s="7"/>
      <c r="G137" s="7"/>
      <c r="H137" s="16"/>
      <c r="I137" s="7"/>
    </row>
    <row r="138" spans="1:9" ht="12.75" customHeight="1">
      <c r="A138" s="21"/>
      <c r="C138" s="28"/>
      <c r="D138" s="28"/>
      <c r="F138" s="7"/>
      <c r="G138" s="7"/>
      <c r="H138" s="16"/>
      <c r="I138" s="7"/>
    </row>
    <row r="139" spans="1:9" ht="12.75" customHeight="1">
      <c r="A139" s="21"/>
      <c r="C139" s="28"/>
      <c r="D139" s="28"/>
      <c r="F139" s="7"/>
      <c r="G139" s="7"/>
      <c r="H139" s="16"/>
      <c r="I139" s="7"/>
    </row>
    <row r="140" spans="1:9" ht="12.75" customHeight="1">
      <c r="A140" s="21"/>
      <c r="C140" s="28"/>
      <c r="D140" s="28"/>
      <c r="F140" s="7"/>
      <c r="G140" s="7"/>
      <c r="H140" s="16"/>
      <c r="I140" s="7"/>
    </row>
    <row r="141" spans="1:9" ht="12.75" customHeight="1">
      <c r="A141" s="21"/>
      <c r="C141" s="28"/>
      <c r="D141" s="28"/>
      <c r="F141" s="7"/>
      <c r="G141" s="7"/>
      <c r="H141" s="16"/>
      <c r="I141" s="7"/>
    </row>
    <row r="142" spans="1:9" ht="12.75" customHeight="1">
      <c r="A142" s="21"/>
      <c r="C142" s="28"/>
      <c r="D142" s="28"/>
      <c r="F142" s="7"/>
      <c r="G142" s="7"/>
      <c r="H142" s="16"/>
      <c r="I142" s="7"/>
    </row>
    <row r="143" spans="1:9" ht="12.75" customHeight="1">
      <c r="A143" s="21"/>
      <c r="C143" s="28"/>
      <c r="D143" s="28"/>
      <c r="F143" s="7"/>
      <c r="G143" s="7"/>
      <c r="H143" s="16"/>
      <c r="I143" s="7"/>
    </row>
    <row r="144" spans="1:9" ht="12.75" customHeight="1">
      <c r="A144" s="21"/>
      <c r="C144" s="28"/>
      <c r="D144" s="28"/>
      <c r="F144" s="7"/>
      <c r="G144" s="7"/>
      <c r="H144" s="16"/>
      <c r="I144" s="7"/>
    </row>
    <row r="145" spans="1:9" ht="12.75" customHeight="1">
      <c r="A145" s="21"/>
      <c r="C145" s="28"/>
      <c r="D145" s="28"/>
      <c r="F145" s="7"/>
      <c r="G145" s="7"/>
      <c r="H145" s="16"/>
      <c r="I145" s="7"/>
    </row>
    <row r="146" spans="1:9" ht="12.75" customHeight="1">
      <c r="A146" s="21"/>
      <c r="C146" s="28"/>
      <c r="D146" s="28"/>
      <c r="F146" s="7"/>
      <c r="G146" s="7"/>
      <c r="H146" s="16"/>
      <c r="I146" s="7"/>
    </row>
    <row r="147" spans="1:9" ht="12.75" customHeight="1">
      <c r="A147" s="21"/>
      <c r="C147" s="28"/>
      <c r="D147" s="28"/>
      <c r="F147" s="7"/>
      <c r="G147" s="7"/>
      <c r="H147" s="16"/>
      <c r="I147" s="7"/>
    </row>
    <row r="148" spans="1:9" ht="12.75" customHeight="1">
      <c r="A148" s="21"/>
      <c r="C148" s="28"/>
      <c r="D148" s="28"/>
      <c r="F148" s="7"/>
      <c r="G148" s="7"/>
      <c r="H148" s="16"/>
      <c r="I148" s="7"/>
    </row>
    <row r="149" spans="1:9" ht="12.75" customHeight="1">
      <c r="A149" s="21"/>
      <c r="C149" s="28"/>
      <c r="D149" s="28"/>
      <c r="F149" s="7"/>
      <c r="G149" s="7"/>
      <c r="H149" s="16"/>
      <c r="I149" s="7"/>
    </row>
    <row r="150" spans="1:9" ht="12.75" customHeight="1">
      <c r="A150" s="21"/>
      <c r="C150" s="28"/>
      <c r="D150" s="28"/>
      <c r="F150" s="7"/>
      <c r="G150" s="7"/>
      <c r="H150" s="16"/>
      <c r="I150" s="7"/>
    </row>
    <row r="151" spans="1:9" ht="12.75" customHeight="1">
      <c r="A151" s="21"/>
      <c r="C151" s="28"/>
      <c r="D151" s="28"/>
      <c r="F151" s="7"/>
      <c r="G151" s="7"/>
      <c r="H151" s="16"/>
      <c r="I151" s="7"/>
    </row>
    <row r="152" spans="1:9" ht="12.75" customHeight="1">
      <c r="A152" s="21"/>
      <c r="C152" s="28"/>
      <c r="D152" s="28"/>
      <c r="F152" s="7"/>
      <c r="G152" s="7"/>
      <c r="H152" s="16"/>
      <c r="I152" s="7"/>
    </row>
    <row r="153" spans="1:9" ht="12.75" customHeight="1">
      <c r="A153" s="21"/>
      <c r="C153" s="28"/>
      <c r="D153" s="28"/>
      <c r="F153" s="7"/>
      <c r="G153" s="7"/>
      <c r="H153" s="16"/>
      <c r="I153" s="7"/>
    </row>
    <row r="154" spans="1:9" ht="12.75" customHeight="1">
      <c r="A154" s="21"/>
      <c r="C154" s="28"/>
      <c r="D154" s="28"/>
      <c r="F154" s="7"/>
      <c r="G154" s="7"/>
      <c r="H154" s="16"/>
      <c r="I154" s="7"/>
    </row>
    <row r="155" spans="1:9" ht="12.75" customHeight="1">
      <c r="A155" s="21"/>
      <c r="C155" s="28"/>
      <c r="D155" s="28"/>
      <c r="F155" s="7"/>
      <c r="G155" s="7"/>
      <c r="H155" s="16"/>
      <c r="I155" s="7"/>
    </row>
    <row r="156" spans="1:9" ht="12.75" customHeight="1">
      <c r="A156" s="21"/>
      <c r="C156" s="28"/>
      <c r="D156" s="28"/>
      <c r="F156" s="7"/>
      <c r="G156" s="7"/>
      <c r="H156" s="16"/>
      <c r="I156" s="7"/>
    </row>
    <row r="157" spans="1:9" ht="12.75" customHeight="1">
      <c r="A157" s="21"/>
      <c r="C157" s="28"/>
      <c r="D157" s="28"/>
      <c r="F157" s="7"/>
      <c r="G157" s="7"/>
      <c r="H157" s="16"/>
      <c r="I157" s="7"/>
    </row>
    <row r="158" spans="1:9" ht="12.75" customHeight="1">
      <c r="A158" s="21"/>
      <c r="C158" s="28"/>
      <c r="D158" s="28"/>
      <c r="F158" s="7"/>
      <c r="G158" s="7"/>
      <c r="H158" s="16"/>
      <c r="I158" s="7"/>
    </row>
    <row r="159" spans="1:9" ht="12.75" customHeight="1">
      <c r="A159" s="21"/>
      <c r="C159" s="28"/>
      <c r="D159" s="28"/>
      <c r="F159" s="7"/>
      <c r="G159" s="7"/>
      <c r="H159" s="16"/>
      <c r="I159" s="7"/>
    </row>
    <row r="160" spans="1:9" ht="12.75" customHeight="1">
      <c r="A160" s="21"/>
      <c r="C160" s="28"/>
      <c r="D160" s="28"/>
      <c r="F160" s="7"/>
      <c r="G160" s="7"/>
      <c r="H160" s="16"/>
      <c r="I160" s="7"/>
    </row>
    <row r="161" spans="1:9" ht="12.75" customHeight="1">
      <c r="A161" s="21"/>
      <c r="C161" s="28"/>
      <c r="D161" s="28"/>
      <c r="F161" s="7"/>
      <c r="G161" s="7"/>
      <c r="H161" s="16"/>
      <c r="I161" s="7"/>
    </row>
    <row r="162" spans="1:9" ht="12.75" customHeight="1">
      <c r="A162" s="21"/>
      <c r="C162" s="28"/>
      <c r="D162" s="28"/>
      <c r="F162" s="7"/>
      <c r="G162" s="7"/>
      <c r="H162" s="16"/>
      <c r="I162" s="7"/>
    </row>
    <row r="163" spans="1:9" ht="12.75" customHeight="1">
      <c r="A163" s="21"/>
      <c r="C163" s="28"/>
      <c r="D163" s="28"/>
      <c r="F163" s="7"/>
      <c r="G163" s="7"/>
      <c r="H163" s="16"/>
      <c r="I163" s="7"/>
    </row>
    <row r="164" spans="1:9" ht="12.75" customHeight="1">
      <c r="A164" s="21"/>
      <c r="C164" s="28"/>
      <c r="D164" s="28"/>
      <c r="F164" s="7"/>
      <c r="G164" s="7"/>
      <c r="H164" s="16"/>
      <c r="I164" s="7"/>
    </row>
    <row r="165" spans="1:9" ht="12.75" customHeight="1">
      <c r="A165" s="21"/>
      <c r="C165" s="28"/>
      <c r="D165" s="28"/>
      <c r="F165" s="7"/>
      <c r="G165" s="7"/>
      <c r="H165" s="16"/>
      <c r="I165" s="7"/>
    </row>
    <row r="166" spans="1:9" ht="12.75" customHeight="1">
      <c r="A166" s="21"/>
      <c r="C166" s="28"/>
      <c r="D166" s="28"/>
      <c r="F166" s="7"/>
      <c r="G166" s="7"/>
      <c r="H166" s="16"/>
      <c r="I166" s="7"/>
    </row>
    <row r="167" spans="1:9" ht="12.75" customHeight="1">
      <c r="A167" s="21"/>
      <c r="C167" s="28"/>
      <c r="D167" s="28"/>
      <c r="F167" s="7"/>
      <c r="G167" s="7"/>
      <c r="H167" s="16"/>
      <c r="I167" s="7"/>
    </row>
    <row r="168" spans="1:9" ht="12.75" customHeight="1">
      <c r="A168" s="21"/>
      <c r="C168" s="28"/>
      <c r="D168" s="28"/>
      <c r="F168" s="7"/>
      <c r="G168" s="7"/>
      <c r="H168" s="16"/>
      <c r="I168" s="7"/>
    </row>
    <row r="169" spans="1:9" ht="12.75" customHeight="1">
      <c r="A169" s="21"/>
      <c r="C169" s="28"/>
      <c r="D169" s="28"/>
      <c r="F169" s="7"/>
      <c r="G169" s="7"/>
      <c r="H169" s="16"/>
      <c r="I169" s="7"/>
    </row>
    <row r="170" spans="1:9" ht="12.75" customHeight="1">
      <c r="A170" s="21"/>
      <c r="C170" s="28"/>
      <c r="D170" s="28"/>
      <c r="F170" s="7"/>
      <c r="G170" s="7"/>
      <c r="H170" s="16"/>
      <c r="I170" s="7"/>
    </row>
    <row r="171" spans="1:9" ht="12.75" customHeight="1">
      <c r="A171" s="21"/>
      <c r="C171" s="28"/>
      <c r="D171" s="28"/>
      <c r="F171" s="7"/>
      <c r="G171" s="7"/>
      <c r="H171" s="16"/>
      <c r="I171" s="7"/>
    </row>
    <row r="172" spans="1:9" ht="12.75" customHeight="1">
      <c r="A172" s="21"/>
      <c r="C172" s="28"/>
      <c r="D172" s="28"/>
      <c r="F172" s="7"/>
      <c r="G172" s="7"/>
      <c r="H172" s="16"/>
      <c r="I172" s="7"/>
    </row>
    <row r="173" spans="1:9" ht="12.75" customHeight="1">
      <c r="A173" s="21"/>
      <c r="C173" s="28"/>
      <c r="D173" s="28"/>
      <c r="F173" s="7"/>
      <c r="G173" s="7"/>
      <c r="H173" s="16"/>
      <c r="I173" s="7"/>
    </row>
    <row r="174" spans="1:9" ht="12.75" customHeight="1">
      <c r="A174" s="21"/>
      <c r="C174" s="28"/>
      <c r="D174" s="28"/>
      <c r="F174" s="7"/>
      <c r="G174" s="7"/>
      <c r="H174" s="16"/>
      <c r="I174" s="7"/>
    </row>
    <row r="175" spans="1:9" ht="12.75" customHeight="1">
      <c r="A175" s="21"/>
      <c r="C175" s="28"/>
      <c r="D175" s="28"/>
      <c r="F175" s="7"/>
      <c r="G175" s="7"/>
      <c r="H175" s="16"/>
      <c r="I175" s="7"/>
    </row>
    <row r="176" spans="1:9" ht="12.75" customHeight="1">
      <c r="A176" s="21"/>
      <c r="C176" s="28"/>
      <c r="D176" s="28"/>
      <c r="F176" s="7"/>
      <c r="G176" s="7"/>
      <c r="H176" s="16"/>
      <c r="I176" s="7"/>
    </row>
    <row r="177" spans="1:9" ht="12.75" customHeight="1">
      <c r="A177" s="21"/>
      <c r="C177" s="28"/>
      <c r="D177" s="28"/>
      <c r="F177" s="7"/>
      <c r="G177" s="7"/>
      <c r="H177" s="16"/>
      <c r="I177" s="7"/>
    </row>
    <row r="178" spans="1:9" ht="12.75" customHeight="1">
      <c r="A178" s="21"/>
      <c r="C178" s="28"/>
      <c r="D178" s="28"/>
      <c r="F178" s="7"/>
      <c r="G178" s="7"/>
      <c r="H178" s="16"/>
      <c r="I178" s="7"/>
    </row>
    <row r="179" spans="1:9" ht="12.75" customHeight="1">
      <c r="A179" s="21"/>
      <c r="C179" s="28"/>
      <c r="D179" s="28"/>
      <c r="F179" s="7"/>
      <c r="G179" s="7"/>
      <c r="H179" s="16"/>
      <c r="I179" s="7"/>
    </row>
    <row r="180" spans="1:9" ht="12.75" customHeight="1">
      <c r="A180" s="21"/>
      <c r="C180" s="28"/>
      <c r="D180" s="28"/>
      <c r="F180" s="7"/>
      <c r="G180" s="7"/>
      <c r="H180" s="16"/>
      <c r="I180" s="7"/>
    </row>
    <row r="181" spans="1:9" ht="12.75" customHeight="1">
      <c r="A181" s="21"/>
      <c r="C181" s="28"/>
      <c r="D181" s="28"/>
      <c r="F181" s="7"/>
      <c r="G181" s="7"/>
      <c r="H181" s="16"/>
      <c r="I181" s="7"/>
    </row>
    <row r="182" spans="1:9" ht="12.75" customHeight="1">
      <c r="A182" s="21"/>
      <c r="C182" s="28"/>
      <c r="D182" s="28"/>
      <c r="F182" s="7"/>
      <c r="G182" s="7"/>
      <c r="H182" s="16"/>
      <c r="I182" s="7"/>
    </row>
    <row r="183" spans="1:9" ht="12.75" customHeight="1">
      <c r="A183" s="21"/>
      <c r="C183" s="28"/>
      <c r="D183" s="28"/>
      <c r="F183" s="7"/>
      <c r="G183" s="7"/>
      <c r="H183" s="16"/>
      <c r="I183" s="7"/>
    </row>
    <row r="184" spans="1:9" ht="12.75" customHeight="1">
      <c r="A184" s="21"/>
      <c r="C184" s="28"/>
      <c r="D184" s="28"/>
      <c r="F184" s="7"/>
      <c r="G184" s="7"/>
      <c r="H184" s="16"/>
      <c r="I184" s="7"/>
    </row>
    <row r="185" spans="1:9" ht="12.75" customHeight="1">
      <c r="A185" s="21"/>
      <c r="C185" s="28"/>
      <c r="D185" s="28"/>
      <c r="F185" s="7"/>
      <c r="G185" s="7"/>
      <c r="H185" s="16"/>
      <c r="I185" s="7"/>
    </row>
    <row r="186" spans="1:9" ht="12.75" customHeight="1">
      <c r="A186" s="21"/>
      <c r="C186" s="28"/>
      <c r="D186" s="28"/>
      <c r="F186" s="7"/>
      <c r="G186" s="7"/>
      <c r="H186" s="16"/>
      <c r="I186" s="7"/>
    </row>
    <row r="187" spans="1:9" ht="12.75" customHeight="1">
      <c r="A187" s="21"/>
      <c r="C187" s="28"/>
      <c r="D187" s="28"/>
      <c r="F187" s="7"/>
      <c r="G187" s="7"/>
      <c r="H187" s="16"/>
      <c r="I187" s="7"/>
    </row>
    <row r="188" spans="1:9" ht="12.75" customHeight="1">
      <c r="A188" s="21"/>
      <c r="C188" s="28"/>
      <c r="D188" s="28"/>
      <c r="F188" s="7"/>
      <c r="G188" s="7"/>
      <c r="H188" s="16"/>
      <c r="I188" s="7"/>
    </row>
    <row r="189" spans="1:9" ht="12.75" customHeight="1">
      <c r="A189" s="21"/>
      <c r="C189" s="28"/>
      <c r="D189" s="28"/>
      <c r="F189" s="7"/>
      <c r="G189" s="7"/>
      <c r="H189" s="16"/>
      <c r="I189" s="7"/>
    </row>
    <row r="190" spans="1:9" ht="12.75" customHeight="1">
      <c r="A190" s="21"/>
      <c r="C190" s="28"/>
      <c r="D190" s="28"/>
      <c r="F190" s="7"/>
      <c r="G190" s="7"/>
      <c r="H190" s="16"/>
      <c r="I190" s="7"/>
    </row>
    <row r="191" spans="1:9" ht="12.75" customHeight="1">
      <c r="A191" s="21"/>
      <c r="C191" s="28"/>
      <c r="D191" s="28"/>
      <c r="F191" s="7"/>
      <c r="G191" s="7"/>
      <c r="H191" s="16"/>
      <c r="I191" s="7"/>
    </row>
    <row r="192" spans="1:9" ht="12.75" customHeight="1">
      <c r="A192" s="21"/>
      <c r="C192" s="28"/>
      <c r="D192" s="28"/>
      <c r="F192" s="7"/>
      <c r="G192" s="7"/>
      <c r="H192" s="16"/>
      <c r="I192" s="7"/>
    </row>
    <row r="193" spans="1:9" ht="12.75" customHeight="1">
      <c r="A193" s="21"/>
      <c r="C193" s="28"/>
      <c r="D193" s="28"/>
      <c r="F193" s="7"/>
      <c r="G193" s="7"/>
      <c r="H193" s="16"/>
      <c r="I193" s="7"/>
    </row>
    <row r="194" spans="1:9" ht="12.75" customHeight="1">
      <c r="A194" s="21"/>
      <c r="C194" s="28"/>
      <c r="D194" s="28"/>
      <c r="F194" s="7"/>
      <c r="G194" s="7"/>
      <c r="H194" s="16"/>
      <c r="I194" s="7"/>
    </row>
    <row r="195" spans="1:9" ht="12.75" customHeight="1">
      <c r="A195" s="21"/>
      <c r="C195" s="28"/>
      <c r="D195" s="28"/>
      <c r="F195" s="7"/>
      <c r="G195" s="7"/>
      <c r="H195" s="16"/>
      <c r="I195" s="7"/>
    </row>
    <row r="196" spans="1:9" ht="12.75" customHeight="1">
      <c r="A196" s="21"/>
      <c r="C196" s="28"/>
      <c r="D196" s="28"/>
      <c r="F196" s="7"/>
      <c r="G196" s="7"/>
      <c r="H196" s="16"/>
      <c r="I196" s="7"/>
    </row>
    <row r="197" spans="1:9" ht="12.75" customHeight="1">
      <c r="A197" s="21"/>
      <c r="C197" s="28"/>
      <c r="D197" s="28"/>
      <c r="F197" s="7"/>
      <c r="G197" s="7"/>
      <c r="H197" s="16"/>
      <c r="I197" s="7"/>
    </row>
    <row r="198" spans="1:9" ht="12.75" customHeight="1">
      <c r="A198" s="21"/>
      <c r="C198" s="28"/>
      <c r="D198" s="28"/>
      <c r="F198" s="7"/>
      <c r="G198" s="7"/>
      <c r="H198" s="16"/>
      <c r="I198" s="7"/>
    </row>
    <row r="199" spans="1:9" ht="12.75" customHeight="1">
      <c r="A199" s="21"/>
      <c r="C199" s="28"/>
      <c r="D199" s="28"/>
      <c r="F199" s="7"/>
      <c r="G199" s="7"/>
      <c r="H199" s="16"/>
      <c r="I199" s="7"/>
    </row>
    <row r="200" spans="1:9" ht="12.75" customHeight="1">
      <c r="A200" s="21"/>
      <c r="C200" s="28"/>
      <c r="D200" s="28"/>
      <c r="F200" s="7"/>
      <c r="G200" s="7"/>
      <c r="H200" s="16"/>
      <c r="I200" s="7"/>
    </row>
    <row r="201" spans="1:9" ht="12.75" customHeight="1">
      <c r="A201" s="21"/>
      <c r="C201" s="28"/>
      <c r="D201" s="28"/>
      <c r="F201" s="7"/>
      <c r="G201" s="7"/>
      <c r="H201" s="16"/>
      <c r="I201" s="7"/>
    </row>
    <row r="202" spans="1:9" ht="12.75" customHeight="1">
      <c r="A202" s="21"/>
      <c r="C202" s="28"/>
      <c r="D202" s="28"/>
      <c r="F202" s="7"/>
      <c r="G202" s="7"/>
      <c r="H202" s="16"/>
      <c r="I202" s="7"/>
    </row>
    <row r="203" spans="1:9" ht="12.75" customHeight="1">
      <c r="A203" s="21"/>
      <c r="C203" s="28"/>
      <c r="D203" s="28"/>
      <c r="F203" s="7"/>
      <c r="G203" s="7"/>
      <c r="H203" s="16"/>
      <c r="I203" s="7"/>
    </row>
    <row r="204" spans="1:9" ht="12.75" customHeight="1">
      <c r="A204" s="21"/>
      <c r="C204" s="28"/>
      <c r="D204" s="28"/>
      <c r="F204" s="7"/>
      <c r="G204" s="7"/>
      <c r="H204" s="16"/>
      <c r="I204" s="7"/>
    </row>
    <row r="205" spans="1:9" ht="12.75" customHeight="1">
      <c r="A205" s="21"/>
      <c r="C205" s="28"/>
      <c r="D205" s="28"/>
      <c r="F205" s="7"/>
      <c r="G205" s="7"/>
      <c r="H205" s="16"/>
      <c r="I205" s="7"/>
    </row>
    <row r="206" spans="1:9" ht="12.75" customHeight="1">
      <c r="A206" s="21"/>
      <c r="C206" s="28"/>
      <c r="D206" s="28"/>
      <c r="F206" s="7"/>
      <c r="G206" s="7"/>
      <c r="H206" s="16"/>
      <c r="I206" s="7"/>
    </row>
    <row r="207" spans="1:9" ht="12.75" customHeight="1">
      <c r="A207" s="21"/>
      <c r="C207" s="28"/>
      <c r="D207" s="28"/>
      <c r="F207" s="7"/>
      <c r="G207" s="7"/>
      <c r="H207" s="16"/>
      <c r="I207" s="7"/>
    </row>
    <row r="208" spans="1:9" ht="12.75" customHeight="1">
      <c r="A208" s="21"/>
      <c r="C208" s="28"/>
      <c r="D208" s="28"/>
      <c r="F208" s="7"/>
      <c r="G208" s="7"/>
      <c r="H208" s="16"/>
      <c r="I208" s="7"/>
    </row>
    <row r="209" spans="1:9" ht="12.75" customHeight="1">
      <c r="A209" s="21"/>
      <c r="C209" s="28"/>
      <c r="D209" s="28"/>
      <c r="F209" s="7"/>
      <c r="G209" s="7"/>
      <c r="H209" s="16"/>
      <c r="I209" s="7"/>
    </row>
    <row r="210" spans="1:9" ht="12.75" customHeight="1">
      <c r="A210" s="21"/>
      <c r="C210" s="28"/>
      <c r="D210" s="28"/>
      <c r="F210" s="7"/>
      <c r="G210" s="7"/>
      <c r="H210" s="16"/>
      <c r="I210" s="7"/>
    </row>
    <row r="211" spans="1:9" ht="12.75" customHeight="1">
      <c r="A211" s="21"/>
      <c r="C211" s="28"/>
      <c r="D211" s="28"/>
      <c r="F211" s="7"/>
      <c r="G211" s="7"/>
      <c r="H211" s="16"/>
      <c r="I211" s="7"/>
    </row>
    <row r="212" spans="1:9" ht="12.75" customHeight="1">
      <c r="A212" s="21"/>
      <c r="C212" s="28"/>
      <c r="D212" s="28"/>
      <c r="F212" s="7"/>
      <c r="G212" s="7"/>
      <c r="H212" s="16"/>
      <c r="I212" s="7"/>
    </row>
    <row r="213" spans="1:9" ht="12.75" customHeight="1">
      <c r="A213" s="21"/>
      <c r="C213" s="28"/>
      <c r="D213" s="28"/>
      <c r="F213" s="7"/>
      <c r="G213" s="7"/>
      <c r="H213" s="16"/>
      <c r="I213" s="7"/>
    </row>
    <row r="214" spans="1:9" ht="12.75" customHeight="1">
      <c r="A214" s="21"/>
      <c r="C214" s="28"/>
      <c r="D214" s="28"/>
      <c r="F214" s="7"/>
      <c r="G214" s="7"/>
      <c r="H214" s="16"/>
      <c r="I214" s="7"/>
    </row>
    <row r="215" spans="1:9" ht="12.75" customHeight="1">
      <c r="A215" s="21"/>
      <c r="C215" s="28"/>
      <c r="D215" s="28"/>
      <c r="F215" s="7"/>
      <c r="G215" s="7"/>
      <c r="H215" s="16"/>
      <c r="I215" s="7"/>
    </row>
    <row r="216" spans="1:9" ht="12.75" customHeight="1">
      <c r="A216" s="21"/>
      <c r="C216" s="28"/>
      <c r="D216" s="28"/>
      <c r="F216" s="7"/>
      <c r="G216" s="7"/>
      <c r="H216" s="16"/>
      <c r="I216" s="7"/>
    </row>
    <row r="217" spans="1:9" ht="12.75" customHeight="1">
      <c r="A217" s="21"/>
      <c r="C217" s="28"/>
      <c r="D217" s="28"/>
      <c r="F217" s="7"/>
      <c r="G217" s="7"/>
      <c r="H217" s="16"/>
      <c r="I217" s="7"/>
    </row>
    <row r="218" spans="1:9" ht="12.75" customHeight="1">
      <c r="A218" s="21"/>
      <c r="C218" s="28"/>
      <c r="D218" s="28"/>
      <c r="F218" s="7"/>
      <c r="G218" s="7"/>
      <c r="H218" s="16"/>
      <c r="I218" s="7"/>
    </row>
    <row r="219" spans="1:9" ht="12.75" customHeight="1">
      <c r="A219" s="21"/>
      <c r="C219" s="28"/>
      <c r="D219" s="28"/>
      <c r="F219" s="7"/>
      <c r="G219" s="7"/>
      <c r="H219" s="16"/>
      <c r="I219" s="7"/>
    </row>
    <row r="220" spans="1:9" ht="12.75" customHeight="1">
      <c r="A220" s="21"/>
      <c r="C220" s="28"/>
      <c r="D220" s="28"/>
      <c r="F220" s="7"/>
      <c r="G220" s="7"/>
      <c r="H220" s="16"/>
      <c r="I220" s="7"/>
    </row>
    <row r="221" spans="1:9" ht="12.75" customHeight="1">
      <c r="A221" s="21"/>
      <c r="C221" s="28"/>
      <c r="D221" s="28"/>
      <c r="F221" s="7"/>
      <c r="G221" s="7"/>
      <c r="H221" s="16"/>
      <c r="I221" s="7"/>
    </row>
    <row r="222" spans="1:9" ht="12.75" customHeight="1">
      <c r="A222" s="21"/>
      <c r="C222" s="28"/>
      <c r="D222" s="28"/>
      <c r="F222" s="7"/>
      <c r="G222" s="7"/>
      <c r="H222" s="16"/>
      <c r="I222" s="7"/>
    </row>
    <row r="223" spans="1:9" ht="12.75" customHeight="1">
      <c r="A223" s="21"/>
      <c r="C223" s="28"/>
      <c r="D223" s="28"/>
      <c r="F223" s="7"/>
      <c r="G223" s="7"/>
      <c r="H223" s="16"/>
      <c r="I223" s="7"/>
    </row>
    <row r="224" spans="1:9" ht="12.75" customHeight="1">
      <c r="A224" s="21"/>
      <c r="C224" s="28"/>
      <c r="D224" s="28"/>
      <c r="F224" s="7"/>
      <c r="G224" s="7"/>
      <c r="H224" s="16"/>
      <c r="I224" s="7"/>
    </row>
    <row r="225" spans="1:9" ht="12.75" customHeight="1">
      <c r="A225" s="21"/>
      <c r="C225" s="28"/>
      <c r="D225" s="28"/>
      <c r="F225" s="7"/>
      <c r="G225" s="7"/>
      <c r="H225" s="16"/>
      <c r="I225" s="7"/>
    </row>
    <row r="226" spans="1:9" ht="12.75" customHeight="1">
      <c r="A226" s="21"/>
      <c r="C226" s="28"/>
      <c r="D226" s="28"/>
      <c r="F226" s="7"/>
      <c r="G226" s="7"/>
      <c r="H226" s="16"/>
      <c r="I226" s="7"/>
    </row>
    <row r="227" spans="1:9" ht="12.75" customHeight="1">
      <c r="A227" s="21"/>
      <c r="C227" s="28"/>
      <c r="D227" s="28"/>
      <c r="F227" s="7"/>
      <c r="G227" s="7"/>
      <c r="H227" s="16"/>
      <c r="I227" s="7"/>
    </row>
    <row r="228" spans="1:9" ht="12.75" customHeight="1">
      <c r="A228" s="21"/>
      <c r="C228" s="28"/>
      <c r="D228" s="28"/>
      <c r="F228" s="7"/>
      <c r="G228" s="7"/>
      <c r="H228" s="16"/>
      <c r="I228" s="7"/>
    </row>
    <row r="229" spans="1:9" ht="12.75" customHeight="1">
      <c r="A229" s="21"/>
      <c r="C229" s="28"/>
      <c r="D229" s="28"/>
      <c r="F229" s="7"/>
      <c r="G229" s="7"/>
      <c r="H229" s="16"/>
      <c r="I229" s="7"/>
    </row>
    <row r="230" spans="1:9" ht="12.75" customHeight="1">
      <c r="A230" s="21"/>
      <c r="C230" s="28"/>
      <c r="D230" s="28"/>
      <c r="F230" s="7"/>
      <c r="G230" s="7"/>
      <c r="H230" s="16"/>
      <c r="I230" s="7"/>
    </row>
    <row r="231" spans="1:9" ht="12.75" customHeight="1">
      <c r="A231" s="21"/>
      <c r="C231" s="28"/>
      <c r="D231" s="28"/>
      <c r="F231" s="7"/>
      <c r="G231" s="7"/>
      <c r="H231" s="16"/>
      <c r="I231" s="7"/>
    </row>
    <row r="232" spans="1:9" ht="12.75" customHeight="1">
      <c r="A232" s="21"/>
      <c r="C232" s="28"/>
      <c r="D232" s="28"/>
      <c r="F232" s="7"/>
      <c r="G232" s="7"/>
      <c r="H232" s="16"/>
      <c r="I232" s="7"/>
    </row>
    <row r="233" spans="1:9" ht="12.75" customHeight="1">
      <c r="A233" s="21"/>
      <c r="C233" s="28"/>
      <c r="D233" s="28"/>
      <c r="F233" s="7"/>
      <c r="G233" s="7"/>
      <c r="H233" s="16"/>
      <c r="I233" s="7"/>
    </row>
    <row r="234" spans="1:9" ht="12.75" customHeight="1">
      <c r="A234" s="21"/>
      <c r="C234" s="28"/>
      <c r="D234" s="28"/>
      <c r="F234" s="7"/>
      <c r="G234" s="7"/>
      <c r="H234" s="16"/>
      <c r="I234" s="7"/>
    </row>
    <row r="235" spans="1:9" ht="12.75" customHeight="1">
      <c r="A235" s="21"/>
      <c r="C235" s="28"/>
      <c r="D235" s="28"/>
      <c r="F235" s="7"/>
      <c r="G235" s="7"/>
      <c r="H235" s="16"/>
      <c r="I235" s="7"/>
    </row>
    <row r="236" spans="1:9" ht="12.75" customHeight="1">
      <c r="A236" s="21"/>
      <c r="C236" s="28"/>
      <c r="D236" s="28"/>
      <c r="F236" s="7"/>
      <c r="G236" s="7"/>
      <c r="H236" s="16"/>
      <c r="I236" s="7"/>
    </row>
    <row r="237" spans="1:9" ht="12.75" customHeight="1">
      <c r="A237" s="21"/>
      <c r="C237" s="28"/>
      <c r="D237" s="28"/>
      <c r="F237" s="7"/>
      <c r="G237" s="7"/>
      <c r="H237" s="16"/>
      <c r="I237" s="7"/>
    </row>
    <row r="238" spans="1:9" ht="12.75" customHeight="1">
      <c r="A238" s="21"/>
      <c r="C238" s="28"/>
      <c r="D238" s="28"/>
      <c r="F238" s="7"/>
      <c r="G238" s="7"/>
      <c r="H238" s="16"/>
      <c r="I238" s="7"/>
    </row>
    <row r="239" spans="1:9" ht="12.75" customHeight="1">
      <c r="A239" s="21"/>
      <c r="C239" s="28"/>
      <c r="D239" s="28"/>
      <c r="F239" s="7"/>
      <c r="G239" s="7"/>
      <c r="H239" s="16"/>
      <c r="I239" s="7"/>
    </row>
    <row r="240" spans="1:9" ht="12.75" customHeight="1">
      <c r="A240" s="21"/>
      <c r="C240" s="28"/>
      <c r="D240" s="28"/>
      <c r="F240" s="7"/>
      <c r="G240" s="7"/>
      <c r="H240" s="16"/>
      <c r="I240" s="7"/>
    </row>
    <row r="241" spans="1:9" ht="12.75" customHeight="1">
      <c r="A241" s="21"/>
      <c r="C241" s="28"/>
      <c r="D241" s="28"/>
      <c r="F241" s="7"/>
      <c r="G241" s="7"/>
      <c r="H241" s="16"/>
      <c r="I241" s="7"/>
    </row>
    <row r="242" spans="1:9" ht="12.75" customHeight="1">
      <c r="A242" s="21"/>
      <c r="C242" s="28"/>
      <c r="D242" s="28"/>
      <c r="F242" s="7"/>
      <c r="G242" s="7"/>
      <c r="H242" s="16"/>
      <c r="I242" s="7"/>
    </row>
    <row r="243" spans="1:9" ht="12.75" customHeight="1">
      <c r="A243" s="21"/>
      <c r="C243" s="28"/>
      <c r="D243" s="28"/>
      <c r="F243" s="7"/>
      <c r="G243" s="7"/>
      <c r="H243" s="16"/>
      <c r="I243" s="7"/>
    </row>
    <row r="244" spans="1:9" ht="12.75" customHeight="1">
      <c r="A244" s="21"/>
      <c r="C244" s="28"/>
      <c r="D244" s="28"/>
      <c r="F244" s="7"/>
      <c r="G244" s="7"/>
      <c r="H244" s="16"/>
      <c r="I244" s="7"/>
    </row>
    <row r="245" spans="1:9" ht="12.75" customHeight="1">
      <c r="A245" s="21"/>
      <c r="C245" s="28"/>
      <c r="D245" s="28"/>
      <c r="F245" s="7"/>
      <c r="G245" s="7"/>
      <c r="H245" s="16"/>
      <c r="I245" s="7"/>
    </row>
    <row r="246" spans="1:9" ht="12.75" customHeight="1">
      <c r="A246" s="21"/>
      <c r="C246" s="28"/>
      <c r="D246" s="28"/>
      <c r="F246" s="7"/>
      <c r="G246" s="7"/>
      <c r="H246" s="16"/>
      <c r="I246" s="7"/>
    </row>
    <row r="247" spans="1:9" ht="12.75" customHeight="1">
      <c r="A247" s="21"/>
      <c r="C247" s="28"/>
      <c r="D247" s="28"/>
      <c r="F247" s="7"/>
      <c r="G247" s="7"/>
      <c r="H247" s="16"/>
      <c r="I247" s="7"/>
    </row>
    <row r="248" spans="1:9" ht="12.75" customHeight="1">
      <c r="A248" s="21"/>
      <c r="C248" s="28"/>
      <c r="D248" s="28"/>
      <c r="F248" s="7"/>
      <c r="G248" s="7"/>
      <c r="H248" s="16"/>
      <c r="I248" s="7"/>
    </row>
    <row r="249" spans="1:9" ht="12.75" customHeight="1">
      <c r="A249" s="21"/>
      <c r="C249" s="28"/>
      <c r="D249" s="28"/>
      <c r="F249" s="7"/>
      <c r="G249" s="7"/>
      <c r="H249" s="16"/>
      <c r="I249" s="7"/>
    </row>
    <row r="250" spans="1:9" ht="12.75" customHeight="1">
      <c r="A250" s="21"/>
      <c r="C250" s="28"/>
      <c r="D250" s="28"/>
      <c r="F250" s="7"/>
      <c r="G250" s="7"/>
      <c r="H250" s="16"/>
      <c r="I250" s="7"/>
    </row>
    <row r="251" spans="1:9" ht="12.75" customHeight="1">
      <c r="A251" s="21"/>
      <c r="C251" s="28"/>
      <c r="D251" s="28"/>
      <c r="F251" s="7"/>
      <c r="G251" s="7"/>
      <c r="H251" s="16"/>
      <c r="I251" s="7"/>
    </row>
    <row r="252" spans="1:9" ht="12.75" customHeight="1">
      <c r="A252" s="21"/>
      <c r="C252" s="28"/>
      <c r="D252" s="28"/>
      <c r="F252" s="7"/>
      <c r="G252" s="7"/>
      <c r="H252" s="16"/>
      <c r="I252" s="7"/>
    </row>
    <row r="253" spans="1:9" ht="12.75" customHeight="1">
      <c r="A253" s="21"/>
      <c r="C253" s="28"/>
      <c r="D253" s="28"/>
      <c r="F253" s="7"/>
      <c r="G253" s="7"/>
      <c r="H253" s="16"/>
      <c r="I253" s="7"/>
    </row>
    <row r="254" spans="1:9" ht="12.75" customHeight="1">
      <c r="A254" s="21"/>
      <c r="C254" s="28"/>
      <c r="D254" s="28"/>
      <c r="F254" s="7"/>
      <c r="G254" s="7"/>
      <c r="H254" s="16"/>
      <c r="I254" s="7"/>
    </row>
    <row r="255" spans="1:9" ht="12.75" customHeight="1">
      <c r="A255" s="21"/>
      <c r="C255" s="28"/>
      <c r="D255" s="28"/>
      <c r="F255" s="7"/>
      <c r="G255" s="7"/>
      <c r="H255" s="16"/>
      <c r="I255" s="7"/>
    </row>
    <row r="256" spans="1:9" ht="12.75" customHeight="1">
      <c r="A256" s="21"/>
      <c r="C256" s="28"/>
      <c r="D256" s="28"/>
      <c r="F256" s="7"/>
      <c r="G256" s="7"/>
      <c r="H256" s="16"/>
      <c r="I256" s="7"/>
    </row>
    <row r="257" spans="1:9" ht="12.75" customHeight="1">
      <c r="A257" s="21"/>
      <c r="C257" s="28"/>
      <c r="D257" s="28"/>
      <c r="F257" s="7"/>
      <c r="G257" s="7"/>
      <c r="H257" s="16"/>
      <c r="I257" s="7"/>
    </row>
    <row r="258" spans="1:9" ht="12.75" customHeight="1">
      <c r="A258" s="21"/>
      <c r="C258" s="28"/>
      <c r="D258" s="28"/>
      <c r="F258" s="7"/>
      <c r="G258" s="7"/>
      <c r="H258" s="16"/>
      <c r="I258" s="7"/>
    </row>
    <row r="259" spans="1:9" ht="12.75" customHeight="1">
      <c r="A259" s="21"/>
      <c r="C259" s="28"/>
      <c r="D259" s="28"/>
      <c r="F259" s="7"/>
      <c r="G259" s="7"/>
      <c r="H259" s="16"/>
      <c r="I259" s="7"/>
    </row>
    <row r="260" spans="1:9" ht="12.75" customHeight="1">
      <c r="A260" s="21"/>
      <c r="C260" s="28"/>
      <c r="D260" s="28"/>
      <c r="F260" s="7"/>
      <c r="G260" s="7"/>
      <c r="H260" s="16"/>
      <c r="I260" s="7"/>
    </row>
    <row r="261" spans="1:9" ht="12.75" customHeight="1">
      <c r="A261" s="21"/>
      <c r="C261" s="28"/>
      <c r="D261" s="28"/>
      <c r="F261" s="7"/>
      <c r="G261" s="7"/>
      <c r="H261" s="16"/>
      <c r="I261" s="7"/>
    </row>
    <row r="262" spans="1:9" ht="12.75" customHeight="1">
      <c r="A262" s="21"/>
      <c r="C262" s="28"/>
      <c r="D262" s="28"/>
      <c r="F262" s="7"/>
      <c r="G262" s="7"/>
      <c r="H262" s="16"/>
      <c r="I262" s="7"/>
    </row>
    <row r="263" spans="1:9" ht="12.75" customHeight="1">
      <c r="A263" s="21"/>
      <c r="C263" s="28"/>
      <c r="D263" s="28"/>
      <c r="F263" s="7"/>
      <c r="G263" s="7"/>
      <c r="H263" s="16"/>
      <c r="I263" s="7"/>
    </row>
    <row r="264" spans="1:9" ht="12.75" customHeight="1">
      <c r="A264" s="21"/>
      <c r="C264" s="28"/>
      <c r="D264" s="28"/>
      <c r="F264" s="7"/>
      <c r="G264" s="7"/>
      <c r="H264" s="16"/>
      <c r="I264" s="7"/>
    </row>
    <row r="265" spans="1:9" ht="12.75" customHeight="1">
      <c r="A265" s="21"/>
      <c r="C265" s="28"/>
      <c r="D265" s="28"/>
      <c r="F265" s="7"/>
      <c r="G265" s="7"/>
      <c r="H265" s="16"/>
      <c r="I265" s="7"/>
    </row>
    <row r="266" spans="1:9" ht="12.75" customHeight="1">
      <c r="A266" s="21"/>
      <c r="C266" s="28"/>
      <c r="D266" s="28"/>
      <c r="F266" s="7"/>
      <c r="G266" s="7"/>
      <c r="H266" s="16"/>
      <c r="I266" s="7"/>
    </row>
    <row r="267" spans="1:9" ht="12.75" customHeight="1">
      <c r="A267" s="21"/>
      <c r="C267" s="28"/>
      <c r="D267" s="28"/>
      <c r="F267" s="7"/>
      <c r="G267" s="7"/>
      <c r="H267" s="16"/>
      <c r="I267" s="7"/>
    </row>
    <row r="268" spans="1:9" ht="12.75" customHeight="1">
      <c r="A268" s="21"/>
      <c r="C268" s="28"/>
      <c r="D268" s="28"/>
      <c r="F268" s="7"/>
      <c r="G268" s="7"/>
      <c r="H268" s="16"/>
      <c r="I268" s="7"/>
    </row>
    <row r="269" spans="1:9" ht="12.75" customHeight="1">
      <c r="A269" s="21"/>
      <c r="C269" s="28"/>
      <c r="D269" s="28"/>
      <c r="F269" s="7"/>
      <c r="G269" s="7"/>
      <c r="H269" s="16"/>
      <c r="I269" s="7"/>
    </row>
    <row r="270" spans="1:9" ht="12.75" customHeight="1">
      <c r="A270" s="21"/>
      <c r="C270" s="28"/>
      <c r="D270" s="28"/>
      <c r="F270" s="7"/>
      <c r="G270" s="7"/>
      <c r="H270" s="16"/>
      <c r="I270" s="7"/>
    </row>
    <row r="271" spans="1:9" ht="12.75" customHeight="1">
      <c r="A271" s="21"/>
      <c r="C271" s="28"/>
      <c r="D271" s="28"/>
      <c r="F271" s="7"/>
      <c r="G271" s="7"/>
      <c r="H271" s="16"/>
      <c r="I271" s="7"/>
    </row>
    <row r="272" spans="1:9" ht="12.75" customHeight="1">
      <c r="A272" s="21"/>
      <c r="C272" s="28"/>
      <c r="D272" s="28"/>
      <c r="F272" s="7"/>
      <c r="G272" s="7"/>
      <c r="H272" s="16"/>
      <c r="I272" s="7"/>
    </row>
    <row r="273" spans="1:9" ht="12.75" customHeight="1">
      <c r="A273" s="21"/>
      <c r="C273" s="28"/>
      <c r="D273" s="28"/>
      <c r="F273" s="7"/>
      <c r="G273" s="7"/>
      <c r="H273" s="16"/>
      <c r="I273" s="7"/>
    </row>
    <row r="274" spans="1:9" ht="12.75" customHeight="1">
      <c r="A274" s="21"/>
      <c r="C274" s="28"/>
      <c r="D274" s="28"/>
      <c r="F274" s="7"/>
      <c r="G274" s="7"/>
      <c r="H274" s="16"/>
      <c r="I274" s="7"/>
    </row>
    <row r="275" spans="1:9" ht="12.75" customHeight="1">
      <c r="A275" s="21"/>
      <c r="C275" s="28"/>
      <c r="D275" s="28"/>
      <c r="F275" s="7"/>
      <c r="G275" s="7"/>
      <c r="H275" s="16"/>
      <c r="I275" s="7"/>
    </row>
    <row r="276" spans="1:9" ht="12.75" customHeight="1">
      <c r="A276" s="21"/>
      <c r="C276" s="28"/>
      <c r="D276" s="28"/>
      <c r="F276" s="7"/>
      <c r="G276" s="7"/>
      <c r="H276" s="16"/>
      <c r="I276" s="7"/>
    </row>
    <row r="277" spans="1:9" ht="12.75" customHeight="1">
      <c r="A277" s="21"/>
      <c r="C277" s="28"/>
      <c r="D277" s="28"/>
      <c r="F277" s="7"/>
      <c r="G277" s="7"/>
      <c r="H277" s="16"/>
      <c r="I277" s="7"/>
    </row>
    <row r="278" spans="1:9" ht="12.75" customHeight="1">
      <c r="A278" s="21"/>
      <c r="C278" s="28"/>
      <c r="D278" s="28"/>
      <c r="F278" s="7"/>
      <c r="G278" s="7"/>
      <c r="H278" s="16"/>
      <c r="I278" s="7"/>
    </row>
    <row r="279" spans="1:9" ht="12.75" customHeight="1">
      <c r="A279" s="21"/>
      <c r="C279" s="28"/>
      <c r="D279" s="28"/>
      <c r="F279" s="7"/>
      <c r="G279" s="7"/>
      <c r="H279" s="16"/>
      <c r="I279" s="7"/>
    </row>
    <row r="280" spans="1:9" ht="12.75" customHeight="1">
      <c r="A280" s="21"/>
      <c r="C280" s="28"/>
      <c r="D280" s="28"/>
      <c r="F280" s="7"/>
      <c r="G280" s="7"/>
      <c r="H280" s="16"/>
      <c r="I280" s="7"/>
    </row>
    <row r="281" spans="1:9" ht="12.75" customHeight="1">
      <c r="A281" s="21"/>
      <c r="C281" s="28"/>
      <c r="D281" s="28"/>
      <c r="F281" s="7"/>
      <c r="G281" s="7"/>
      <c r="H281" s="16"/>
      <c r="I281" s="7"/>
    </row>
    <row r="282" spans="1:9" ht="12.75" customHeight="1">
      <c r="A282" s="21"/>
      <c r="C282" s="28"/>
      <c r="D282" s="28"/>
      <c r="F282" s="7"/>
      <c r="G282" s="7"/>
      <c r="H282" s="16"/>
      <c r="I282" s="7"/>
    </row>
    <row r="283" spans="1:9" ht="12.75" customHeight="1">
      <c r="A283" s="21"/>
      <c r="C283" s="28"/>
      <c r="D283" s="28"/>
      <c r="F283" s="7"/>
      <c r="G283" s="7"/>
      <c r="H283" s="16"/>
      <c r="I283" s="7"/>
    </row>
    <row r="284" spans="1:9" ht="12.75" customHeight="1">
      <c r="A284" s="21"/>
      <c r="C284" s="28"/>
      <c r="D284" s="28"/>
      <c r="F284" s="7"/>
      <c r="G284" s="7"/>
      <c r="H284" s="16"/>
      <c r="I284" s="7"/>
    </row>
    <row r="285" spans="1:9" ht="12.75" customHeight="1">
      <c r="A285" s="21"/>
      <c r="C285" s="28"/>
      <c r="D285" s="28"/>
      <c r="F285" s="7"/>
      <c r="G285" s="7"/>
      <c r="H285" s="16"/>
      <c r="I285" s="7"/>
    </row>
    <row r="286" spans="1:9" ht="12.75" customHeight="1">
      <c r="A286" s="21"/>
      <c r="C286" s="28"/>
      <c r="D286" s="28"/>
      <c r="F286" s="7"/>
      <c r="G286" s="7"/>
      <c r="H286" s="16"/>
      <c r="I286" s="7"/>
    </row>
    <row r="287" spans="1:9" ht="12.75" customHeight="1">
      <c r="A287" s="21"/>
      <c r="C287" s="28"/>
      <c r="D287" s="28"/>
      <c r="F287" s="7"/>
      <c r="G287" s="7"/>
      <c r="H287" s="16"/>
      <c r="I287" s="7"/>
    </row>
    <row r="288" spans="1:9" ht="12.75" customHeight="1">
      <c r="A288" s="21"/>
      <c r="C288" s="28"/>
      <c r="D288" s="28"/>
      <c r="F288" s="7"/>
      <c r="G288" s="7"/>
      <c r="H288" s="16"/>
      <c r="I288" s="7"/>
    </row>
    <row r="289" spans="1:9" ht="12.75" customHeight="1">
      <c r="A289" s="21"/>
      <c r="C289" s="28"/>
      <c r="D289" s="28"/>
      <c r="F289" s="7"/>
      <c r="G289" s="7"/>
      <c r="H289" s="16"/>
      <c r="I289" s="7"/>
    </row>
    <row r="290" spans="1:9" ht="12.75" customHeight="1">
      <c r="A290" s="21"/>
      <c r="C290" s="28"/>
      <c r="D290" s="28"/>
      <c r="F290" s="7"/>
      <c r="G290" s="7"/>
      <c r="H290" s="16"/>
      <c r="I290" s="7"/>
    </row>
    <row r="291" spans="1:9" ht="12.75" customHeight="1">
      <c r="A291" s="21"/>
      <c r="C291" s="28"/>
      <c r="D291" s="28"/>
      <c r="F291" s="7"/>
      <c r="G291" s="7"/>
      <c r="H291" s="16"/>
      <c r="I291" s="7"/>
    </row>
    <row r="292" spans="1:9" ht="12.75" customHeight="1">
      <c r="A292" s="21"/>
      <c r="C292" s="28"/>
      <c r="D292" s="28"/>
      <c r="F292" s="7"/>
      <c r="G292" s="7"/>
      <c r="H292" s="16"/>
      <c r="I292" s="7"/>
    </row>
    <row r="293" spans="1:9" ht="12.75" customHeight="1">
      <c r="A293" s="21"/>
      <c r="C293" s="28"/>
      <c r="D293" s="28"/>
      <c r="F293" s="7"/>
      <c r="G293" s="7"/>
      <c r="H293" s="16"/>
      <c r="I293" s="7"/>
    </row>
    <row r="294" spans="1:9" ht="12.75" customHeight="1">
      <c r="A294" s="21"/>
      <c r="C294" s="28"/>
      <c r="D294" s="28"/>
      <c r="F294" s="7"/>
      <c r="G294" s="7"/>
      <c r="H294" s="16"/>
      <c r="I294" s="7"/>
    </row>
    <row r="295" spans="1:9" ht="12.75" customHeight="1">
      <c r="A295" s="21"/>
      <c r="C295" s="28"/>
      <c r="D295" s="28"/>
      <c r="F295" s="7"/>
      <c r="G295" s="7"/>
      <c r="H295" s="16"/>
      <c r="I295" s="7"/>
    </row>
    <row r="296" spans="1:9" ht="12.75" customHeight="1">
      <c r="A296" s="21"/>
      <c r="C296" s="28"/>
      <c r="D296" s="28"/>
      <c r="F296" s="7"/>
      <c r="G296" s="7"/>
      <c r="H296" s="16"/>
      <c r="I296" s="7"/>
    </row>
    <row r="297" spans="1:9" ht="12.75" customHeight="1">
      <c r="A297" s="21"/>
      <c r="C297" s="28"/>
      <c r="D297" s="28"/>
      <c r="F297" s="7"/>
      <c r="G297" s="7"/>
      <c r="H297" s="16"/>
      <c r="I297" s="7"/>
    </row>
    <row r="298" spans="1:9" ht="12.75" customHeight="1">
      <c r="A298" s="21"/>
      <c r="C298" s="28"/>
      <c r="D298" s="28"/>
      <c r="F298" s="7"/>
      <c r="G298" s="7"/>
      <c r="H298" s="16"/>
      <c r="I298" s="7"/>
    </row>
    <row r="299" spans="1:9" ht="12.75" customHeight="1">
      <c r="A299" s="21"/>
      <c r="C299" s="28"/>
      <c r="D299" s="28"/>
      <c r="F299" s="7"/>
      <c r="G299" s="7"/>
      <c r="H299" s="16"/>
      <c r="I299" s="7"/>
    </row>
    <row r="300" spans="1:9" ht="12.75" customHeight="1">
      <c r="A300" s="21"/>
      <c r="C300" s="28"/>
      <c r="D300" s="28"/>
      <c r="F300" s="7"/>
      <c r="G300" s="7"/>
      <c r="H300" s="16"/>
      <c r="I300" s="7"/>
    </row>
    <row r="301" spans="1:9" ht="12.75" customHeight="1">
      <c r="A301" s="21"/>
      <c r="C301" s="28"/>
      <c r="D301" s="28"/>
      <c r="F301" s="7"/>
      <c r="G301" s="7"/>
      <c r="H301" s="16"/>
      <c r="I301" s="7"/>
    </row>
    <row r="302" spans="1:9" ht="12.75" customHeight="1">
      <c r="A302" s="21"/>
      <c r="C302" s="28"/>
      <c r="D302" s="28"/>
      <c r="F302" s="7"/>
      <c r="G302" s="7"/>
      <c r="H302" s="16"/>
      <c r="I302" s="7"/>
    </row>
    <row r="303" spans="1:9" ht="12.75" customHeight="1">
      <c r="A303" s="21"/>
      <c r="C303" s="28"/>
      <c r="D303" s="28"/>
      <c r="F303" s="7"/>
      <c r="G303" s="7"/>
      <c r="H303" s="16"/>
      <c r="I303" s="7"/>
    </row>
    <row r="304" spans="1:9" ht="12.75" customHeight="1">
      <c r="A304" s="21"/>
      <c r="C304" s="28"/>
      <c r="D304" s="28"/>
      <c r="F304" s="7"/>
      <c r="G304" s="7"/>
      <c r="H304" s="16"/>
      <c r="I304" s="7"/>
    </row>
    <row r="305" spans="1:9" ht="12.75" customHeight="1">
      <c r="A305" s="21"/>
      <c r="C305" s="28"/>
      <c r="D305" s="28"/>
      <c r="F305" s="7"/>
      <c r="G305" s="7"/>
      <c r="H305" s="16"/>
      <c r="I305" s="7"/>
    </row>
    <row r="306" spans="1:9" ht="12.75" customHeight="1">
      <c r="A306" s="21"/>
      <c r="C306" s="28"/>
      <c r="D306" s="28"/>
      <c r="F306" s="7"/>
      <c r="G306" s="7"/>
      <c r="H306" s="16"/>
      <c r="I306" s="7"/>
    </row>
    <row r="307" spans="1:9" ht="12.75" customHeight="1">
      <c r="A307" s="21"/>
      <c r="C307" s="28"/>
      <c r="D307" s="28"/>
      <c r="F307" s="7"/>
      <c r="G307" s="7"/>
      <c r="H307" s="16"/>
      <c r="I307" s="7"/>
    </row>
    <row r="308" spans="1:9" ht="12.75" customHeight="1">
      <c r="A308" s="21"/>
      <c r="C308" s="28"/>
      <c r="D308" s="28"/>
      <c r="F308" s="7"/>
      <c r="G308" s="7"/>
      <c r="H308" s="16"/>
      <c r="I308" s="7"/>
    </row>
    <row r="309" spans="1:9" ht="12.75" customHeight="1">
      <c r="A309" s="21"/>
      <c r="C309" s="28"/>
      <c r="D309" s="28"/>
      <c r="F309" s="7"/>
      <c r="G309" s="7"/>
      <c r="H309" s="16"/>
      <c r="I309" s="7"/>
    </row>
    <row r="310" spans="1:9" ht="12.75" customHeight="1">
      <c r="A310" s="21"/>
      <c r="C310" s="28"/>
      <c r="D310" s="28"/>
      <c r="F310" s="7"/>
      <c r="G310" s="7"/>
      <c r="H310" s="16"/>
      <c r="I310" s="7"/>
    </row>
    <row r="311" spans="1:9" ht="12.75" customHeight="1">
      <c r="A311" s="21"/>
      <c r="C311" s="28"/>
      <c r="D311" s="28"/>
      <c r="F311" s="7"/>
      <c r="G311" s="7"/>
      <c r="H311" s="16"/>
      <c r="I311" s="7"/>
    </row>
    <row r="312" spans="1:9" ht="12.75" customHeight="1">
      <c r="A312" s="21"/>
      <c r="C312" s="28"/>
      <c r="D312" s="28"/>
      <c r="F312" s="7"/>
      <c r="G312" s="7"/>
      <c r="H312" s="16"/>
      <c r="I312" s="7"/>
    </row>
    <row r="313" spans="1:9" ht="12.75" customHeight="1">
      <c r="A313" s="21"/>
      <c r="C313" s="28"/>
      <c r="D313" s="28"/>
      <c r="F313" s="7"/>
      <c r="G313" s="7"/>
      <c r="H313" s="16"/>
      <c r="I313" s="7"/>
    </row>
    <row r="314" spans="1:9" ht="12.75" customHeight="1">
      <c r="A314" s="21"/>
      <c r="C314" s="28"/>
      <c r="D314" s="28"/>
      <c r="F314" s="7"/>
      <c r="G314" s="7"/>
      <c r="H314" s="16"/>
      <c r="I314" s="7"/>
    </row>
    <row r="315" spans="1:9" ht="12.75" customHeight="1">
      <c r="A315" s="21"/>
      <c r="C315" s="28"/>
      <c r="D315" s="28"/>
      <c r="F315" s="7"/>
      <c r="G315" s="7"/>
      <c r="H315" s="16"/>
      <c r="I315" s="7"/>
    </row>
    <row r="316" spans="1:9" ht="12.75" customHeight="1">
      <c r="A316" s="21"/>
      <c r="C316" s="28"/>
      <c r="D316" s="28"/>
      <c r="F316" s="7"/>
      <c r="G316" s="7"/>
      <c r="H316" s="16"/>
      <c r="I316" s="7"/>
    </row>
    <row r="317" spans="1:9" ht="12.75" customHeight="1">
      <c r="A317" s="21"/>
      <c r="C317" s="28"/>
      <c r="D317" s="28"/>
      <c r="F317" s="7"/>
      <c r="G317" s="7"/>
      <c r="H317" s="16"/>
      <c r="I317" s="7"/>
    </row>
    <row r="318" spans="1:9" ht="12.75" customHeight="1">
      <c r="A318" s="21"/>
      <c r="C318" s="28"/>
      <c r="D318" s="28"/>
      <c r="F318" s="7"/>
      <c r="G318" s="7"/>
      <c r="H318" s="16"/>
      <c r="I318" s="7"/>
    </row>
    <row r="319" spans="1:9" ht="12.75" customHeight="1">
      <c r="A319" s="21"/>
      <c r="C319" s="28"/>
      <c r="D319" s="28"/>
      <c r="F319" s="7"/>
      <c r="G319" s="7"/>
      <c r="H319" s="16"/>
      <c r="I319" s="7"/>
    </row>
    <row r="320" spans="1:9" ht="12.75" customHeight="1">
      <c r="A320" s="21"/>
      <c r="C320" s="28"/>
      <c r="D320" s="28"/>
      <c r="F320" s="7"/>
      <c r="G320" s="7"/>
      <c r="H320" s="16"/>
      <c r="I320" s="7"/>
    </row>
    <row r="321" spans="1:9" ht="12.75" customHeight="1">
      <c r="A321" s="21"/>
      <c r="C321" s="28"/>
      <c r="D321" s="28"/>
      <c r="F321" s="7"/>
      <c r="G321" s="7"/>
      <c r="H321" s="16"/>
      <c r="I321" s="7"/>
    </row>
    <row r="322" spans="1:9" ht="12.75" customHeight="1">
      <c r="A322" s="21"/>
      <c r="C322" s="28"/>
      <c r="D322" s="28"/>
      <c r="F322" s="7"/>
      <c r="G322" s="7"/>
      <c r="H322" s="16"/>
      <c r="I322" s="7"/>
    </row>
    <row r="323" spans="1:9" ht="12.75" customHeight="1">
      <c r="A323" s="21"/>
      <c r="C323" s="28"/>
      <c r="D323" s="28"/>
      <c r="F323" s="7"/>
      <c r="G323" s="7"/>
      <c r="H323" s="16"/>
      <c r="I323" s="7"/>
    </row>
    <row r="324" spans="1:9" ht="12.75" customHeight="1">
      <c r="A324" s="21"/>
      <c r="C324" s="28"/>
      <c r="D324" s="28"/>
      <c r="F324" s="7"/>
      <c r="G324" s="7"/>
      <c r="H324" s="16"/>
      <c r="I324" s="7"/>
    </row>
    <row r="325" spans="1:9" ht="12.75" customHeight="1">
      <c r="A325" s="21"/>
      <c r="C325" s="28"/>
      <c r="D325" s="28"/>
      <c r="F325" s="7"/>
      <c r="G325" s="7"/>
      <c r="H325" s="16"/>
      <c r="I325" s="7"/>
    </row>
    <row r="326" spans="1:9" ht="12.75" customHeight="1">
      <c r="A326" s="21"/>
      <c r="C326" s="28"/>
      <c r="D326" s="28"/>
      <c r="F326" s="7"/>
      <c r="G326" s="7"/>
      <c r="H326" s="16"/>
      <c r="I326" s="7"/>
    </row>
    <row r="327" spans="1:9" ht="12.75" customHeight="1">
      <c r="A327" s="21"/>
      <c r="C327" s="28"/>
      <c r="D327" s="28"/>
      <c r="F327" s="7"/>
      <c r="G327" s="7"/>
      <c r="H327" s="16"/>
      <c r="I327" s="7"/>
    </row>
    <row r="328" spans="1:9" ht="12.75" customHeight="1">
      <c r="A328" s="21"/>
      <c r="C328" s="28"/>
      <c r="D328" s="28"/>
      <c r="F328" s="7"/>
      <c r="G328" s="7"/>
      <c r="H328" s="16"/>
      <c r="I328" s="7"/>
    </row>
    <row r="329" spans="1:9" ht="12.75" customHeight="1">
      <c r="A329" s="21"/>
      <c r="C329" s="28"/>
      <c r="D329" s="28"/>
      <c r="F329" s="7"/>
      <c r="G329" s="7"/>
      <c r="H329" s="16"/>
      <c r="I329" s="7"/>
    </row>
    <row r="330" spans="1:9" ht="12.75" customHeight="1">
      <c r="A330" s="21"/>
      <c r="C330" s="28"/>
      <c r="D330" s="28"/>
      <c r="F330" s="7"/>
      <c r="G330" s="7"/>
      <c r="H330" s="16"/>
      <c r="I330" s="7"/>
    </row>
    <row r="331" spans="1:9" ht="12.75" customHeight="1">
      <c r="A331" s="21"/>
      <c r="C331" s="28"/>
      <c r="D331" s="28"/>
      <c r="F331" s="7"/>
      <c r="G331" s="7"/>
      <c r="H331" s="16"/>
      <c r="I331" s="7"/>
    </row>
    <row r="332" spans="1:9" ht="12.75" customHeight="1">
      <c r="A332" s="21"/>
      <c r="C332" s="28"/>
      <c r="D332" s="28"/>
      <c r="F332" s="7"/>
      <c r="G332" s="7"/>
      <c r="H332" s="16"/>
      <c r="I332" s="7"/>
    </row>
    <row r="333" spans="1:9" ht="12.75" customHeight="1">
      <c r="A333" s="21"/>
      <c r="C333" s="28"/>
      <c r="D333" s="28"/>
      <c r="F333" s="7"/>
      <c r="G333" s="7"/>
      <c r="H333" s="16"/>
      <c r="I333" s="7"/>
    </row>
    <row r="334" spans="1:9" ht="12.75" customHeight="1">
      <c r="A334" s="21"/>
      <c r="C334" s="28"/>
      <c r="D334" s="28"/>
      <c r="F334" s="7"/>
      <c r="G334" s="7"/>
      <c r="H334" s="16"/>
      <c r="I334" s="7"/>
    </row>
    <row r="335" spans="1:9" ht="12.75" customHeight="1">
      <c r="A335" s="21"/>
      <c r="C335" s="28"/>
      <c r="D335" s="28"/>
      <c r="F335" s="7"/>
      <c r="G335" s="7"/>
      <c r="H335" s="16"/>
      <c r="I335" s="7"/>
    </row>
    <row r="336" spans="1:9" ht="12.75" customHeight="1">
      <c r="A336" s="21"/>
      <c r="C336" s="28"/>
      <c r="D336" s="28"/>
      <c r="F336" s="7"/>
      <c r="G336" s="7"/>
      <c r="H336" s="16"/>
      <c r="I336" s="7"/>
    </row>
    <row r="337" spans="1:9" ht="12.75" customHeight="1">
      <c r="A337" s="21"/>
      <c r="C337" s="28"/>
      <c r="D337" s="28"/>
      <c r="F337" s="7"/>
      <c r="G337" s="7"/>
      <c r="H337" s="16"/>
      <c r="I337" s="7"/>
    </row>
    <row r="338" spans="1:9" ht="12.75" customHeight="1">
      <c r="A338" s="21"/>
      <c r="C338" s="28"/>
      <c r="D338" s="28"/>
      <c r="F338" s="7"/>
      <c r="G338" s="7"/>
      <c r="H338" s="16"/>
      <c r="I338" s="7"/>
    </row>
    <row r="339" spans="1:9" ht="12.75" customHeight="1">
      <c r="A339" s="21"/>
      <c r="C339" s="28"/>
      <c r="D339" s="28"/>
      <c r="F339" s="7"/>
      <c r="G339" s="7"/>
      <c r="H339" s="16"/>
      <c r="I339" s="7"/>
    </row>
    <row r="340" spans="1:9" ht="12.75" customHeight="1">
      <c r="A340" s="21"/>
      <c r="C340" s="28"/>
      <c r="D340" s="28"/>
      <c r="F340" s="7"/>
      <c r="G340" s="7"/>
      <c r="H340" s="16"/>
      <c r="I340" s="7"/>
    </row>
    <row r="341" spans="1:9" ht="12.75" customHeight="1">
      <c r="A341" s="21"/>
      <c r="C341" s="28"/>
      <c r="D341" s="28"/>
      <c r="F341" s="7"/>
      <c r="G341" s="7"/>
      <c r="H341" s="16"/>
      <c r="I341" s="7"/>
    </row>
    <row r="342" spans="1:9" ht="12.75" customHeight="1">
      <c r="A342" s="21"/>
      <c r="C342" s="28"/>
      <c r="D342" s="28"/>
      <c r="F342" s="7"/>
      <c r="G342" s="7"/>
      <c r="H342" s="16"/>
      <c r="I342" s="7"/>
    </row>
    <row r="343" spans="1:9" ht="12.75" customHeight="1">
      <c r="A343" s="21"/>
      <c r="C343" s="28"/>
      <c r="D343" s="28"/>
      <c r="F343" s="7"/>
      <c r="G343" s="7"/>
      <c r="H343" s="16"/>
      <c r="I343" s="7"/>
    </row>
    <row r="344" spans="1:9" ht="12.75" customHeight="1">
      <c r="A344" s="21"/>
      <c r="C344" s="28"/>
      <c r="D344" s="28"/>
      <c r="F344" s="7"/>
      <c r="G344" s="7"/>
      <c r="H344" s="16"/>
      <c r="I344" s="7"/>
    </row>
    <row r="345" spans="1:9" ht="12.75" customHeight="1">
      <c r="A345" s="21"/>
      <c r="C345" s="28"/>
      <c r="D345" s="28"/>
      <c r="F345" s="7"/>
      <c r="G345" s="7"/>
      <c r="H345" s="16"/>
      <c r="I345" s="7"/>
    </row>
    <row r="346" spans="1:9" ht="12.75" customHeight="1">
      <c r="A346" s="21"/>
      <c r="C346" s="28"/>
      <c r="D346" s="28"/>
      <c r="F346" s="7"/>
      <c r="G346" s="7"/>
      <c r="H346" s="16"/>
      <c r="I346" s="7"/>
    </row>
    <row r="347" spans="1:9" ht="12.75" customHeight="1">
      <c r="A347" s="21"/>
      <c r="C347" s="28"/>
      <c r="D347" s="28"/>
      <c r="F347" s="7"/>
      <c r="G347" s="7"/>
      <c r="H347" s="16"/>
      <c r="I347" s="7"/>
    </row>
    <row r="348" spans="1:9" ht="12.75" customHeight="1">
      <c r="A348" s="21"/>
      <c r="C348" s="28"/>
      <c r="D348" s="28"/>
      <c r="F348" s="7"/>
      <c r="G348" s="7"/>
      <c r="H348" s="16"/>
      <c r="I348" s="7"/>
    </row>
    <row r="349" spans="1:9" ht="12.75" customHeight="1">
      <c r="A349" s="21"/>
      <c r="C349" s="28"/>
      <c r="D349" s="28"/>
      <c r="F349" s="7"/>
      <c r="G349" s="7"/>
      <c r="H349" s="16"/>
      <c r="I349" s="7"/>
    </row>
    <row r="350" spans="1:9" ht="12.75" customHeight="1">
      <c r="A350" s="21"/>
      <c r="C350" s="28"/>
      <c r="D350" s="28"/>
      <c r="F350" s="7"/>
      <c r="G350" s="7"/>
      <c r="H350" s="16"/>
      <c r="I350" s="7"/>
    </row>
    <row r="351" spans="1:9" ht="12.75" customHeight="1">
      <c r="A351" s="21"/>
      <c r="C351" s="28"/>
      <c r="D351" s="28"/>
      <c r="F351" s="7"/>
      <c r="G351" s="7"/>
      <c r="H351" s="16"/>
      <c r="I351" s="7"/>
    </row>
    <row r="352" spans="1:9" ht="12.75" customHeight="1">
      <c r="A352" s="21"/>
      <c r="C352" s="28"/>
      <c r="D352" s="28"/>
      <c r="F352" s="7"/>
      <c r="G352" s="7"/>
      <c r="H352" s="16"/>
      <c r="I352" s="7"/>
    </row>
    <row r="353" spans="1:9" ht="12.75" customHeight="1">
      <c r="A353" s="21"/>
      <c r="C353" s="28"/>
      <c r="D353" s="28"/>
      <c r="F353" s="7"/>
      <c r="G353" s="7"/>
      <c r="H353" s="16"/>
      <c r="I353" s="7"/>
    </row>
    <row r="354" spans="1:9" ht="12.75" customHeight="1">
      <c r="A354" s="21"/>
      <c r="C354" s="28"/>
      <c r="D354" s="28"/>
      <c r="F354" s="7"/>
      <c r="G354" s="7"/>
      <c r="H354" s="16"/>
      <c r="I354" s="7"/>
    </row>
    <row r="355" spans="1:9" ht="12.75" customHeight="1">
      <c r="A355" s="21"/>
      <c r="C355" s="28"/>
      <c r="D355" s="28"/>
      <c r="F355" s="7"/>
      <c r="G355" s="7"/>
      <c r="H355" s="16"/>
      <c r="I355" s="7"/>
    </row>
    <row r="356" spans="1:9" ht="12.75" customHeight="1">
      <c r="A356" s="21"/>
      <c r="C356" s="28"/>
      <c r="D356" s="28"/>
      <c r="F356" s="7"/>
      <c r="G356" s="7"/>
      <c r="H356" s="16"/>
      <c r="I356" s="7"/>
    </row>
    <row r="357" spans="1:9" ht="12.75" customHeight="1">
      <c r="A357" s="21"/>
      <c r="C357" s="28"/>
      <c r="D357" s="28"/>
      <c r="F357" s="7"/>
      <c r="G357" s="7"/>
      <c r="H357" s="16"/>
      <c r="I357" s="7"/>
    </row>
    <row r="358" spans="1:9" ht="12.75" customHeight="1">
      <c r="A358" s="21"/>
      <c r="C358" s="28"/>
      <c r="D358" s="28"/>
      <c r="F358" s="7"/>
      <c r="G358" s="7"/>
      <c r="H358" s="16"/>
      <c r="I358" s="7"/>
    </row>
    <row r="359" spans="1:9" ht="12.75" customHeight="1">
      <c r="A359" s="21"/>
      <c r="C359" s="28"/>
      <c r="D359" s="28"/>
      <c r="F359" s="7"/>
      <c r="G359" s="7"/>
      <c r="H359" s="16"/>
      <c r="I359" s="7"/>
    </row>
    <row r="360" spans="1:9" ht="12.75" customHeight="1">
      <c r="A360" s="21"/>
      <c r="C360" s="28"/>
      <c r="D360" s="28"/>
      <c r="F360" s="7"/>
      <c r="G360" s="7"/>
      <c r="H360" s="16"/>
      <c r="I360" s="7"/>
    </row>
    <row r="361" spans="1:9" ht="12.75" customHeight="1">
      <c r="A361" s="21"/>
      <c r="C361" s="28"/>
      <c r="D361" s="28"/>
      <c r="F361" s="7"/>
      <c r="G361" s="7"/>
      <c r="H361" s="16"/>
      <c r="I361" s="7"/>
    </row>
    <row r="362" spans="1:9" ht="12.75" customHeight="1">
      <c r="A362" s="21"/>
      <c r="C362" s="28"/>
      <c r="D362" s="28"/>
      <c r="F362" s="7"/>
      <c r="G362" s="7"/>
      <c r="H362" s="16"/>
      <c r="I362" s="7"/>
    </row>
    <row r="363" spans="1:9" ht="12.75" customHeight="1">
      <c r="A363" s="21"/>
      <c r="C363" s="28"/>
      <c r="D363" s="28"/>
      <c r="F363" s="7"/>
      <c r="G363" s="7"/>
      <c r="H363" s="16"/>
      <c r="I363" s="7"/>
    </row>
    <row r="364" spans="1:9" ht="12.75" customHeight="1">
      <c r="A364" s="21"/>
      <c r="C364" s="28"/>
      <c r="D364" s="28"/>
      <c r="F364" s="7"/>
      <c r="G364" s="7"/>
      <c r="H364" s="16"/>
      <c r="I364" s="7"/>
    </row>
    <row r="365" spans="1:9" ht="12.75" customHeight="1">
      <c r="A365" s="21"/>
      <c r="C365" s="28"/>
      <c r="D365" s="28"/>
      <c r="F365" s="7"/>
      <c r="G365" s="7"/>
      <c r="H365" s="16"/>
      <c r="I365" s="7"/>
    </row>
    <row r="366" spans="1:9" ht="12.75" customHeight="1">
      <c r="A366" s="21"/>
      <c r="C366" s="28"/>
      <c r="D366" s="28"/>
      <c r="F366" s="7"/>
      <c r="G366" s="7"/>
      <c r="H366" s="16"/>
      <c r="I366" s="7"/>
    </row>
    <row r="367" spans="1:9" ht="12.75" customHeight="1">
      <c r="A367" s="21"/>
      <c r="C367" s="28"/>
      <c r="D367" s="28"/>
      <c r="F367" s="7"/>
      <c r="G367" s="7"/>
      <c r="H367" s="16"/>
      <c r="I367" s="7"/>
    </row>
    <row r="368" spans="1:9" ht="12.75" customHeight="1">
      <c r="A368" s="21"/>
      <c r="C368" s="28"/>
      <c r="D368" s="28"/>
      <c r="F368" s="7"/>
      <c r="G368" s="7"/>
      <c r="H368" s="16"/>
      <c r="I368" s="7"/>
    </row>
    <row r="369" spans="1:9" ht="12.75" customHeight="1">
      <c r="A369" s="21"/>
      <c r="C369" s="28"/>
      <c r="D369" s="28"/>
      <c r="F369" s="7"/>
      <c r="G369" s="7"/>
      <c r="H369" s="16"/>
      <c r="I369" s="7"/>
    </row>
    <row r="370" spans="1:9" ht="12.75" customHeight="1">
      <c r="A370" s="21"/>
      <c r="C370" s="28"/>
      <c r="D370" s="28"/>
      <c r="F370" s="7"/>
      <c r="G370" s="7"/>
      <c r="H370" s="16"/>
      <c r="I370" s="7"/>
    </row>
    <row r="371" spans="1:9" ht="12.75" customHeight="1">
      <c r="A371" s="21"/>
      <c r="C371" s="28"/>
      <c r="D371" s="28"/>
      <c r="F371" s="7"/>
      <c r="G371" s="7"/>
      <c r="H371" s="16"/>
      <c r="I371" s="7"/>
    </row>
    <row r="372" spans="1:9" ht="12.75" customHeight="1">
      <c r="A372" s="21"/>
      <c r="C372" s="28"/>
      <c r="D372" s="28"/>
      <c r="F372" s="7"/>
      <c r="G372" s="7"/>
      <c r="H372" s="16"/>
      <c r="I372" s="7"/>
    </row>
    <row r="373" spans="1:9" ht="12.75" customHeight="1">
      <c r="A373" s="21"/>
      <c r="C373" s="28"/>
      <c r="D373" s="28"/>
      <c r="F373" s="7"/>
      <c r="G373" s="7"/>
      <c r="H373" s="16"/>
      <c r="I373" s="7"/>
    </row>
    <row r="374" spans="1:9" ht="12.75" customHeight="1">
      <c r="A374" s="21"/>
      <c r="C374" s="28"/>
      <c r="D374" s="28"/>
      <c r="F374" s="7"/>
      <c r="G374" s="7"/>
      <c r="H374" s="16"/>
      <c r="I374" s="7"/>
    </row>
    <row r="375" spans="1:9" ht="12.75" customHeight="1">
      <c r="A375" s="21"/>
      <c r="C375" s="28"/>
      <c r="D375" s="28"/>
      <c r="F375" s="7"/>
      <c r="G375" s="7"/>
      <c r="H375" s="16"/>
      <c r="I375" s="7"/>
    </row>
    <row r="376" spans="1:9" ht="12.75" customHeight="1">
      <c r="A376" s="21"/>
      <c r="C376" s="28"/>
      <c r="D376" s="28"/>
      <c r="F376" s="7"/>
      <c r="G376" s="7"/>
      <c r="H376" s="16"/>
      <c r="I376" s="7"/>
    </row>
    <row r="377" spans="1:9" ht="12.75" customHeight="1">
      <c r="A377" s="21"/>
      <c r="C377" s="28"/>
      <c r="D377" s="28"/>
      <c r="F377" s="7"/>
      <c r="G377" s="7"/>
      <c r="H377" s="16"/>
      <c r="I377" s="7"/>
    </row>
    <row r="378" spans="1:9" ht="12.75" customHeight="1">
      <c r="A378" s="21"/>
      <c r="C378" s="28"/>
      <c r="D378" s="28"/>
      <c r="F378" s="7"/>
      <c r="G378" s="7"/>
      <c r="H378" s="16"/>
      <c r="I378" s="7"/>
    </row>
    <row r="379" spans="1:9" ht="12.75" customHeight="1">
      <c r="A379" s="21"/>
      <c r="C379" s="28"/>
      <c r="D379" s="28"/>
      <c r="F379" s="7"/>
      <c r="G379" s="7"/>
      <c r="H379" s="16"/>
      <c r="I379" s="7"/>
    </row>
    <row r="380" spans="1:9" ht="12.75" customHeight="1">
      <c r="A380" s="21"/>
      <c r="C380" s="28"/>
      <c r="D380" s="28"/>
      <c r="F380" s="7"/>
      <c r="G380" s="7"/>
      <c r="H380" s="16"/>
      <c r="I380" s="7"/>
    </row>
    <row r="381" spans="1:9" ht="12.75" customHeight="1">
      <c r="A381" s="21"/>
      <c r="C381" s="28"/>
      <c r="D381" s="28"/>
      <c r="F381" s="7"/>
      <c r="G381" s="7"/>
      <c r="H381" s="16"/>
      <c r="I381" s="7"/>
    </row>
    <row r="382" spans="1:9" ht="12.75" customHeight="1">
      <c r="A382" s="21"/>
      <c r="C382" s="28"/>
      <c r="D382" s="28"/>
      <c r="F382" s="7"/>
      <c r="G382" s="7"/>
      <c r="H382" s="16"/>
      <c r="I382" s="7"/>
    </row>
    <row r="383" spans="1:9" ht="12.75" customHeight="1">
      <c r="A383" s="21"/>
      <c r="C383" s="28"/>
      <c r="D383" s="28"/>
      <c r="F383" s="7"/>
      <c r="G383" s="7"/>
      <c r="H383" s="16"/>
      <c r="I383" s="7"/>
    </row>
    <row r="384" spans="1:9" ht="12.75" customHeight="1">
      <c r="A384" s="21"/>
      <c r="C384" s="28"/>
      <c r="D384" s="28"/>
      <c r="F384" s="7"/>
      <c r="G384" s="7"/>
      <c r="H384" s="16"/>
      <c r="I384" s="7"/>
    </row>
    <row r="385" spans="1:9" ht="12.75" customHeight="1">
      <c r="A385" s="21"/>
      <c r="C385" s="28"/>
      <c r="D385" s="28"/>
      <c r="F385" s="7"/>
      <c r="G385" s="7"/>
      <c r="H385" s="16"/>
      <c r="I385" s="7"/>
    </row>
    <row r="386" spans="1:9" ht="12.75" customHeight="1">
      <c r="A386" s="21"/>
      <c r="C386" s="28"/>
      <c r="D386" s="28"/>
      <c r="F386" s="7"/>
      <c r="G386" s="7"/>
      <c r="H386" s="16"/>
      <c r="I386" s="7"/>
    </row>
    <row r="387" spans="1:9" ht="12.75" customHeight="1">
      <c r="A387" s="21"/>
      <c r="C387" s="28"/>
      <c r="D387" s="28"/>
      <c r="F387" s="7"/>
      <c r="G387" s="7"/>
      <c r="H387" s="16"/>
      <c r="I387" s="7"/>
    </row>
    <row r="388" spans="1:9" ht="12.75" customHeight="1">
      <c r="A388" s="21"/>
      <c r="C388" s="28"/>
      <c r="D388" s="28"/>
      <c r="F388" s="7"/>
      <c r="G388" s="7"/>
      <c r="H388" s="16"/>
      <c r="I388" s="7"/>
    </row>
    <row r="389" spans="1:9" ht="12.75" customHeight="1">
      <c r="A389" s="21"/>
      <c r="C389" s="28"/>
      <c r="D389" s="28"/>
      <c r="F389" s="7"/>
      <c r="G389" s="7"/>
      <c r="H389" s="16"/>
      <c r="I389" s="7"/>
    </row>
    <row r="390" spans="1:9" ht="12.75" customHeight="1">
      <c r="A390" s="21"/>
      <c r="C390" s="28"/>
      <c r="D390" s="28"/>
      <c r="F390" s="7"/>
      <c r="G390" s="7"/>
      <c r="H390" s="16"/>
      <c r="I390" s="7"/>
    </row>
    <row r="391" spans="1:9" ht="12.75" customHeight="1">
      <c r="A391" s="21"/>
      <c r="C391" s="28"/>
      <c r="D391" s="28"/>
      <c r="F391" s="7"/>
      <c r="G391" s="7"/>
      <c r="H391" s="16"/>
      <c r="I391" s="7"/>
    </row>
    <row r="392" spans="1:9" ht="12.75" customHeight="1">
      <c r="A392" s="21"/>
      <c r="C392" s="28"/>
      <c r="D392" s="28"/>
      <c r="F392" s="7"/>
      <c r="G392" s="7"/>
      <c r="H392" s="16"/>
      <c r="I392" s="7"/>
    </row>
    <row r="393" spans="1:9" ht="12.75" customHeight="1">
      <c r="A393" s="21"/>
      <c r="C393" s="28"/>
      <c r="D393" s="28"/>
      <c r="F393" s="7"/>
      <c r="G393" s="7"/>
      <c r="H393" s="16"/>
      <c r="I393" s="7"/>
    </row>
    <row r="394" spans="1:9" ht="12.75" customHeight="1">
      <c r="A394" s="21"/>
      <c r="C394" s="28"/>
      <c r="D394" s="28"/>
      <c r="F394" s="7"/>
      <c r="G394" s="7"/>
      <c r="H394" s="16"/>
      <c r="I394" s="7"/>
    </row>
    <row r="395" spans="1:9" ht="12.75" customHeight="1">
      <c r="A395" s="21"/>
      <c r="C395" s="28"/>
      <c r="D395" s="28"/>
      <c r="F395" s="7"/>
      <c r="G395" s="7"/>
      <c r="H395" s="16"/>
      <c r="I395" s="7"/>
    </row>
    <row r="396" spans="1:9" ht="12.75" customHeight="1">
      <c r="A396" s="21"/>
      <c r="C396" s="28"/>
      <c r="D396" s="28"/>
      <c r="F396" s="7"/>
      <c r="G396" s="7"/>
      <c r="H396" s="16"/>
      <c r="I396" s="7"/>
    </row>
    <row r="397" spans="1:9" ht="12.75" customHeight="1">
      <c r="A397" s="21"/>
      <c r="C397" s="28"/>
      <c r="D397" s="28"/>
      <c r="F397" s="7"/>
      <c r="G397" s="7"/>
      <c r="H397" s="16"/>
      <c r="I397" s="7"/>
    </row>
    <row r="398" spans="1:9" ht="12.75" customHeight="1">
      <c r="A398" s="21"/>
      <c r="C398" s="28"/>
      <c r="D398" s="28"/>
      <c r="F398" s="7"/>
      <c r="G398" s="7"/>
      <c r="H398" s="16"/>
      <c r="I398" s="7"/>
    </row>
    <row r="399" spans="1:9" ht="12.75" customHeight="1">
      <c r="A399" s="21"/>
      <c r="C399" s="28"/>
      <c r="D399" s="28"/>
      <c r="F399" s="7"/>
      <c r="G399" s="7"/>
      <c r="H399" s="16"/>
      <c r="I399" s="7"/>
    </row>
    <row r="400" spans="1:9" ht="12.75" customHeight="1">
      <c r="A400" s="21"/>
      <c r="C400" s="28"/>
      <c r="D400" s="28"/>
      <c r="F400" s="7"/>
      <c r="G400" s="7"/>
      <c r="H400" s="16"/>
      <c r="I400" s="7"/>
    </row>
    <row r="401" spans="1:9" ht="12.75" customHeight="1">
      <c r="A401" s="21"/>
      <c r="C401" s="28"/>
      <c r="D401" s="28"/>
      <c r="F401" s="7"/>
      <c r="G401" s="7"/>
      <c r="H401" s="16"/>
      <c r="I401" s="7"/>
    </row>
    <row r="402" spans="1:9" ht="12.75" customHeight="1">
      <c r="A402" s="21"/>
      <c r="C402" s="28"/>
      <c r="D402" s="28"/>
      <c r="F402" s="7"/>
      <c r="G402" s="7"/>
      <c r="H402" s="16"/>
      <c r="I402" s="7"/>
    </row>
    <row r="403" spans="1:9" ht="12.75" customHeight="1">
      <c r="A403" s="21"/>
      <c r="C403" s="28"/>
      <c r="D403" s="28"/>
      <c r="F403" s="7"/>
      <c r="G403" s="7"/>
      <c r="H403" s="16"/>
      <c r="I403" s="7"/>
    </row>
    <row r="404" spans="1:9" ht="12.75" customHeight="1">
      <c r="A404" s="21"/>
      <c r="C404" s="28"/>
      <c r="D404" s="28"/>
      <c r="F404" s="7"/>
      <c r="G404" s="7"/>
      <c r="H404" s="16"/>
      <c r="I404" s="7"/>
    </row>
    <row r="405" spans="1:9" ht="12.75" customHeight="1">
      <c r="A405" s="21"/>
      <c r="C405" s="28"/>
      <c r="D405" s="28"/>
      <c r="F405" s="7"/>
      <c r="G405" s="7"/>
      <c r="H405" s="16"/>
      <c r="I405" s="7"/>
    </row>
    <row r="406" spans="1:9" ht="12.75" customHeight="1">
      <c r="A406" s="21"/>
      <c r="C406" s="28"/>
      <c r="D406" s="28"/>
      <c r="F406" s="7"/>
      <c r="G406" s="7"/>
      <c r="H406" s="16"/>
      <c r="I406" s="7"/>
    </row>
    <row r="407" spans="1:9" ht="12.75" customHeight="1">
      <c r="A407" s="21"/>
      <c r="C407" s="28"/>
      <c r="D407" s="28"/>
      <c r="F407" s="7"/>
      <c r="G407" s="7"/>
      <c r="H407" s="16"/>
      <c r="I407" s="7"/>
    </row>
    <row r="408" spans="1:9" ht="12.75" customHeight="1">
      <c r="A408" s="21"/>
      <c r="C408" s="28"/>
      <c r="D408" s="28"/>
      <c r="F408" s="7"/>
      <c r="G408" s="7"/>
      <c r="H408" s="16"/>
      <c r="I408" s="7"/>
    </row>
    <row r="409" spans="1:9" ht="12.75" customHeight="1">
      <c r="A409" s="21"/>
      <c r="C409" s="28"/>
      <c r="D409" s="28"/>
      <c r="F409" s="7"/>
      <c r="G409" s="7"/>
      <c r="H409" s="16"/>
      <c r="I409" s="7"/>
    </row>
    <row r="410" spans="1:9" ht="12.75" customHeight="1">
      <c r="A410" s="21"/>
      <c r="C410" s="28"/>
      <c r="D410" s="28"/>
      <c r="F410" s="7"/>
      <c r="G410" s="7"/>
      <c r="H410" s="16"/>
      <c r="I410" s="7"/>
    </row>
    <row r="411" spans="1:9" ht="12.75" customHeight="1">
      <c r="A411" s="21"/>
      <c r="C411" s="28"/>
      <c r="D411" s="28"/>
      <c r="F411" s="7"/>
      <c r="G411" s="7"/>
      <c r="H411" s="16"/>
      <c r="I411" s="7"/>
    </row>
    <row r="412" spans="1:9" ht="12.75" customHeight="1">
      <c r="A412" s="21"/>
      <c r="C412" s="28"/>
      <c r="D412" s="28"/>
      <c r="F412" s="7"/>
      <c r="G412" s="7"/>
      <c r="H412" s="16"/>
      <c r="I412" s="7"/>
    </row>
    <row r="413" spans="1:9" ht="12.75" customHeight="1">
      <c r="A413" s="21"/>
      <c r="C413" s="28"/>
      <c r="D413" s="28"/>
      <c r="F413" s="7"/>
      <c r="G413" s="7"/>
      <c r="H413" s="16"/>
      <c r="I413" s="7"/>
    </row>
    <row r="414" spans="1:9" ht="12.75" customHeight="1">
      <c r="A414" s="21"/>
      <c r="C414" s="28"/>
      <c r="D414" s="28"/>
      <c r="F414" s="7"/>
      <c r="G414" s="7"/>
      <c r="H414" s="16"/>
      <c r="I414" s="7"/>
    </row>
    <row r="415" spans="1:9" ht="12.75" customHeight="1">
      <c r="A415" s="21"/>
      <c r="C415" s="28"/>
      <c r="D415" s="28"/>
      <c r="F415" s="7"/>
      <c r="G415" s="7"/>
      <c r="H415" s="16"/>
      <c r="I415" s="7"/>
    </row>
    <row r="416" spans="1:9" ht="12.75" customHeight="1">
      <c r="A416" s="21"/>
      <c r="C416" s="28"/>
      <c r="D416" s="28"/>
      <c r="F416" s="7"/>
      <c r="G416" s="7"/>
      <c r="H416" s="16"/>
      <c r="I416" s="7"/>
    </row>
    <row r="417" spans="1:9" ht="12.75" customHeight="1">
      <c r="A417" s="21"/>
      <c r="C417" s="28"/>
      <c r="D417" s="28"/>
      <c r="F417" s="7"/>
      <c r="G417" s="7"/>
      <c r="H417" s="16"/>
      <c r="I417" s="7"/>
    </row>
    <row r="418" spans="1:9" ht="12.75" customHeight="1">
      <c r="A418" s="21"/>
      <c r="C418" s="28"/>
      <c r="D418" s="28"/>
      <c r="F418" s="7"/>
      <c r="G418" s="7"/>
      <c r="H418" s="16"/>
      <c r="I418" s="7"/>
    </row>
    <row r="419" spans="1:9" ht="12.75" customHeight="1">
      <c r="A419" s="21"/>
      <c r="C419" s="28"/>
      <c r="D419" s="28"/>
      <c r="F419" s="7"/>
      <c r="G419" s="7"/>
      <c r="H419" s="16"/>
      <c r="I419" s="7"/>
    </row>
    <row r="420" spans="1:9" ht="12.75" customHeight="1">
      <c r="A420" s="21"/>
      <c r="C420" s="28"/>
      <c r="D420" s="28"/>
      <c r="F420" s="7"/>
      <c r="G420" s="7"/>
      <c r="H420" s="16"/>
      <c r="I420" s="7"/>
    </row>
    <row r="421" spans="1:9" ht="12.75" customHeight="1">
      <c r="A421" s="21"/>
      <c r="C421" s="28"/>
      <c r="D421" s="28"/>
      <c r="F421" s="7"/>
      <c r="G421" s="7"/>
      <c r="H421" s="16"/>
      <c r="I421" s="7"/>
    </row>
    <row r="422" spans="1:9" ht="12.75" customHeight="1">
      <c r="A422" s="21"/>
      <c r="C422" s="28"/>
      <c r="D422" s="28"/>
      <c r="F422" s="7"/>
      <c r="G422" s="7"/>
      <c r="H422" s="16"/>
      <c r="I422" s="7"/>
    </row>
    <row r="423" spans="1:9" ht="12.75" customHeight="1">
      <c r="A423" s="21"/>
      <c r="C423" s="28"/>
      <c r="D423" s="28"/>
      <c r="F423" s="7"/>
      <c r="G423" s="7"/>
      <c r="H423" s="16"/>
      <c r="I423" s="7"/>
    </row>
    <row r="424" spans="1:9" ht="12.75" customHeight="1">
      <c r="A424" s="21"/>
      <c r="C424" s="28"/>
      <c r="D424" s="28"/>
      <c r="F424" s="7"/>
      <c r="G424" s="7"/>
      <c r="H424" s="16"/>
      <c r="I424" s="7"/>
    </row>
    <row r="425" spans="1:9" ht="12.75" customHeight="1">
      <c r="A425" s="21"/>
      <c r="C425" s="28"/>
      <c r="D425" s="28"/>
      <c r="F425" s="7"/>
      <c r="G425" s="7"/>
      <c r="H425" s="16"/>
      <c r="I425" s="7"/>
    </row>
    <row r="426" spans="1:9" ht="12.75" customHeight="1">
      <c r="A426" s="21"/>
      <c r="C426" s="28"/>
      <c r="D426" s="28"/>
      <c r="F426" s="7"/>
      <c r="G426" s="7"/>
      <c r="H426" s="16"/>
      <c r="I426" s="7"/>
    </row>
    <row r="427" spans="1:9" ht="12.75" customHeight="1">
      <c r="A427" s="21"/>
      <c r="C427" s="28"/>
      <c r="D427" s="28"/>
      <c r="F427" s="7"/>
      <c r="G427" s="7"/>
      <c r="H427" s="16"/>
      <c r="I427" s="7"/>
    </row>
    <row r="428" spans="1:9" ht="12.75" customHeight="1">
      <c r="A428" s="21"/>
      <c r="C428" s="28"/>
      <c r="D428" s="28"/>
      <c r="F428" s="7"/>
      <c r="G428" s="7"/>
      <c r="H428" s="16"/>
      <c r="I428" s="7"/>
    </row>
    <row r="429" spans="1:9" ht="12.75" customHeight="1">
      <c r="A429" s="21"/>
      <c r="C429" s="28"/>
      <c r="D429" s="28"/>
      <c r="F429" s="7"/>
      <c r="G429" s="7"/>
      <c r="H429" s="16"/>
      <c r="I429" s="7"/>
    </row>
    <row r="430" spans="1:9" ht="12.75" customHeight="1">
      <c r="A430" s="21"/>
      <c r="C430" s="28"/>
      <c r="D430" s="28"/>
      <c r="F430" s="7"/>
      <c r="G430" s="7"/>
      <c r="H430" s="16"/>
      <c r="I430" s="7"/>
    </row>
    <row r="431" spans="1:9" ht="12.75" customHeight="1">
      <c r="A431" s="21"/>
      <c r="C431" s="28"/>
      <c r="D431" s="28"/>
      <c r="F431" s="7"/>
      <c r="G431" s="7"/>
      <c r="H431" s="16"/>
      <c r="I431" s="7"/>
    </row>
    <row r="432" spans="1:9" ht="12.75" customHeight="1">
      <c r="A432" s="21"/>
      <c r="C432" s="28"/>
      <c r="D432" s="28"/>
      <c r="F432" s="7"/>
      <c r="G432" s="7"/>
      <c r="H432" s="16"/>
      <c r="I432" s="7"/>
    </row>
    <row r="433" spans="1:9" ht="12.75" customHeight="1">
      <c r="A433" s="21"/>
      <c r="C433" s="28"/>
      <c r="D433" s="28"/>
      <c r="F433" s="7"/>
      <c r="G433" s="7"/>
      <c r="H433" s="16"/>
      <c r="I433" s="7"/>
    </row>
    <row r="434" spans="1:9" ht="12.75" customHeight="1">
      <c r="A434" s="21"/>
      <c r="C434" s="28"/>
      <c r="D434" s="28"/>
      <c r="F434" s="7"/>
      <c r="G434" s="7"/>
      <c r="H434" s="16"/>
      <c r="I434" s="7"/>
    </row>
    <row r="435" spans="1:9" ht="12.75" customHeight="1">
      <c r="A435" s="21"/>
      <c r="C435" s="28"/>
      <c r="D435" s="28"/>
      <c r="F435" s="7"/>
      <c r="G435" s="7"/>
      <c r="H435" s="16"/>
      <c r="I435" s="7"/>
    </row>
    <row r="436" spans="1:9" ht="12.75" customHeight="1">
      <c r="A436" s="21"/>
      <c r="C436" s="28"/>
      <c r="D436" s="28"/>
      <c r="F436" s="7"/>
      <c r="G436" s="7"/>
      <c r="H436" s="16"/>
      <c r="I436" s="7"/>
    </row>
    <row r="437" spans="1:9" ht="12.75" customHeight="1">
      <c r="A437" s="21"/>
      <c r="C437" s="28"/>
      <c r="D437" s="28"/>
      <c r="F437" s="7"/>
      <c r="G437" s="7"/>
      <c r="H437" s="16"/>
      <c r="I437" s="7"/>
    </row>
    <row r="438" spans="1:9" ht="12.75" customHeight="1">
      <c r="A438" s="21"/>
      <c r="C438" s="28"/>
      <c r="D438" s="28"/>
      <c r="F438" s="7"/>
      <c r="G438" s="7"/>
      <c r="H438" s="16"/>
      <c r="I438" s="7"/>
    </row>
    <row r="439" spans="1:9" ht="12.75" customHeight="1">
      <c r="A439" s="21"/>
      <c r="C439" s="28"/>
      <c r="D439" s="28"/>
      <c r="F439" s="7"/>
      <c r="G439" s="7"/>
      <c r="H439" s="16"/>
      <c r="I439" s="7"/>
    </row>
    <row r="440" spans="1:9" ht="12.75" customHeight="1">
      <c r="A440" s="21"/>
      <c r="C440" s="28"/>
      <c r="D440" s="28"/>
      <c r="F440" s="7"/>
      <c r="G440" s="7"/>
      <c r="H440" s="16"/>
      <c r="I440" s="7"/>
    </row>
    <row r="441" spans="1:9" ht="12.75" customHeight="1">
      <c r="A441" s="21"/>
      <c r="C441" s="28"/>
      <c r="D441" s="28"/>
      <c r="F441" s="7"/>
      <c r="G441" s="7"/>
      <c r="H441" s="16"/>
      <c r="I441" s="7"/>
    </row>
    <row r="442" spans="1:9" ht="12.75" customHeight="1">
      <c r="A442" s="21"/>
      <c r="C442" s="28"/>
      <c r="D442" s="28"/>
      <c r="F442" s="7"/>
      <c r="G442" s="7"/>
      <c r="H442" s="16"/>
      <c r="I442" s="7"/>
    </row>
    <row r="443" spans="1:9" ht="12.75" customHeight="1">
      <c r="A443" s="21"/>
      <c r="C443" s="28"/>
      <c r="D443" s="28"/>
      <c r="F443" s="7"/>
      <c r="G443" s="7"/>
      <c r="H443" s="16"/>
      <c r="I443" s="7"/>
    </row>
    <row r="444" spans="1:9" ht="12.75" customHeight="1">
      <c r="A444" s="21"/>
      <c r="C444" s="28"/>
      <c r="D444" s="28"/>
      <c r="F444" s="7"/>
      <c r="G444" s="7"/>
      <c r="H444" s="16"/>
      <c r="I444" s="7"/>
    </row>
    <row r="445" spans="1:9" ht="12.75" customHeight="1">
      <c r="A445" s="21"/>
      <c r="C445" s="28"/>
      <c r="D445" s="28"/>
      <c r="F445" s="7"/>
      <c r="G445" s="7"/>
      <c r="H445" s="16"/>
      <c r="I445" s="7"/>
    </row>
    <row r="446" spans="1:9" ht="12.75" customHeight="1">
      <c r="A446" s="21"/>
      <c r="C446" s="28"/>
      <c r="D446" s="28"/>
      <c r="F446" s="7"/>
      <c r="G446" s="7"/>
      <c r="H446" s="16"/>
      <c r="I446" s="7"/>
    </row>
    <row r="447" spans="1:9" ht="12.75" customHeight="1">
      <c r="A447" s="21"/>
      <c r="C447" s="28"/>
      <c r="D447" s="28"/>
      <c r="F447" s="7"/>
      <c r="G447" s="7"/>
      <c r="H447" s="16"/>
      <c r="I447" s="7"/>
    </row>
    <row r="448" spans="1:9" ht="12.75" customHeight="1">
      <c r="A448" s="21"/>
      <c r="C448" s="28"/>
      <c r="D448" s="28"/>
      <c r="F448" s="7"/>
      <c r="G448" s="7"/>
      <c r="H448" s="16"/>
      <c r="I448" s="7"/>
    </row>
    <row r="449" spans="1:9" ht="12.75" customHeight="1">
      <c r="A449" s="21"/>
      <c r="C449" s="28"/>
      <c r="D449" s="28"/>
      <c r="F449" s="7"/>
      <c r="G449" s="7"/>
      <c r="H449" s="16"/>
      <c r="I449" s="7"/>
    </row>
    <row r="450" spans="1:9" ht="12.75" customHeight="1">
      <c r="A450" s="21"/>
      <c r="C450" s="28"/>
      <c r="D450" s="28"/>
      <c r="F450" s="7"/>
      <c r="G450" s="7"/>
      <c r="H450" s="16"/>
      <c r="I450" s="7"/>
    </row>
    <row r="451" spans="1:9" ht="12.75" customHeight="1">
      <c r="A451" s="21"/>
      <c r="C451" s="28"/>
      <c r="D451" s="28"/>
      <c r="F451" s="7"/>
      <c r="G451" s="7"/>
      <c r="H451" s="16"/>
      <c r="I451" s="7"/>
    </row>
    <row r="452" spans="1:9" ht="12.75" customHeight="1">
      <c r="A452" s="21"/>
      <c r="C452" s="28"/>
      <c r="D452" s="28"/>
      <c r="F452" s="7"/>
      <c r="G452" s="7"/>
      <c r="H452" s="16"/>
      <c r="I452" s="7"/>
    </row>
    <row r="453" spans="1:9" ht="12.75" customHeight="1">
      <c r="A453" s="21"/>
      <c r="C453" s="28"/>
      <c r="D453" s="28"/>
      <c r="F453" s="7"/>
      <c r="G453" s="7"/>
      <c r="H453" s="16"/>
      <c r="I453" s="7"/>
    </row>
    <row r="454" spans="1:9" ht="12.75" customHeight="1">
      <c r="A454" s="21"/>
      <c r="C454" s="28"/>
      <c r="D454" s="28"/>
      <c r="F454" s="7"/>
      <c r="G454" s="7"/>
      <c r="H454" s="16"/>
      <c r="I454" s="7"/>
    </row>
    <row r="455" spans="1:9" ht="12.75" customHeight="1">
      <c r="A455" s="21"/>
      <c r="C455" s="28"/>
      <c r="D455" s="28"/>
      <c r="F455" s="7"/>
      <c r="G455" s="7"/>
      <c r="H455" s="16"/>
      <c r="I455" s="7"/>
    </row>
    <row r="456" spans="1:9" ht="12.75" customHeight="1">
      <c r="A456" s="21"/>
      <c r="C456" s="28"/>
      <c r="D456" s="28"/>
      <c r="F456" s="7"/>
      <c r="G456" s="7"/>
      <c r="H456" s="16"/>
      <c r="I456" s="7"/>
    </row>
    <row r="457" spans="1:9" ht="12.75" customHeight="1">
      <c r="A457" s="21"/>
      <c r="C457" s="28"/>
      <c r="D457" s="28"/>
      <c r="F457" s="7"/>
      <c r="G457" s="7"/>
      <c r="H457" s="16"/>
      <c r="I457" s="7"/>
    </row>
    <row r="458" spans="1:9" ht="12.75" customHeight="1">
      <c r="A458" s="21"/>
      <c r="C458" s="28"/>
      <c r="D458" s="28"/>
      <c r="F458" s="7"/>
      <c r="G458" s="7"/>
      <c r="H458" s="16"/>
      <c r="I458" s="7"/>
    </row>
    <row r="459" spans="1:9" ht="12.75" customHeight="1">
      <c r="A459" s="21"/>
      <c r="C459" s="28"/>
      <c r="D459" s="28"/>
      <c r="F459" s="7"/>
      <c r="G459" s="7"/>
      <c r="H459" s="16"/>
      <c r="I459" s="7"/>
    </row>
    <row r="460" spans="1:9" ht="12.75" customHeight="1">
      <c r="A460" s="21"/>
      <c r="C460" s="28"/>
      <c r="D460" s="28"/>
      <c r="F460" s="7"/>
      <c r="G460" s="7"/>
      <c r="H460" s="16"/>
      <c r="I460" s="7"/>
    </row>
    <row r="461" spans="1:9" ht="12.75" customHeight="1">
      <c r="A461" s="21"/>
      <c r="C461" s="28"/>
      <c r="D461" s="28"/>
      <c r="F461" s="7"/>
      <c r="G461" s="7"/>
      <c r="H461" s="16"/>
      <c r="I461" s="7"/>
    </row>
    <row r="462" spans="1:9" ht="12.75" customHeight="1">
      <c r="A462" s="21"/>
      <c r="C462" s="28"/>
      <c r="D462" s="28"/>
      <c r="F462" s="7"/>
      <c r="G462" s="7"/>
      <c r="H462" s="16"/>
      <c r="I462" s="7"/>
    </row>
    <row r="463" spans="1:9" ht="12.75" customHeight="1">
      <c r="A463" s="21"/>
      <c r="C463" s="28"/>
      <c r="D463" s="28"/>
      <c r="F463" s="7"/>
      <c r="G463" s="7"/>
      <c r="H463" s="16"/>
      <c r="I463" s="7"/>
    </row>
    <row r="464" spans="1:9" ht="12.75" customHeight="1">
      <c r="A464" s="21"/>
      <c r="C464" s="28"/>
      <c r="D464" s="28"/>
      <c r="F464" s="7"/>
      <c r="G464" s="7"/>
      <c r="H464" s="16"/>
      <c r="I464" s="7"/>
    </row>
    <row r="465" spans="1:9" ht="12.75" customHeight="1">
      <c r="A465" s="21"/>
      <c r="C465" s="28"/>
      <c r="D465" s="28"/>
      <c r="F465" s="7"/>
      <c r="G465" s="7"/>
      <c r="H465" s="16"/>
      <c r="I465" s="7"/>
    </row>
    <row r="466" spans="1:9" ht="12.75" customHeight="1">
      <c r="A466" s="21"/>
      <c r="C466" s="28"/>
      <c r="D466" s="28"/>
      <c r="F466" s="7"/>
      <c r="G466" s="7"/>
      <c r="H466" s="16"/>
      <c r="I466" s="7"/>
    </row>
    <row r="467" spans="1:9" ht="12.75" customHeight="1">
      <c r="A467" s="21"/>
      <c r="C467" s="28"/>
      <c r="D467" s="28"/>
      <c r="F467" s="7"/>
      <c r="G467" s="7"/>
      <c r="H467" s="16"/>
      <c r="I467" s="7"/>
    </row>
    <row r="468" spans="1:9" ht="12.75" customHeight="1">
      <c r="A468" s="21"/>
      <c r="C468" s="28"/>
      <c r="D468" s="28"/>
      <c r="F468" s="7"/>
      <c r="G468" s="7"/>
      <c r="H468" s="16"/>
      <c r="I468" s="7"/>
    </row>
    <row r="469" spans="1:9" ht="12.75" customHeight="1">
      <c r="A469" s="21"/>
      <c r="C469" s="28"/>
      <c r="D469" s="28"/>
      <c r="F469" s="7"/>
      <c r="G469" s="7"/>
      <c r="H469" s="16"/>
      <c r="I469" s="7"/>
    </row>
    <row r="470" spans="1:9" ht="12.75" customHeight="1">
      <c r="A470" s="21"/>
      <c r="C470" s="28"/>
      <c r="D470" s="28"/>
      <c r="F470" s="7"/>
      <c r="G470" s="7"/>
      <c r="H470" s="16"/>
      <c r="I470" s="7"/>
    </row>
    <row r="471" spans="1:9" ht="12.75" customHeight="1">
      <c r="A471" s="21"/>
      <c r="C471" s="28"/>
      <c r="D471" s="28"/>
      <c r="F471" s="7"/>
      <c r="G471" s="7"/>
      <c r="H471" s="16"/>
      <c r="I471" s="7"/>
    </row>
    <row r="472" spans="1:9" ht="12.75" customHeight="1">
      <c r="A472" s="21"/>
      <c r="C472" s="28"/>
      <c r="D472" s="28"/>
      <c r="F472" s="7"/>
      <c r="G472" s="7"/>
      <c r="H472" s="16"/>
      <c r="I472" s="7"/>
    </row>
    <row r="473" spans="1:9" ht="12.75" customHeight="1">
      <c r="A473" s="21"/>
      <c r="C473" s="28"/>
      <c r="D473" s="28"/>
      <c r="F473" s="7"/>
      <c r="G473" s="7"/>
      <c r="H473" s="16"/>
      <c r="I473" s="7"/>
    </row>
    <row r="474" spans="1:9" ht="12.75" customHeight="1">
      <c r="A474" s="21"/>
      <c r="C474" s="28"/>
      <c r="D474" s="28"/>
      <c r="F474" s="7"/>
      <c r="G474" s="7"/>
      <c r="H474" s="16"/>
      <c r="I474" s="7"/>
    </row>
    <row r="475" spans="1:9" ht="12.75" customHeight="1">
      <c r="A475" s="21"/>
      <c r="C475" s="28"/>
      <c r="D475" s="28"/>
      <c r="F475" s="7"/>
      <c r="G475" s="7"/>
      <c r="H475" s="16"/>
      <c r="I475" s="7"/>
    </row>
    <row r="476" spans="1:9" ht="12.75" customHeight="1">
      <c r="A476" s="21"/>
      <c r="C476" s="28"/>
      <c r="D476" s="28"/>
      <c r="F476" s="7"/>
      <c r="G476" s="7"/>
      <c r="H476" s="16"/>
      <c r="I476" s="7"/>
    </row>
    <row r="477" spans="1:9" ht="12.75" customHeight="1">
      <c r="A477" s="21"/>
      <c r="C477" s="28"/>
      <c r="D477" s="28"/>
      <c r="F477" s="7"/>
      <c r="G477" s="7"/>
      <c r="H477" s="16"/>
      <c r="I477" s="7"/>
    </row>
    <row r="478" spans="1:9" ht="12.75" customHeight="1">
      <c r="A478" s="21"/>
      <c r="C478" s="28"/>
      <c r="D478" s="28"/>
      <c r="F478" s="7"/>
      <c r="G478" s="7"/>
      <c r="H478" s="16"/>
      <c r="I478" s="7"/>
    </row>
    <row r="479" spans="1:9" ht="12.75" customHeight="1">
      <c r="A479" s="21"/>
      <c r="C479" s="28"/>
      <c r="D479" s="28"/>
      <c r="F479" s="7"/>
      <c r="G479" s="7"/>
      <c r="H479" s="16"/>
      <c r="I479" s="7"/>
    </row>
    <row r="480" spans="1:9" ht="12.75" customHeight="1">
      <c r="A480" s="21"/>
      <c r="C480" s="28"/>
      <c r="D480" s="28"/>
      <c r="F480" s="7"/>
      <c r="G480" s="7"/>
      <c r="H480" s="16"/>
      <c r="I480" s="7"/>
    </row>
    <row r="481" spans="1:9" ht="12.75" customHeight="1">
      <c r="A481" s="21"/>
      <c r="C481" s="28"/>
      <c r="D481" s="28"/>
      <c r="F481" s="7"/>
      <c r="G481" s="7"/>
      <c r="H481" s="16"/>
      <c r="I481" s="7"/>
    </row>
    <row r="482" spans="1:9" ht="12.75" customHeight="1">
      <c r="A482" s="21"/>
      <c r="C482" s="28"/>
      <c r="D482" s="28"/>
      <c r="F482" s="7"/>
      <c r="G482" s="7"/>
      <c r="H482" s="16"/>
      <c r="I482" s="7"/>
    </row>
    <row r="483" spans="1:9" ht="12.75" customHeight="1">
      <c r="A483" s="21"/>
      <c r="C483" s="28"/>
      <c r="D483" s="28"/>
      <c r="F483" s="7"/>
      <c r="G483" s="7"/>
      <c r="H483" s="16"/>
      <c r="I483" s="7"/>
    </row>
    <row r="484" spans="1:9" ht="12.75" customHeight="1">
      <c r="A484" s="21"/>
      <c r="C484" s="28"/>
      <c r="D484" s="28"/>
      <c r="F484" s="7"/>
      <c r="G484" s="7"/>
      <c r="H484" s="16"/>
      <c r="I484" s="7"/>
    </row>
    <row r="485" spans="1:9" ht="12.75" customHeight="1">
      <c r="A485" s="21"/>
      <c r="C485" s="28"/>
      <c r="D485" s="28"/>
      <c r="F485" s="7"/>
      <c r="G485" s="7"/>
      <c r="H485" s="16"/>
      <c r="I485" s="7"/>
    </row>
    <row r="486" spans="1:9" ht="12.75" customHeight="1">
      <c r="A486" s="21"/>
      <c r="C486" s="28"/>
      <c r="D486" s="28"/>
      <c r="F486" s="7"/>
      <c r="G486" s="7"/>
      <c r="H486" s="16"/>
      <c r="I486" s="7"/>
    </row>
    <row r="487" spans="1:9" ht="12.75" customHeight="1">
      <c r="A487" s="21"/>
      <c r="C487" s="28"/>
      <c r="D487" s="28"/>
      <c r="F487" s="7"/>
      <c r="G487" s="7"/>
      <c r="H487" s="16"/>
      <c r="I487" s="7"/>
    </row>
    <row r="488" spans="1:9" ht="12.75" customHeight="1">
      <c r="A488" s="21"/>
      <c r="C488" s="28"/>
      <c r="D488" s="28"/>
      <c r="F488" s="7"/>
      <c r="G488" s="7"/>
      <c r="H488" s="16"/>
      <c r="I488" s="7"/>
    </row>
    <row r="489" spans="1:9" ht="12.75" customHeight="1">
      <c r="A489" s="21"/>
      <c r="C489" s="28"/>
      <c r="D489" s="28"/>
      <c r="F489" s="7"/>
      <c r="G489" s="7"/>
      <c r="H489" s="16"/>
      <c r="I489" s="7"/>
    </row>
    <row r="490" spans="1:9" ht="12.75" customHeight="1">
      <c r="A490" s="21"/>
      <c r="C490" s="28"/>
      <c r="D490" s="28"/>
      <c r="F490" s="7"/>
      <c r="G490" s="7"/>
      <c r="H490" s="16"/>
      <c r="I490" s="7"/>
    </row>
    <row r="491" spans="1:9" ht="12.75" customHeight="1">
      <c r="A491" s="21"/>
      <c r="C491" s="28"/>
      <c r="D491" s="28"/>
      <c r="F491" s="7"/>
      <c r="G491" s="7"/>
      <c r="H491" s="16"/>
      <c r="I491" s="7"/>
    </row>
    <row r="492" spans="1:9" ht="12.75" customHeight="1">
      <c r="A492" s="21"/>
      <c r="C492" s="28"/>
      <c r="D492" s="28"/>
      <c r="F492" s="7"/>
      <c r="G492" s="7"/>
      <c r="H492" s="16"/>
      <c r="I492" s="7"/>
    </row>
    <row r="493" spans="1:9" ht="12.75" customHeight="1">
      <c r="A493" s="21"/>
      <c r="C493" s="28"/>
      <c r="D493" s="28"/>
      <c r="F493" s="7"/>
      <c r="G493" s="7"/>
      <c r="H493" s="16"/>
      <c r="I493" s="7"/>
    </row>
    <row r="494" spans="1:9" ht="12.75" customHeight="1">
      <c r="A494" s="21"/>
      <c r="C494" s="28"/>
      <c r="D494" s="28"/>
      <c r="F494" s="7"/>
      <c r="G494" s="7"/>
      <c r="H494" s="16"/>
      <c r="I494" s="7"/>
    </row>
    <row r="495" spans="1:9" ht="12.75" customHeight="1">
      <c r="A495" s="21"/>
      <c r="C495" s="28"/>
      <c r="D495" s="28"/>
      <c r="F495" s="7"/>
      <c r="G495" s="7"/>
      <c r="H495" s="16"/>
      <c r="I495" s="7"/>
    </row>
    <row r="496" spans="1:9" ht="12.75" customHeight="1">
      <c r="A496" s="21"/>
      <c r="C496" s="28"/>
      <c r="D496" s="28"/>
      <c r="F496" s="7"/>
      <c r="G496" s="7"/>
      <c r="H496" s="16"/>
      <c r="I496" s="7"/>
    </row>
    <row r="497" spans="1:9" ht="12.75" customHeight="1">
      <c r="A497" s="21"/>
      <c r="C497" s="28"/>
      <c r="D497" s="28"/>
      <c r="F497" s="7"/>
      <c r="G497" s="7"/>
      <c r="H497" s="16"/>
      <c r="I497" s="7"/>
    </row>
    <row r="498" spans="1:9" ht="12.75" customHeight="1">
      <c r="A498" s="21"/>
      <c r="C498" s="28"/>
      <c r="D498" s="28"/>
      <c r="F498" s="7"/>
      <c r="G498" s="7"/>
      <c r="H498" s="16"/>
      <c r="I498" s="7"/>
    </row>
    <row r="499" spans="1:9" ht="12.75" customHeight="1">
      <c r="A499" s="21"/>
      <c r="C499" s="28"/>
      <c r="D499" s="28"/>
      <c r="F499" s="7"/>
      <c r="G499" s="7"/>
      <c r="H499" s="16"/>
      <c r="I499" s="7"/>
    </row>
    <row r="500" spans="1:9" ht="12.75" customHeight="1">
      <c r="A500" s="21"/>
      <c r="C500" s="28"/>
      <c r="D500" s="28"/>
      <c r="F500" s="7"/>
      <c r="G500" s="7"/>
      <c r="H500" s="16"/>
      <c r="I500" s="7"/>
    </row>
    <row r="501" spans="1:9" ht="12.75" customHeight="1">
      <c r="A501" s="21"/>
      <c r="C501" s="28"/>
      <c r="D501" s="28"/>
      <c r="F501" s="7"/>
      <c r="G501" s="7"/>
      <c r="H501" s="16"/>
      <c r="I501" s="7"/>
    </row>
    <row r="502" spans="1:9" ht="12.75" customHeight="1">
      <c r="A502" s="21"/>
      <c r="C502" s="28"/>
      <c r="D502" s="28"/>
      <c r="F502" s="7"/>
      <c r="G502" s="7"/>
      <c r="H502" s="16"/>
      <c r="I502" s="7"/>
    </row>
    <row r="503" spans="1:9" ht="12.75" customHeight="1">
      <c r="A503" s="21"/>
      <c r="C503" s="28"/>
      <c r="D503" s="28"/>
      <c r="F503" s="7"/>
      <c r="G503" s="7"/>
      <c r="H503" s="16"/>
      <c r="I503" s="7"/>
    </row>
    <row r="504" spans="1:9" ht="12.75" customHeight="1">
      <c r="A504" s="21"/>
      <c r="C504" s="28"/>
      <c r="D504" s="28"/>
      <c r="F504" s="7"/>
      <c r="G504" s="7"/>
      <c r="H504" s="16"/>
      <c r="I504" s="7"/>
    </row>
    <row r="505" spans="1:9" ht="12.75" customHeight="1">
      <c r="A505" s="21"/>
      <c r="C505" s="28"/>
      <c r="D505" s="28"/>
      <c r="F505" s="7"/>
      <c r="G505" s="7"/>
      <c r="H505" s="16"/>
      <c r="I505" s="7"/>
    </row>
    <row r="506" spans="1:9" ht="12.75" customHeight="1">
      <c r="A506" s="21"/>
      <c r="C506" s="28"/>
      <c r="D506" s="28"/>
      <c r="F506" s="7"/>
      <c r="G506" s="7"/>
      <c r="H506" s="16"/>
      <c r="I506" s="7"/>
    </row>
    <row r="507" spans="1:9" ht="12.75" customHeight="1">
      <c r="A507" s="21"/>
      <c r="C507" s="28"/>
      <c r="D507" s="28"/>
      <c r="F507" s="7"/>
      <c r="G507" s="7"/>
      <c r="H507" s="16"/>
      <c r="I507" s="7"/>
    </row>
    <row r="508" spans="1:9" ht="12.75" customHeight="1">
      <c r="A508" s="21"/>
      <c r="C508" s="28"/>
      <c r="D508" s="28"/>
      <c r="F508" s="7"/>
      <c r="G508" s="7"/>
      <c r="H508" s="16"/>
      <c r="I508" s="7"/>
    </row>
    <row r="509" spans="1:9" ht="12.75" customHeight="1">
      <c r="A509" s="21"/>
      <c r="C509" s="28"/>
      <c r="D509" s="28"/>
      <c r="F509" s="7"/>
      <c r="G509" s="7"/>
      <c r="H509" s="16"/>
      <c r="I509" s="7"/>
    </row>
    <row r="510" spans="1:9" ht="12.75" customHeight="1">
      <c r="A510" s="21"/>
      <c r="C510" s="28"/>
      <c r="D510" s="28"/>
      <c r="F510" s="7"/>
      <c r="G510" s="7"/>
      <c r="H510" s="16"/>
      <c r="I510" s="7"/>
    </row>
    <row r="511" spans="1:9" ht="12.75" customHeight="1">
      <c r="A511" s="21"/>
      <c r="C511" s="28"/>
      <c r="D511" s="28"/>
      <c r="F511" s="7"/>
      <c r="G511" s="7"/>
      <c r="H511" s="16"/>
      <c r="I511" s="7"/>
    </row>
    <row r="512" spans="1:9" ht="12.75" customHeight="1">
      <c r="A512" s="21"/>
      <c r="C512" s="28"/>
      <c r="D512" s="28"/>
      <c r="F512" s="7"/>
      <c r="G512" s="7"/>
      <c r="H512" s="16"/>
      <c r="I512" s="7"/>
    </row>
    <row r="513" spans="1:9" ht="12.75" customHeight="1">
      <c r="A513" s="21"/>
      <c r="C513" s="28"/>
      <c r="D513" s="28"/>
      <c r="F513" s="7"/>
      <c r="G513" s="7"/>
      <c r="H513" s="16"/>
      <c r="I513" s="7"/>
    </row>
    <row r="514" spans="1:9" ht="12.75" customHeight="1">
      <c r="A514" s="21"/>
      <c r="C514" s="28"/>
      <c r="D514" s="28"/>
      <c r="F514" s="7"/>
      <c r="G514" s="7"/>
      <c r="H514" s="16"/>
      <c r="I514" s="7"/>
    </row>
    <row r="515" spans="1:9" ht="12.75" customHeight="1">
      <c r="A515" s="21"/>
      <c r="C515" s="28"/>
      <c r="D515" s="28"/>
      <c r="F515" s="7"/>
      <c r="G515" s="7"/>
      <c r="H515" s="16"/>
      <c r="I515" s="7"/>
    </row>
    <row r="516" spans="1:9" ht="12.75" customHeight="1">
      <c r="A516" s="21"/>
      <c r="C516" s="28"/>
      <c r="D516" s="28"/>
      <c r="F516" s="7"/>
      <c r="G516" s="7"/>
      <c r="H516" s="16"/>
      <c r="I516" s="7"/>
    </row>
    <row r="517" spans="1:9" ht="12.75" customHeight="1">
      <c r="A517" s="21"/>
      <c r="C517" s="28"/>
      <c r="D517" s="28"/>
      <c r="F517" s="7"/>
      <c r="G517" s="7"/>
      <c r="H517" s="16"/>
      <c r="I517" s="7"/>
    </row>
    <row r="518" spans="1:9" ht="12.75" customHeight="1">
      <c r="A518" s="21"/>
      <c r="C518" s="28"/>
      <c r="D518" s="28"/>
      <c r="F518" s="7"/>
      <c r="G518" s="7"/>
      <c r="H518" s="16"/>
      <c r="I518" s="7"/>
    </row>
    <row r="519" spans="1:9" ht="12.75" customHeight="1">
      <c r="A519" s="21"/>
      <c r="C519" s="28"/>
      <c r="D519" s="28"/>
      <c r="F519" s="7"/>
      <c r="G519" s="7"/>
      <c r="H519" s="16"/>
      <c r="I519" s="7"/>
    </row>
    <row r="520" spans="1:9" ht="12.75" customHeight="1">
      <c r="A520" s="21"/>
      <c r="C520" s="28"/>
      <c r="D520" s="28"/>
      <c r="F520" s="7"/>
      <c r="G520" s="7"/>
      <c r="H520" s="16"/>
      <c r="I520" s="7"/>
    </row>
    <row r="521" spans="1:9" ht="12.75" customHeight="1">
      <c r="A521" s="21"/>
      <c r="C521" s="28"/>
      <c r="D521" s="28"/>
      <c r="F521" s="7"/>
      <c r="G521" s="7"/>
      <c r="H521" s="16"/>
      <c r="I521" s="7"/>
    </row>
    <row r="522" spans="1:9" ht="12.75" customHeight="1">
      <c r="A522" s="21"/>
      <c r="C522" s="28"/>
      <c r="D522" s="28"/>
      <c r="F522" s="7"/>
      <c r="G522" s="7"/>
      <c r="H522" s="16"/>
      <c r="I522" s="7"/>
    </row>
    <row r="523" spans="1:9" ht="12.75" customHeight="1">
      <c r="A523" s="21"/>
      <c r="C523" s="28"/>
      <c r="D523" s="28"/>
      <c r="F523" s="7"/>
      <c r="G523" s="7"/>
      <c r="H523" s="16"/>
      <c r="I523" s="7"/>
    </row>
    <row r="524" spans="1:9" ht="12.75" customHeight="1">
      <c r="A524" s="21"/>
      <c r="C524" s="28"/>
      <c r="D524" s="28"/>
      <c r="F524" s="7"/>
      <c r="G524" s="7"/>
      <c r="H524" s="16"/>
      <c r="I524" s="7"/>
    </row>
    <row r="525" spans="1:9" ht="12.75" customHeight="1">
      <c r="A525" s="21"/>
      <c r="C525" s="28"/>
      <c r="D525" s="28"/>
      <c r="F525" s="7"/>
      <c r="G525" s="7"/>
      <c r="H525" s="16"/>
      <c r="I525" s="7"/>
    </row>
    <row r="526" spans="1:9" ht="12.75" customHeight="1">
      <c r="A526" s="21"/>
      <c r="C526" s="28"/>
      <c r="D526" s="28"/>
      <c r="F526" s="7"/>
      <c r="G526" s="7"/>
      <c r="H526" s="16"/>
      <c r="I526" s="7"/>
    </row>
    <row r="527" spans="1:9" ht="12.75" customHeight="1">
      <c r="A527" s="21"/>
      <c r="C527" s="28"/>
      <c r="D527" s="28"/>
      <c r="F527" s="7"/>
      <c r="G527" s="7"/>
      <c r="H527" s="16"/>
      <c r="I527" s="7"/>
    </row>
    <row r="528" spans="1:9" ht="12.75" customHeight="1">
      <c r="A528" s="21"/>
      <c r="C528" s="28"/>
      <c r="D528" s="28"/>
      <c r="F528" s="7"/>
      <c r="G528" s="7"/>
      <c r="H528" s="16"/>
      <c r="I528" s="7"/>
    </row>
    <row r="529" spans="1:9" ht="12.75" customHeight="1">
      <c r="A529" s="21"/>
      <c r="C529" s="28"/>
      <c r="D529" s="28"/>
      <c r="F529" s="7"/>
      <c r="G529" s="7"/>
      <c r="H529" s="16"/>
      <c r="I529" s="7"/>
    </row>
    <row r="530" spans="1:9" ht="12.75" customHeight="1">
      <c r="A530" s="21"/>
      <c r="C530" s="28"/>
      <c r="D530" s="28"/>
      <c r="F530" s="7"/>
      <c r="G530" s="7"/>
      <c r="H530" s="16"/>
      <c r="I530" s="7"/>
    </row>
    <row r="531" spans="1:9" ht="12.75" customHeight="1">
      <c r="A531" s="21"/>
      <c r="C531" s="28"/>
      <c r="D531" s="28"/>
      <c r="F531" s="7"/>
      <c r="G531" s="7"/>
      <c r="H531" s="16"/>
      <c r="I531" s="7"/>
    </row>
    <row r="532" spans="1:9" ht="12.75" customHeight="1">
      <c r="A532" s="21"/>
      <c r="C532" s="28"/>
      <c r="D532" s="28"/>
      <c r="F532" s="7"/>
      <c r="G532" s="7"/>
      <c r="H532" s="16"/>
      <c r="I532" s="7"/>
    </row>
    <row r="533" spans="1:9" ht="12.75" customHeight="1">
      <c r="A533" s="21"/>
      <c r="C533" s="28"/>
      <c r="D533" s="28"/>
      <c r="F533" s="7"/>
      <c r="G533" s="7"/>
      <c r="H533" s="16"/>
      <c r="I533" s="7"/>
    </row>
    <row r="534" spans="1:9" ht="12.75" customHeight="1">
      <c r="A534" s="21"/>
      <c r="C534" s="28"/>
      <c r="D534" s="28"/>
      <c r="F534" s="7"/>
      <c r="G534" s="7"/>
      <c r="H534" s="16"/>
      <c r="I534" s="7"/>
    </row>
    <row r="535" spans="1:9" ht="12.75" customHeight="1">
      <c r="A535" s="21"/>
      <c r="C535" s="28"/>
      <c r="D535" s="28"/>
      <c r="F535" s="7"/>
      <c r="G535" s="7"/>
      <c r="H535" s="16"/>
      <c r="I535" s="7"/>
    </row>
    <row r="536" spans="1:9" ht="12.75" customHeight="1">
      <c r="A536" s="21"/>
      <c r="C536" s="28"/>
      <c r="D536" s="28"/>
      <c r="F536" s="7"/>
      <c r="G536" s="7"/>
      <c r="H536" s="16"/>
      <c r="I536" s="7"/>
    </row>
    <row r="537" spans="1:9" ht="12.75" customHeight="1">
      <c r="A537" s="21"/>
      <c r="C537" s="28"/>
      <c r="D537" s="28"/>
      <c r="F537" s="7"/>
      <c r="G537" s="7"/>
      <c r="H537" s="16"/>
      <c r="I537" s="7"/>
    </row>
    <row r="538" spans="1:9" ht="12.75" customHeight="1">
      <c r="A538" s="21"/>
      <c r="C538" s="28"/>
      <c r="D538" s="28"/>
      <c r="F538" s="7"/>
      <c r="G538" s="7"/>
      <c r="H538" s="16"/>
      <c r="I538" s="7"/>
    </row>
    <row r="539" spans="1:9" ht="12.75" customHeight="1">
      <c r="A539" s="21"/>
      <c r="C539" s="28"/>
      <c r="D539" s="28"/>
      <c r="F539" s="7"/>
      <c r="G539" s="7"/>
      <c r="H539" s="16"/>
      <c r="I539" s="7"/>
    </row>
    <row r="540" spans="1:9" ht="12.75" customHeight="1">
      <c r="A540" s="21"/>
      <c r="C540" s="28"/>
      <c r="D540" s="28"/>
      <c r="F540" s="7"/>
      <c r="G540" s="7"/>
      <c r="H540" s="16"/>
      <c r="I540" s="7"/>
    </row>
    <row r="541" spans="1:9" ht="12.75" customHeight="1">
      <c r="A541" s="21"/>
      <c r="C541" s="28"/>
      <c r="D541" s="28"/>
      <c r="F541" s="7"/>
      <c r="G541" s="7"/>
      <c r="H541" s="16"/>
      <c r="I541" s="7"/>
    </row>
    <row r="542" spans="1:9" ht="12.75" customHeight="1">
      <c r="A542" s="21"/>
      <c r="C542" s="28"/>
      <c r="D542" s="28"/>
      <c r="F542" s="7"/>
      <c r="G542" s="7"/>
      <c r="H542" s="16"/>
      <c r="I542" s="7"/>
    </row>
    <row r="543" spans="1:9" ht="12.75" customHeight="1">
      <c r="A543" s="21"/>
      <c r="C543" s="28"/>
      <c r="D543" s="28"/>
      <c r="F543" s="7"/>
      <c r="G543" s="7"/>
      <c r="H543" s="16"/>
      <c r="I543" s="7"/>
    </row>
    <row r="544" spans="1:9" ht="12.75" customHeight="1">
      <c r="A544" s="21"/>
      <c r="C544" s="28"/>
      <c r="D544" s="28"/>
      <c r="F544" s="7"/>
      <c r="G544" s="7"/>
      <c r="H544" s="16"/>
      <c r="I544" s="7"/>
    </row>
    <row r="545" spans="1:9" ht="12.75" customHeight="1">
      <c r="A545" s="21"/>
      <c r="C545" s="28"/>
      <c r="D545" s="28"/>
      <c r="F545" s="7"/>
      <c r="G545" s="7"/>
      <c r="H545" s="16"/>
      <c r="I545" s="7"/>
    </row>
    <row r="546" spans="1:9" ht="12.75" customHeight="1">
      <c r="A546" s="21"/>
      <c r="C546" s="28"/>
      <c r="D546" s="28"/>
      <c r="F546" s="7"/>
      <c r="G546" s="7"/>
      <c r="H546" s="16"/>
      <c r="I546" s="7"/>
    </row>
    <row r="547" spans="1:9" ht="12.75" customHeight="1">
      <c r="A547" s="21"/>
      <c r="C547" s="28"/>
      <c r="D547" s="28"/>
      <c r="F547" s="7"/>
      <c r="G547" s="7"/>
      <c r="H547" s="16"/>
      <c r="I547" s="7"/>
    </row>
    <row r="548" spans="1:9" ht="12.75" customHeight="1">
      <c r="A548" s="21"/>
      <c r="C548" s="28"/>
      <c r="D548" s="28"/>
      <c r="F548" s="7"/>
      <c r="G548" s="7"/>
      <c r="H548" s="16"/>
      <c r="I548" s="7"/>
    </row>
    <row r="549" spans="1:9" ht="12.75" customHeight="1">
      <c r="A549" s="21"/>
      <c r="C549" s="28"/>
      <c r="D549" s="28"/>
      <c r="F549" s="7"/>
      <c r="G549" s="7"/>
      <c r="H549" s="16"/>
      <c r="I549" s="7"/>
    </row>
    <row r="550" spans="1:9" ht="12.75" customHeight="1">
      <c r="A550" s="21"/>
      <c r="C550" s="28"/>
      <c r="D550" s="28"/>
      <c r="F550" s="7"/>
      <c r="G550" s="7"/>
      <c r="H550" s="16"/>
      <c r="I550" s="7"/>
    </row>
    <row r="551" spans="1:9" ht="12.75" customHeight="1">
      <c r="A551" s="21"/>
      <c r="C551" s="28"/>
      <c r="D551" s="28"/>
      <c r="F551" s="7"/>
      <c r="G551" s="7"/>
      <c r="H551" s="16"/>
      <c r="I551" s="7"/>
    </row>
    <row r="552" spans="1:9" ht="12.75" customHeight="1">
      <c r="A552" s="21"/>
      <c r="C552" s="28"/>
      <c r="D552" s="28"/>
      <c r="F552" s="7"/>
      <c r="G552" s="7"/>
      <c r="H552" s="16"/>
      <c r="I552" s="7"/>
    </row>
    <row r="553" spans="1:9" ht="12.75" customHeight="1">
      <c r="A553" s="21"/>
      <c r="C553" s="28"/>
      <c r="D553" s="28"/>
      <c r="F553" s="7"/>
      <c r="G553" s="7"/>
      <c r="H553" s="16"/>
      <c r="I553" s="7"/>
    </row>
    <row r="554" spans="1:9" ht="12.75" customHeight="1">
      <c r="A554" s="21"/>
      <c r="C554" s="28"/>
      <c r="D554" s="28"/>
      <c r="F554" s="7"/>
      <c r="G554" s="7"/>
      <c r="H554" s="16"/>
      <c r="I554" s="7"/>
    </row>
    <row r="555" spans="1:9" ht="12.75" customHeight="1">
      <c r="A555" s="21"/>
      <c r="C555" s="28"/>
      <c r="D555" s="28"/>
      <c r="F555" s="7"/>
      <c r="G555" s="7"/>
      <c r="H555" s="16"/>
      <c r="I555" s="7"/>
    </row>
    <row r="556" spans="1:9" ht="12.75" customHeight="1">
      <c r="A556" s="21"/>
      <c r="C556" s="28"/>
      <c r="D556" s="28"/>
      <c r="F556" s="7"/>
      <c r="G556" s="7"/>
      <c r="H556" s="16"/>
      <c r="I556" s="7"/>
    </row>
    <row r="557" spans="1:9" ht="12.75" customHeight="1">
      <c r="A557" s="21"/>
      <c r="C557" s="28"/>
      <c r="D557" s="28"/>
      <c r="F557" s="7"/>
      <c r="G557" s="7"/>
      <c r="H557" s="16"/>
      <c r="I557" s="7"/>
    </row>
    <row r="558" spans="1:9" ht="12.75" customHeight="1">
      <c r="A558" s="21"/>
      <c r="C558" s="28"/>
      <c r="D558" s="28"/>
      <c r="F558" s="7"/>
      <c r="G558" s="7"/>
      <c r="H558" s="16"/>
      <c r="I558" s="7"/>
    </row>
    <row r="559" spans="1:9" ht="12.75" customHeight="1">
      <c r="A559" s="21"/>
      <c r="C559" s="28"/>
      <c r="D559" s="28"/>
      <c r="F559" s="7"/>
      <c r="G559" s="7"/>
      <c r="H559" s="16"/>
      <c r="I559" s="7"/>
    </row>
    <row r="560" spans="1:9" ht="12.75" customHeight="1">
      <c r="A560" s="21"/>
      <c r="C560" s="28"/>
      <c r="D560" s="28"/>
      <c r="F560" s="7"/>
      <c r="G560" s="7"/>
      <c r="H560" s="16"/>
      <c r="I560" s="7"/>
    </row>
    <row r="561" spans="1:9" ht="12.75" customHeight="1">
      <c r="A561" s="21"/>
      <c r="C561" s="28"/>
      <c r="D561" s="28"/>
      <c r="F561" s="7"/>
      <c r="G561" s="7"/>
      <c r="H561" s="16"/>
      <c r="I561" s="7"/>
    </row>
    <row r="562" spans="1:9" ht="12.75" customHeight="1">
      <c r="A562" s="21"/>
      <c r="C562" s="28"/>
      <c r="D562" s="28"/>
      <c r="F562" s="7"/>
      <c r="G562" s="7"/>
      <c r="H562" s="16"/>
      <c r="I562" s="7"/>
    </row>
    <row r="563" spans="1:9" ht="12.75" customHeight="1">
      <c r="A563" s="21"/>
      <c r="C563" s="28"/>
      <c r="D563" s="28"/>
      <c r="F563" s="7"/>
      <c r="G563" s="7"/>
      <c r="H563" s="16"/>
      <c r="I563" s="7"/>
    </row>
    <row r="564" spans="1:9" ht="12.75" customHeight="1">
      <c r="A564" s="21"/>
      <c r="C564" s="28"/>
      <c r="D564" s="28"/>
      <c r="F564" s="7"/>
      <c r="G564" s="7"/>
      <c r="H564" s="16"/>
      <c r="I564" s="7"/>
    </row>
    <row r="565" spans="1:9" ht="12.75" customHeight="1">
      <c r="A565" s="21"/>
      <c r="C565" s="28"/>
      <c r="D565" s="28"/>
      <c r="F565" s="7"/>
      <c r="G565" s="7"/>
      <c r="H565" s="16"/>
      <c r="I565" s="7"/>
    </row>
    <row r="566" spans="1:9" ht="12.75" customHeight="1">
      <c r="A566" s="21"/>
      <c r="C566" s="28"/>
      <c r="D566" s="28"/>
      <c r="F566" s="7"/>
      <c r="G566" s="7"/>
      <c r="H566" s="16"/>
      <c r="I566" s="7"/>
    </row>
    <row r="567" spans="1:9" ht="12.75" customHeight="1">
      <c r="A567" s="21"/>
      <c r="C567" s="28"/>
      <c r="D567" s="28"/>
      <c r="F567" s="7"/>
      <c r="G567" s="7"/>
      <c r="H567" s="16"/>
      <c r="I567" s="7"/>
    </row>
    <row r="568" spans="1:9" ht="12.75" customHeight="1">
      <c r="A568" s="21"/>
      <c r="C568" s="28"/>
      <c r="D568" s="28"/>
      <c r="F568" s="7"/>
      <c r="G568" s="7"/>
      <c r="H568" s="16"/>
      <c r="I568" s="7"/>
    </row>
    <row r="569" spans="1:9" ht="12.75" customHeight="1">
      <c r="A569" s="21"/>
      <c r="C569" s="28"/>
      <c r="D569" s="28"/>
      <c r="F569" s="7"/>
      <c r="G569" s="7"/>
      <c r="H569" s="16"/>
      <c r="I569" s="7"/>
    </row>
    <row r="570" spans="1:9" ht="12.75" customHeight="1">
      <c r="A570" s="21"/>
      <c r="C570" s="28"/>
      <c r="D570" s="28"/>
      <c r="F570" s="7"/>
      <c r="G570" s="7"/>
      <c r="H570" s="16"/>
      <c r="I570" s="7"/>
    </row>
    <row r="571" spans="1:9" ht="12.75" customHeight="1">
      <c r="A571" s="21"/>
      <c r="C571" s="28"/>
      <c r="D571" s="28"/>
      <c r="F571" s="7"/>
      <c r="G571" s="7"/>
      <c r="H571" s="16"/>
      <c r="I571" s="7"/>
    </row>
    <row r="572" spans="1:9" ht="12.75" customHeight="1">
      <c r="A572" s="21"/>
      <c r="C572" s="28"/>
      <c r="D572" s="28"/>
      <c r="F572" s="7"/>
      <c r="G572" s="7"/>
      <c r="H572" s="16"/>
      <c r="I572" s="7"/>
    </row>
    <row r="573" spans="1:9" ht="12.75" customHeight="1">
      <c r="A573" s="21"/>
      <c r="C573" s="28"/>
      <c r="D573" s="28"/>
      <c r="F573" s="7"/>
      <c r="G573" s="7"/>
      <c r="H573" s="16"/>
      <c r="I573" s="7"/>
    </row>
    <row r="574" spans="1:9" ht="12.75" customHeight="1">
      <c r="A574" s="21"/>
      <c r="C574" s="28"/>
      <c r="D574" s="28"/>
      <c r="F574" s="7"/>
      <c r="G574" s="7"/>
      <c r="H574" s="16"/>
      <c r="I574" s="7"/>
    </row>
    <row r="575" spans="1:9" ht="12.75" customHeight="1">
      <c r="A575" s="21"/>
      <c r="C575" s="28"/>
      <c r="D575" s="28"/>
      <c r="F575" s="7"/>
      <c r="G575" s="7"/>
      <c r="H575" s="16"/>
      <c r="I575" s="7"/>
    </row>
    <row r="576" spans="1:9" ht="12.75" customHeight="1">
      <c r="A576" s="21"/>
      <c r="C576" s="28"/>
      <c r="D576" s="28"/>
      <c r="F576" s="7"/>
      <c r="G576" s="7"/>
      <c r="H576" s="16"/>
      <c r="I576" s="7"/>
    </row>
    <row r="577" spans="1:9" ht="12.75" customHeight="1">
      <c r="A577" s="21"/>
      <c r="C577" s="28"/>
      <c r="D577" s="28"/>
      <c r="F577" s="7"/>
      <c r="G577" s="7"/>
      <c r="H577" s="16"/>
      <c r="I577" s="7"/>
    </row>
    <row r="578" spans="1:9" ht="12.75" customHeight="1">
      <c r="A578" s="21"/>
      <c r="C578" s="28"/>
      <c r="D578" s="28"/>
      <c r="F578" s="7"/>
      <c r="G578" s="7"/>
      <c r="H578" s="16"/>
      <c r="I578" s="7"/>
    </row>
    <row r="579" spans="1:9" ht="12.75" customHeight="1">
      <c r="A579" s="21"/>
      <c r="C579" s="28"/>
      <c r="D579" s="28"/>
      <c r="F579" s="7"/>
      <c r="G579" s="7"/>
      <c r="H579" s="16"/>
      <c r="I579" s="7"/>
    </row>
    <row r="580" spans="1:9" ht="12.75" customHeight="1">
      <c r="A580" s="21"/>
      <c r="C580" s="28"/>
      <c r="D580" s="28"/>
      <c r="F580" s="7"/>
      <c r="G580" s="7"/>
      <c r="H580" s="16"/>
      <c r="I580" s="7"/>
    </row>
    <row r="581" spans="1:9" ht="12.75" customHeight="1">
      <c r="A581" s="21"/>
      <c r="C581" s="28"/>
      <c r="D581" s="28"/>
      <c r="F581" s="7"/>
      <c r="G581" s="7"/>
      <c r="H581" s="16"/>
      <c r="I581" s="7"/>
    </row>
    <row r="582" spans="1:9" ht="12.75" customHeight="1">
      <c r="A582" s="21"/>
      <c r="C582" s="28"/>
      <c r="D582" s="28"/>
      <c r="F582" s="7"/>
      <c r="G582" s="7"/>
      <c r="H582" s="16"/>
      <c r="I582" s="7"/>
    </row>
    <row r="583" spans="1:9" ht="12.75" customHeight="1">
      <c r="A583" s="21"/>
      <c r="C583" s="28"/>
      <c r="D583" s="28"/>
      <c r="F583" s="7"/>
      <c r="G583" s="7"/>
      <c r="H583" s="16"/>
      <c r="I583" s="7"/>
    </row>
    <row r="584" spans="1:9" ht="12.75" customHeight="1">
      <c r="A584" s="21"/>
      <c r="C584" s="28"/>
      <c r="D584" s="28"/>
      <c r="F584" s="7"/>
      <c r="G584" s="7"/>
      <c r="H584" s="16"/>
      <c r="I584" s="7"/>
    </row>
    <row r="585" spans="1:9" ht="12.75" customHeight="1">
      <c r="A585" s="21"/>
      <c r="C585" s="28"/>
      <c r="D585" s="28"/>
      <c r="F585" s="7"/>
      <c r="G585" s="7"/>
      <c r="H585" s="16"/>
      <c r="I585" s="7"/>
    </row>
    <row r="586" spans="1:9" ht="12.75" customHeight="1">
      <c r="A586" s="21"/>
      <c r="C586" s="28"/>
      <c r="D586" s="28"/>
      <c r="F586" s="7"/>
      <c r="G586" s="7"/>
      <c r="H586" s="16"/>
      <c r="I586" s="7"/>
    </row>
    <row r="587" spans="1:9" ht="12.75" customHeight="1">
      <c r="A587" s="21"/>
      <c r="C587" s="28"/>
      <c r="D587" s="28"/>
      <c r="F587" s="7"/>
      <c r="G587" s="7"/>
      <c r="H587" s="16"/>
      <c r="I587" s="7"/>
    </row>
    <row r="588" spans="1:9" ht="12.75" customHeight="1">
      <c r="A588" s="21"/>
      <c r="C588" s="28"/>
      <c r="D588" s="28"/>
      <c r="F588" s="7"/>
      <c r="G588" s="7"/>
      <c r="H588" s="16"/>
      <c r="I588" s="7"/>
    </row>
    <row r="589" spans="1:9" ht="12.75" customHeight="1">
      <c r="A589" s="21"/>
      <c r="C589" s="28"/>
      <c r="D589" s="28"/>
      <c r="F589" s="7"/>
      <c r="G589" s="7"/>
      <c r="H589" s="16"/>
      <c r="I589" s="7"/>
    </row>
    <row r="590" spans="1:9" ht="12.75" customHeight="1">
      <c r="A590" s="21"/>
      <c r="C590" s="28"/>
      <c r="D590" s="28"/>
      <c r="F590" s="7"/>
      <c r="G590" s="7"/>
      <c r="H590" s="16"/>
      <c r="I590" s="7"/>
    </row>
    <row r="591" spans="1:9" ht="12.75" customHeight="1">
      <c r="A591" s="21"/>
      <c r="C591" s="28"/>
      <c r="D591" s="28"/>
      <c r="F591" s="7"/>
      <c r="G591" s="7"/>
      <c r="H591" s="16"/>
      <c r="I591" s="7"/>
    </row>
    <row r="592" spans="1:9" ht="12.75" customHeight="1">
      <c r="A592" s="21"/>
      <c r="C592" s="28"/>
      <c r="D592" s="28"/>
      <c r="F592" s="7"/>
      <c r="G592" s="7"/>
      <c r="H592" s="16"/>
      <c r="I592" s="7"/>
    </row>
    <row r="593" spans="1:9" ht="12.75" customHeight="1">
      <c r="A593" s="21"/>
      <c r="C593" s="28"/>
      <c r="D593" s="28"/>
      <c r="F593" s="7"/>
      <c r="G593" s="7"/>
      <c r="H593" s="16"/>
      <c r="I593" s="7"/>
    </row>
    <row r="594" spans="1:9" ht="12.75" customHeight="1">
      <c r="A594" s="21"/>
      <c r="C594" s="28"/>
      <c r="D594" s="28"/>
      <c r="F594" s="7"/>
      <c r="G594" s="7"/>
      <c r="H594" s="16"/>
      <c r="I594" s="7"/>
    </row>
    <row r="595" spans="1:9" ht="12.75" customHeight="1">
      <c r="A595" s="21"/>
      <c r="C595" s="28"/>
      <c r="D595" s="28"/>
      <c r="F595" s="7"/>
      <c r="G595" s="7"/>
      <c r="H595" s="16"/>
      <c r="I595" s="7"/>
    </row>
    <row r="596" spans="1:9" ht="12.75" customHeight="1">
      <c r="A596" s="21"/>
      <c r="C596" s="28"/>
      <c r="D596" s="28"/>
      <c r="F596" s="7"/>
      <c r="G596" s="7"/>
      <c r="H596" s="16"/>
      <c r="I596" s="7"/>
    </row>
    <row r="597" spans="1:9" ht="12.75" customHeight="1">
      <c r="A597" s="21"/>
      <c r="C597" s="28"/>
      <c r="D597" s="28"/>
      <c r="F597" s="7"/>
      <c r="G597" s="7"/>
      <c r="H597" s="16"/>
      <c r="I597" s="7"/>
    </row>
    <row r="598" spans="1:9" ht="12.75" customHeight="1">
      <c r="A598" s="21"/>
      <c r="C598" s="28"/>
      <c r="D598" s="28"/>
      <c r="F598" s="7"/>
      <c r="G598" s="7"/>
      <c r="H598" s="16"/>
      <c r="I598" s="7"/>
    </row>
    <row r="599" spans="1:9" ht="12.75" customHeight="1">
      <c r="A599" s="21"/>
      <c r="C599" s="28"/>
      <c r="D599" s="28"/>
      <c r="F599" s="7"/>
      <c r="G599" s="7"/>
      <c r="H599" s="16"/>
      <c r="I599" s="7"/>
    </row>
    <row r="600" spans="1:9" ht="12.75" customHeight="1">
      <c r="A600" s="21"/>
      <c r="C600" s="28"/>
      <c r="D600" s="28"/>
      <c r="F600" s="7"/>
      <c r="G600" s="7"/>
      <c r="H600" s="16"/>
      <c r="I600" s="7"/>
    </row>
    <row r="601" spans="1:9" ht="12.75" customHeight="1">
      <c r="A601" s="21"/>
      <c r="C601" s="28"/>
      <c r="D601" s="28"/>
      <c r="F601" s="7"/>
      <c r="G601" s="7"/>
      <c r="H601" s="16"/>
      <c r="I601" s="7"/>
    </row>
    <row r="602" spans="1:9" ht="12.75" customHeight="1">
      <c r="A602" s="21"/>
      <c r="C602" s="28"/>
      <c r="D602" s="28"/>
      <c r="F602" s="7"/>
      <c r="G602" s="7"/>
      <c r="H602" s="16"/>
      <c r="I602" s="7"/>
    </row>
    <row r="603" spans="1:9" ht="12.75" customHeight="1">
      <c r="A603" s="21"/>
      <c r="C603" s="28"/>
      <c r="D603" s="28"/>
      <c r="F603" s="7"/>
      <c r="G603" s="7"/>
      <c r="H603" s="16"/>
      <c r="I603" s="7"/>
    </row>
    <row r="604" spans="1:9" ht="12.75" customHeight="1">
      <c r="A604" s="21"/>
      <c r="C604" s="28"/>
      <c r="D604" s="28"/>
      <c r="F604" s="7"/>
      <c r="G604" s="7"/>
      <c r="H604" s="16"/>
      <c r="I604" s="7"/>
    </row>
    <row r="605" spans="1:9" ht="12.75" customHeight="1">
      <c r="A605" s="21"/>
      <c r="C605" s="28"/>
      <c r="D605" s="28"/>
      <c r="F605" s="7"/>
      <c r="G605" s="7"/>
      <c r="H605" s="16"/>
      <c r="I605" s="7"/>
    </row>
    <row r="606" spans="1:9" ht="12.75" customHeight="1">
      <c r="A606" s="21"/>
      <c r="C606" s="28"/>
      <c r="D606" s="28"/>
      <c r="F606" s="7"/>
      <c r="G606" s="7"/>
      <c r="H606" s="16"/>
      <c r="I606" s="7"/>
    </row>
    <row r="607" spans="1:9" ht="12.75" customHeight="1">
      <c r="A607" s="21"/>
      <c r="C607" s="28"/>
      <c r="D607" s="28"/>
      <c r="F607" s="7"/>
      <c r="G607" s="7"/>
      <c r="H607" s="16"/>
      <c r="I607" s="7"/>
    </row>
    <row r="608" spans="1:9" ht="12.75" customHeight="1">
      <c r="A608" s="21"/>
      <c r="C608" s="28"/>
      <c r="D608" s="28"/>
      <c r="F608" s="7"/>
      <c r="G608" s="7"/>
      <c r="H608" s="16"/>
      <c r="I608" s="7"/>
    </row>
    <row r="609" spans="1:9" ht="12.75" customHeight="1">
      <c r="A609" s="21"/>
      <c r="C609" s="28"/>
      <c r="D609" s="28"/>
      <c r="F609" s="7"/>
      <c r="G609" s="7"/>
      <c r="H609" s="16"/>
      <c r="I609" s="7"/>
    </row>
    <row r="610" spans="1:9" ht="12.75" customHeight="1">
      <c r="A610" s="21"/>
      <c r="C610" s="28"/>
      <c r="D610" s="28"/>
      <c r="F610" s="7"/>
      <c r="G610" s="7"/>
      <c r="H610" s="16"/>
      <c r="I610" s="7"/>
    </row>
    <row r="611" spans="1:9" ht="12.75" customHeight="1">
      <c r="A611" s="21"/>
      <c r="C611" s="28"/>
      <c r="D611" s="28"/>
      <c r="F611" s="7"/>
      <c r="G611" s="7"/>
      <c r="H611" s="16"/>
      <c r="I611" s="7"/>
    </row>
    <row r="612" spans="1:9" ht="12.75" customHeight="1">
      <c r="A612" s="21"/>
      <c r="C612" s="28"/>
      <c r="D612" s="28"/>
      <c r="F612" s="7"/>
      <c r="G612" s="7"/>
      <c r="H612" s="16"/>
      <c r="I612" s="7"/>
    </row>
    <row r="613" spans="1:9" ht="12.75" customHeight="1">
      <c r="A613" s="21"/>
      <c r="C613" s="28"/>
      <c r="D613" s="28"/>
      <c r="F613" s="7"/>
      <c r="G613" s="7"/>
      <c r="H613" s="16"/>
      <c r="I613" s="7"/>
    </row>
    <row r="614" spans="1:9" ht="12.75" customHeight="1">
      <c r="A614" s="21"/>
      <c r="C614" s="28"/>
      <c r="D614" s="28"/>
      <c r="F614" s="7"/>
      <c r="G614" s="7"/>
      <c r="H614" s="16"/>
      <c r="I614" s="7"/>
    </row>
    <row r="615" spans="1:9" ht="12.75" customHeight="1">
      <c r="A615" s="21"/>
      <c r="C615" s="28"/>
      <c r="D615" s="28"/>
      <c r="F615" s="7"/>
      <c r="G615" s="7"/>
      <c r="H615" s="16"/>
      <c r="I615" s="7"/>
    </row>
    <row r="616" spans="1:9" ht="12.75" customHeight="1">
      <c r="A616" s="21"/>
      <c r="C616" s="28"/>
      <c r="D616" s="28"/>
      <c r="F616" s="7"/>
      <c r="G616" s="7"/>
      <c r="H616" s="16"/>
      <c r="I616" s="7"/>
    </row>
    <row r="617" spans="1:9" ht="12.75" customHeight="1">
      <c r="A617" s="21"/>
      <c r="C617" s="28"/>
      <c r="D617" s="28"/>
      <c r="F617" s="7"/>
      <c r="G617" s="7"/>
      <c r="H617" s="16"/>
      <c r="I617" s="7"/>
    </row>
    <row r="618" spans="1:9" ht="12.75" customHeight="1">
      <c r="A618" s="21"/>
      <c r="C618" s="28"/>
      <c r="D618" s="28"/>
      <c r="F618" s="7"/>
      <c r="G618" s="7"/>
      <c r="H618" s="16"/>
      <c r="I618" s="7"/>
    </row>
    <row r="619" spans="1:9" ht="12.75" customHeight="1">
      <c r="A619" s="21"/>
      <c r="C619" s="28"/>
      <c r="D619" s="28"/>
      <c r="F619" s="7"/>
      <c r="G619" s="7"/>
      <c r="H619" s="16"/>
      <c r="I619" s="7"/>
    </row>
    <row r="620" spans="1:9" ht="12.75" customHeight="1">
      <c r="A620" s="21"/>
      <c r="C620" s="28"/>
      <c r="D620" s="28"/>
      <c r="F620" s="7"/>
      <c r="G620" s="7"/>
      <c r="H620" s="16"/>
      <c r="I620" s="7"/>
    </row>
    <row r="621" spans="1:9" ht="12.75" customHeight="1">
      <c r="A621" s="21"/>
      <c r="C621" s="28"/>
      <c r="D621" s="28"/>
      <c r="F621" s="7"/>
      <c r="G621" s="7"/>
      <c r="H621" s="16"/>
      <c r="I621" s="7"/>
    </row>
    <row r="622" spans="1:9" ht="12.75" customHeight="1">
      <c r="A622" s="21"/>
      <c r="C622" s="28"/>
      <c r="D622" s="28"/>
      <c r="F622" s="7"/>
      <c r="G622" s="7"/>
      <c r="H622" s="16"/>
      <c r="I622" s="7"/>
    </row>
    <row r="623" spans="1:9" ht="12.75" customHeight="1">
      <c r="A623" s="21"/>
      <c r="C623" s="28"/>
      <c r="D623" s="28"/>
      <c r="F623" s="7"/>
      <c r="G623" s="7"/>
      <c r="H623" s="16"/>
      <c r="I623" s="7"/>
    </row>
    <row r="624" spans="1:9" ht="12.75" customHeight="1">
      <c r="A624" s="21"/>
      <c r="C624" s="28"/>
      <c r="D624" s="28"/>
      <c r="F624" s="7"/>
      <c r="G624" s="7"/>
      <c r="H624" s="16"/>
      <c r="I624" s="7"/>
    </row>
    <row r="625" spans="1:9" ht="12.75" customHeight="1">
      <c r="A625" s="21"/>
      <c r="C625" s="28"/>
      <c r="D625" s="28"/>
      <c r="F625" s="7"/>
      <c r="G625" s="7"/>
      <c r="H625" s="16"/>
      <c r="I625" s="7"/>
    </row>
    <row r="626" spans="1:9" ht="12.75" customHeight="1">
      <c r="A626" s="21"/>
      <c r="C626" s="28"/>
      <c r="D626" s="28"/>
      <c r="F626" s="7"/>
      <c r="G626" s="7"/>
      <c r="H626" s="16"/>
      <c r="I626" s="7"/>
    </row>
    <row r="627" spans="1:9" ht="12.75" customHeight="1">
      <c r="A627" s="21"/>
      <c r="C627" s="28"/>
      <c r="D627" s="28"/>
      <c r="F627" s="7"/>
      <c r="G627" s="7"/>
      <c r="H627" s="16"/>
      <c r="I627" s="7"/>
    </row>
    <row r="628" spans="1:9" ht="12.75" customHeight="1">
      <c r="A628" s="21"/>
      <c r="C628" s="28"/>
      <c r="D628" s="28"/>
      <c r="F628" s="7"/>
      <c r="G628" s="7"/>
      <c r="H628" s="16"/>
      <c r="I628" s="7"/>
    </row>
    <row r="629" spans="1:9" ht="12.75" customHeight="1">
      <c r="A629" s="21"/>
      <c r="C629" s="28"/>
      <c r="D629" s="28"/>
      <c r="F629" s="7"/>
      <c r="G629" s="7"/>
      <c r="H629" s="16"/>
      <c r="I629" s="7"/>
    </row>
    <row r="630" spans="1:9" ht="12.75" customHeight="1">
      <c r="A630" s="21"/>
      <c r="C630" s="28"/>
      <c r="D630" s="28"/>
      <c r="F630" s="7"/>
      <c r="G630" s="7"/>
      <c r="H630" s="16"/>
      <c r="I630" s="7"/>
    </row>
    <row r="631" spans="1:9" ht="12.75" customHeight="1">
      <c r="A631" s="21"/>
      <c r="C631" s="28"/>
      <c r="D631" s="28"/>
      <c r="F631" s="7"/>
      <c r="G631" s="7"/>
      <c r="H631" s="16"/>
      <c r="I631" s="7"/>
    </row>
    <row r="632" spans="1:9" ht="12.75" customHeight="1">
      <c r="A632" s="21"/>
      <c r="C632" s="28"/>
      <c r="D632" s="28"/>
      <c r="F632" s="7"/>
      <c r="G632" s="7"/>
      <c r="H632" s="16"/>
      <c r="I632" s="7"/>
    </row>
    <row r="633" spans="1:9" ht="12.75" customHeight="1">
      <c r="A633" s="21"/>
      <c r="C633" s="28"/>
      <c r="D633" s="28"/>
      <c r="F633" s="7"/>
      <c r="G633" s="7"/>
      <c r="H633" s="16"/>
      <c r="I633" s="7"/>
    </row>
    <row r="634" spans="1:9" ht="12.75" customHeight="1">
      <c r="A634" s="21"/>
      <c r="C634" s="28"/>
      <c r="D634" s="28"/>
      <c r="F634" s="7"/>
      <c r="G634" s="7"/>
      <c r="H634" s="16"/>
      <c r="I634" s="7"/>
    </row>
    <row r="635" spans="1:9" ht="12.75" customHeight="1">
      <c r="A635" s="21"/>
      <c r="C635" s="28"/>
      <c r="D635" s="28"/>
      <c r="F635" s="7"/>
      <c r="G635" s="7"/>
      <c r="H635" s="16"/>
      <c r="I635" s="7"/>
    </row>
    <row r="636" spans="1:9" ht="12.75" customHeight="1">
      <c r="A636" s="21"/>
      <c r="C636" s="28"/>
      <c r="D636" s="28"/>
      <c r="F636" s="7"/>
      <c r="G636" s="7"/>
      <c r="H636" s="16"/>
      <c r="I636" s="7"/>
    </row>
    <row r="637" spans="1:9" ht="12.75" customHeight="1">
      <c r="A637" s="21"/>
      <c r="C637" s="28"/>
      <c r="D637" s="28"/>
      <c r="F637" s="7"/>
      <c r="G637" s="7"/>
      <c r="H637" s="16"/>
      <c r="I637" s="7"/>
    </row>
    <row r="638" spans="1:9" ht="12.75" customHeight="1">
      <c r="A638" s="21"/>
      <c r="C638" s="28"/>
      <c r="D638" s="28"/>
      <c r="F638" s="7"/>
      <c r="G638" s="7"/>
      <c r="H638" s="16"/>
      <c r="I638" s="7"/>
    </row>
    <row r="639" spans="1:9" ht="12.75" customHeight="1">
      <c r="A639" s="21"/>
      <c r="C639" s="28"/>
      <c r="D639" s="28"/>
      <c r="F639" s="7"/>
      <c r="G639" s="7"/>
      <c r="H639" s="16"/>
      <c r="I639" s="7"/>
    </row>
    <row r="640" spans="1:9" ht="12.75" customHeight="1">
      <c r="A640" s="21"/>
      <c r="C640" s="28"/>
      <c r="D640" s="28"/>
      <c r="F640" s="7"/>
      <c r="G640" s="7"/>
      <c r="H640" s="16"/>
      <c r="I640" s="7"/>
    </row>
    <row r="641" spans="1:9" ht="12.75" customHeight="1">
      <c r="A641" s="21"/>
      <c r="C641" s="28"/>
      <c r="D641" s="28"/>
      <c r="F641" s="7"/>
      <c r="G641" s="7"/>
      <c r="H641" s="16"/>
      <c r="I641" s="7"/>
    </row>
    <row r="642" spans="1:9" ht="12.75" customHeight="1">
      <c r="A642" s="21"/>
      <c r="C642" s="28"/>
      <c r="D642" s="28"/>
      <c r="F642" s="7"/>
      <c r="G642" s="7"/>
      <c r="H642" s="16"/>
      <c r="I642" s="7"/>
    </row>
    <row r="643" spans="1:9" ht="12.75" customHeight="1">
      <c r="A643" s="21"/>
      <c r="C643" s="28"/>
      <c r="D643" s="28"/>
      <c r="F643" s="7"/>
      <c r="G643" s="7"/>
      <c r="H643" s="16"/>
      <c r="I643" s="7"/>
    </row>
    <row r="644" spans="1:9" ht="12.75" customHeight="1">
      <c r="A644" s="21"/>
      <c r="C644" s="28"/>
      <c r="D644" s="28"/>
      <c r="F644" s="7"/>
      <c r="G644" s="7"/>
      <c r="H644" s="16"/>
      <c r="I644" s="7"/>
    </row>
    <row r="645" spans="1:9" ht="12.75" customHeight="1">
      <c r="A645" s="21"/>
      <c r="C645" s="28"/>
      <c r="D645" s="28"/>
      <c r="F645" s="7"/>
      <c r="G645" s="7"/>
      <c r="H645" s="16"/>
      <c r="I645" s="7"/>
    </row>
    <row r="646" spans="1:9" ht="12.75" customHeight="1">
      <c r="A646" s="21"/>
      <c r="C646" s="28"/>
      <c r="D646" s="28"/>
      <c r="F646" s="7"/>
      <c r="G646" s="7"/>
      <c r="H646" s="16"/>
      <c r="I646" s="7"/>
    </row>
    <row r="647" spans="1:9" ht="12.75" customHeight="1">
      <c r="A647" s="21"/>
      <c r="C647" s="28"/>
      <c r="D647" s="28"/>
      <c r="F647" s="7"/>
      <c r="G647" s="7"/>
      <c r="H647" s="16"/>
      <c r="I647" s="7"/>
    </row>
    <row r="648" spans="1:9" ht="12.75" customHeight="1">
      <c r="A648" s="21"/>
      <c r="C648" s="28"/>
      <c r="D648" s="28"/>
      <c r="F648" s="7"/>
      <c r="G648" s="7"/>
      <c r="H648" s="16"/>
      <c r="I648" s="7"/>
    </row>
    <row r="649" spans="1:9" ht="12.75" customHeight="1">
      <c r="A649" s="21"/>
      <c r="C649" s="28"/>
      <c r="D649" s="28"/>
      <c r="F649" s="7"/>
      <c r="G649" s="7"/>
      <c r="H649" s="16"/>
      <c r="I649" s="7"/>
    </row>
    <row r="650" spans="1:9" ht="12.75" customHeight="1">
      <c r="A650" s="21"/>
      <c r="C650" s="28"/>
      <c r="D650" s="28"/>
      <c r="F650" s="7"/>
      <c r="G650" s="7"/>
      <c r="H650" s="16"/>
      <c r="I650" s="7"/>
    </row>
    <row r="651" spans="1:9" ht="12.75" customHeight="1">
      <c r="A651" s="21"/>
      <c r="C651" s="28"/>
      <c r="D651" s="28"/>
      <c r="F651" s="7"/>
      <c r="G651" s="7"/>
      <c r="H651" s="16"/>
      <c r="I651" s="7"/>
    </row>
    <row r="652" spans="1:9" ht="12.75" customHeight="1">
      <c r="A652" s="21"/>
      <c r="C652" s="28"/>
      <c r="D652" s="28"/>
      <c r="F652" s="7"/>
      <c r="G652" s="7"/>
      <c r="H652" s="16"/>
      <c r="I652" s="7"/>
    </row>
    <row r="653" spans="1:9" ht="12.75" customHeight="1">
      <c r="A653" s="21"/>
      <c r="C653" s="28"/>
      <c r="D653" s="28"/>
      <c r="F653" s="7"/>
      <c r="G653" s="7"/>
      <c r="H653" s="16"/>
      <c r="I653" s="7"/>
    </row>
    <row r="654" spans="1:9" ht="12.75" customHeight="1">
      <c r="A654" s="21"/>
      <c r="C654" s="28"/>
      <c r="D654" s="28"/>
      <c r="F654" s="7"/>
      <c r="G654" s="7"/>
      <c r="H654" s="16"/>
      <c r="I654" s="7"/>
    </row>
    <row r="655" spans="1:9" ht="12.75" customHeight="1">
      <c r="A655" s="21"/>
      <c r="C655" s="28"/>
      <c r="D655" s="28"/>
      <c r="F655" s="7"/>
      <c r="G655" s="7"/>
      <c r="H655" s="16"/>
      <c r="I655" s="7"/>
    </row>
    <row r="656" spans="1:9" ht="12.75" customHeight="1">
      <c r="A656" s="21"/>
      <c r="C656" s="28"/>
      <c r="D656" s="28"/>
      <c r="F656" s="7"/>
      <c r="G656" s="7"/>
      <c r="H656" s="16"/>
      <c r="I656" s="7"/>
    </row>
    <row r="657" spans="1:9" ht="12.75" customHeight="1">
      <c r="A657" s="21"/>
      <c r="C657" s="28"/>
      <c r="D657" s="28"/>
      <c r="F657" s="7"/>
      <c r="G657" s="7"/>
      <c r="H657" s="16"/>
      <c r="I657" s="7"/>
    </row>
    <row r="658" spans="1:9" ht="12.75" customHeight="1">
      <c r="A658" s="21"/>
      <c r="C658" s="28"/>
      <c r="D658" s="28"/>
      <c r="F658" s="7"/>
      <c r="G658" s="7"/>
      <c r="H658" s="16"/>
      <c r="I658" s="7"/>
    </row>
    <row r="659" spans="1:9" ht="12.75" customHeight="1">
      <c r="A659" s="21"/>
      <c r="C659" s="28"/>
      <c r="D659" s="28"/>
      <c r="F659" s="7"/>
      <c r="G659" s="7"/>
      <c r="H659" s="16"/>
      <c r="I659" s="7"/>
    </row>
    <row r="660" spans="1:9" ht="12.75" customHeight="1">
      <c r="A660" s="21"/>
      <c r="C660" s="28"/>
      <c r="D660" s="28"/>
      <c r="F660" s="7"/>
      <c r="G660" s="7"/>
      <c r="H660" s="16"/>
      <c r="I660" s="7"/>
    </row>
    <row r="661" spans="1:9" ht="12.75" customHeight="1">
      <c r="A661" s="21"/>
      <c r="C661" s="28"/>
      <c r="D661" s="28"/>
      <c r="F661" s="7"/>
      <c r="G661" s="7"/>
      <c r="H661" s="16"/>
      <c r="I661" s="7"/>
    </row>
    <row r="662" spans="1:9" ht="12.75" customHeight="1">
      <c r="A662" s="21"/>
      <c r="C662" s="28"/>
      <c r="D662" s="28"/>
      <c r="F662" s="7"/>
      <c r="G662" s="7"/>
      <c r="H662" s="16"/>
      <c r="I662" s="7"/>
    </row>
    <row r="663" spans="1:9" ht="12.75" customHeight="1">
      <c r="A663" s="21"/>
      <c r="C663" s="28"/>
      <c r="D663" s="28"/>
      <c r="F663" s="7"/>
      <c r="G663" s="7"/>
      <c r="H663" s="16"/>
      <c r="I663" s="7"/>
    </row>
    <row r="664" spans="1:9" ht="12.75" customHeight="1">
      <c r="A664" s="21"/>
      <c r="C664" s="28"/>
      <c r="D664" s="28"/>
      <c r="F664" s="7"/>
      <c r="G664" s="7"/>
      <c r="H664" s="16"/>
      <c r="I664" s="7"/>
    </row>
    <row r="665" spans="1:9" ht="12.75" customHeight="1">
      <c r="A665" s="21"/>
      <c r="C665" s="28"/>
      <c r="D665" s="28"/>
      <c r="F665" s="7"/>
      <c r="G665" s="7"/>
      <c r="H665" s="16"/>
      <c r="I665" s="7"/>
    </row>
    <row r="666" spans="1:9" ht="12.75" customHeight="1">
      <c r="A666" s="21"/>
      <c r="C666" s="28"/>
      <c r="D666" s="28"/>
      <c r="F666" s="7"/>
      <c r="G666" s="7"/>
      <c r="H666" s="16"/>
      <c r="I666" s="7"/>
    </row>
    <row r="667" spans="1:9" ht="12.75" customHeight="1">
      <c r="A667" s="21"/>
      <c r="C667" s="28"/>
      <c r="D667" s="28"/>
      <c r="F667" s="7"/>
      <c r="G667" s="7"/>
      <c r="H667" s="16"/>
      <c r="I667" s="7"/>
    </row>
    <row r="668" spans="1:9" ht="12.75" customHeight="1">
      <c r="A668" s="21"/>
      <c r="C668" s="28"/>
      <c r="D668" s="28"/>
      <c r="F668" s="7"/>
      <c r="G668" s="7"/>
      <c r="H668" s="16"/>
      <c r="I668" s="7"/>
    </row>
    <row r="669" spans="1:9" ht="12.75" customHeight="1">
      <c r="A669" s="21"/>
      <c r="C669" s="28"/>
      <c r="D669" s="28"/>
      <c r="F669" s="7"/>
      <c r="G669" s="7"/>
      <c r="H669" s="16"/>
      <c r="I669" s="7"/>
    </row>
    <row r="670" spans="1:9" ht="12.75" customHeight="1">
      <c r="A670" s="21"/>
      <c r="C670" s="28"/>
      <c r="D670" s="28"/>
      <c r="F670" s="7"/>
      <c r="G670" s="7"/>
      <c r="H670" s="16"/>
      <c r="I670" s="7"/>
    </row>
    <row r="671" spans="1:9" ht="12.75" customHeight="1">
      <c r="A671" s="21"/>
      <c r="C671" s="28"/>
      <c r="D671" s="28"/>
      <c r="F671" s="7"/>
      <c r="G671" s="7"/>
      <c r="H671" s="16"/>
      <c r="I671" s="7"/>
    </row>
    <row r="672" spans="1:9" ht="12.75" customHeight="1">
      <c r="A672" s="21"/>
      <c r="C672" s="28"/>
      <c r="D672" s="28"/>
      <c r="F672" s="7"/>
      <c r="G672" s="7"/>
      <c r="H672" s="16"/>
      <c r="I672" s="7"/>
    </row>
    <row r="673" spans="1:9" ht="12.75" customHeight="1">
      <c r="A673" s="21"/>
      <c r="C673" s="28"/>
      <c r="D673" s="28"/>
      <c r="F673" s="7"/>
      <c r="G673" s="7"/>
      <c r="H673" s="16"/>
      <c r="I673" s="7"/>
    </row>
    <row r="674" spans="1:9" ht="12.75" customHeight="1">
      <c r="A674" s="21"/>
      <c r="C674" s="28"/>
      <c r="D674" s="28"/>
      <c r="F674" s="7"/>
      <c r="G674" s="7"/>
      <c r="H674" s="16"/>
      <c r="I674" s="7"/>
    </row>
    <row r="675" spans="1:9" ht="12.75" customHeight="1">
      <c r="A675" s="21"/>
      <c r="C675" s="28"/>
      <c r="D675" s="28"/>
      <c r="F675" s="7"/>
      <c r="G675" s="7"/>
      <c r="H675" s="16"/>
      <c r="I675" s="7"/>
    </row>
    <row r="676" spans="1:9" ht="12.75" customHeight="1">
      <c r="A676" s="21"/>
      <c r="C676" s="28"/>
      <c r="D676" s="28"/>
      <c r="F676" s="7"/>
      <c r="G676" s="7"/>
      <c r="H676" s="16"/>
      <c r="I676" s="7"/>
    </row>
    <row r="677" spans="1:9" ht="12.75" customHeight="1">
      <c r="A677" s="21"/>
      <c r="C677" s="28"/>
      <c r="D677" s="28"/>
      <c r="F677" s="7"/>
      <c r="G677" s="7"/>
      <c r="H677" s="16"/>
      <c r="I677" s="7"/>
    </row>
    <row r="678" spans="1:9" ht="12.75" customHeight="1">
      <c r="A678" s="21"/>
      <c r="C678" s="28"/>
      <c r="D678" s="28"/>
      <c r="F678" s="7"/>
      <c r="G678" s="7"/>
      <c r="H678" s="16"/>
      <c r="I678" s="7"/>
    </row>
    <row r="679" spans="1:9" ht="12.75" customHeight="1">
      <c r="A679" s="21"/>
      <c r="C679" s="28"/>
      <c r="D679" s="28"/>
      <c r="F679" s="7"/>
      <c r="G679" s="7"/>
      <c r="H679" s="16"/>
      <c r="I679" s="7"/>
    </row>
    <row r="680" spans="1:9" ht="12.75" customHeight="1">
      <c r="A680" s="21"/>
      <c r="C680" s="28"/>
      <c r="D680" s="28"/>
      <c r="F680" s="7"/>
      <c r="G680" s="7"/>
      <c r="H680" s="16"/>
      <c r="I680" s="7"/>
    </row>
    <row r="681" spans="1:9" ht="12.75" customHeight="1">
      <c r="A681" s="21"/>
      <c r="C681" s="28"/>
      <c r="D681" s="28"/>
      <c r="F681" s="7"/>
      <c r="G681" s="7"/>
      <c r="H681" s="16"/>
      <c r="I681" s="7"/>
    </row>
    <row r="682" spans="1:9" ht="12.75" customHeight="1">
      <c r="A682" s="21"/>
      <c r="C682" s="28"/>
      <c r="D682" s="28"/>
      <c r="F682" s="7"/>
      <c r="G682" s="7"/>
      <c r="H682" s="16"/>
      <c r="I682" s="7"/>
    </row>
    <row r="683" spans="1:9" ht="12.75" customHeight="1">
      <c r="A683" s="21"/>
      <c r="C683" s="28"/>
      <c r="D683" s="28"/>
      <c r="F683" s="7"/>
      <c r="G683" s="7"/>
      <c r="H683" s="16"/>
      <c r="I683" s="7"/>
    </row>
    <row r="684" spans="1:9" ht="12.75" customHeight="1">
      <c r="A684" s="21"/>
      <c r="C684" s="28"/>
      <c r="D684" s="28"/>
      <c r="F684" s="7"/>
      <c r="G684" s="7"/>
      <c r="H684" s="16"/>
      <c r="I684" s="7"/>
    </row>
    <row r="685" spans="1:9" ht="12.75" customHeight="1">
      <c r="A685" s="21"/>
      <c r="C685" s="28"/>
      <c r="D685" s="28"/>
      <c r="F685" s="7"/>
      <c r="G685" s="7"/>
      <c r="H685" s="16"/>
      <c r="I685" s="7"/>
    </row>
    <row r="686" spans="1:9" ht="12.75" customHeight="1">
      <c r="A686" s="21"/>
      <c r="C686" s="28"/>
      <c r="D686" s="28"/>
      <c r="F686" s="7"/>
      <c r="G686" s="7"/>
      <c r="H686" s="16"/>
      <c r="I686" s="7"/>
    </row>
    <row r="687" spans="1:9" ht="12.75" customHeight="1">
      <c r="A687" s="21"/>
      <c r="C687" s="28"/>
      <c r="D687" s="28"/>
      <c r="F687" s="7"/>
      <c r="G687" s="7"/>
      <c r="H687" s="16"/>
      <c r="I687" s="7"/>
    </row>
    <row r="688" spans="1:9" ht="12.75" customHeight="1">
      <c r="A688" s="21"/>
      <c r="C688" s="28"/>
      <c r="D688" s="28"/>
      <c r="F688" s="7"/>
      <c r="G688" s="7"/>
      <c r="H688" s="16"/>
      <c r="I688" s="7"/>
    </row>
    <row r="689" spans="1:9" ht="12.75" customHeight="1">
      <c r="A689" s="21"/>
      <c r="C689" s="28"/>
      <c r="D689" s="28"/>
      <c r="F689" s="7"/>
      <c r="G689" s="7"/>
      <c r="H689" s="16"/>
      <c r="I689" s="7"/>
    </row>
    <row r="690" spans="1:9" ht="12.75" customHeight="1">
      <c r="A690" s="21"/>
      <c r="C690" s="28"/>
      <c r="D690" s="28"/>
      <c r="F690" s="7"/>
      <c r="G690" s="7"/>
      <c r="H690" s="16"/>
      <c r="I690" s="7"/>
    </row>
    <row r="691" spans="1:9" ht="12.75" customHeight="1">
      <c r="A691" s="21"/>
      <c r="C691" s="28"/>
      <c r="D691" s="28"/>
      <c r="F691" s="7"/>
      <c r="G691" s="7"/>
      <c r="H691" s="16"/>
      <c r="I691" s="7"/>
    </row>
    <row r="692" spans="1:9" ht="12.75" customHeight="1">
      <c r="A692" s="21"/>
      <c r="C692" s="28"/>
      <c r="D692" s="28"/>
      <c r="F692" s="7"/>
      <c r="G692" s="7"/>
      <c r="H692" s="16"/>
      <c r="I692" s="7"/>
    </row>
    <row r="693" spans="1:9" ht="12.75" customHeight="1">
      <c r="A693" s="21"/>
      <c r="C693" s="28"/>
      <c r="D693" s="28"/>
      <c r="F693" s="7"/>
      <c r="G693" s="7"/>
      <c r="H693" s="16"/>
      <c r="I693" s="7"/>
    </row>
    <row r="694" spans="1:9" ht="12.75" customHeight="1">
      <c r="A694" s="21"/>
      <c r="C694" s="28"/>
      <c r="D694" s="28"/>
      <c r="F694" s="7"/>
      <c r="G694" s="7"/>
      <c r="H694" s="16"/>
      <c r="I694" s="7"/>
    </row>
    <row r="695" spans="1:9" ht="12.75" customHeight="1">
      <c r="A695" s="21"/>
      <c r="C695" s="28"/>
      <c r="D695" s="28"/>
      <c r="F695" s="7"/>
      <c r="G695" s="7"/>
      <c r="H695" s="16"/>
      <c r="I695" s="7"/>
    </row>
    <row r="696" spans="1:9" ht="12.75" customHeight="1">
      <c r="A696" s="21"/>
      <c r="C696" s="28"/>
      <c r="D696" s="28"/>
      <c r="F696" s="7"/>
      <c r="G696" s="7"/>
      <c r="H696" s="16"/>
      <c r="I696" s="7"/>
    </row>
    <row r="697" spans="1:9" ht="12.75" customHeight="1">
      <c r="A697" s="21"/>
      <c r="C697" s="28"/>
      <c r="D697" s="28"/>
      <c r="F697" s="7"/>
      <c r="G697" s="7"/>
      <c r="H697" s="16"/>
      <c r="I697" s="7"/>
    </row>
    <row r="698" spans="1:9" ht="12.75" customHeight="1">
      <c r="A698" s="21"/>
      <c r="C698" s="28"/>
      <c r="D698" s="28"/>
      <c r="F698" s="7"/>
      <c r="G698" s="7"/>
      <c r="H698" s="16"/>
      <c r="I698" s="7"/>
    </row>
    <row r="699" spans="1:9" ht="12.75" customHeight="1">
      <c r="A699" s="21"/>
      <c r="C699" s="28"/>
      <c r="D699" s="28"/>
      <c r="F699" s="7"/>
      <c r="G699" s="7"/>
      <c r="H699" s="16"/>
      <c r="I699" s="7"/>
    </row>
    <row r="700" spans="1:9" ht="12.75" customHeight="1">
      <c r="A700" s="21"/>
      <c r="C700" s="28"/>
      <c r="D700" s="28"/>
      <c r="F700" s="7"/>
      <c r="G700" s="7"/>
      <c r="H700" s="16"/>
      <c r="I700" s="7"/>
    </row>
    <row r="701" spans="1:9" ht="12.75" customHeight="1">
      <c r="A701" s="21"/>
      <c r="C701" s="28"/>
      <c r="D701" s="28"/>
      <c r="F701" s="7"/>
      <c r="G701" s="7"/>
      <c r="H701" s="16"/>
      <c r="I701" s="7"/>
    </row>
    <row r="702" spans="1:9" ht="12.75" customHeight="1">
      <c r="A702" s="21"/>
      <c r="C702" s="28"/>
      <c r="D702" s="28"/>
      <c r="F702" s="7"/>
      <c r="G702" s="7"/>
      <c r="H702" s="16"/>
      <c r="I702" s="7"/>
    </row>
    <row r="703" spans="1:9" ht="12.75" customHeight="1">
      <c r="A703" s="21"/>
      <c r="C703" s="28"/>
      <c r="D703" s="28"/>
      <c r="F703" s="7"/>
      <c r="G703" s="7"/>
      <c r="H703" s="16"/>
      <c r="I703" s="7"/>
    </row>
    <row r="704" spans="1:9" ht="12.75" customHeight="1">
      <c r="A704" s="21"/>
      <c r="C704" s="28"/>
      <c r="D704" s="28"/>
      <c r="F704" s="7"/>
      <c r="G704" s="7"/>
      <c r="H704" s="16"/>
      <c r="I704" s="7"/>
    </row>
    <row r="705" spans="1:9" ht="12.75" customHeight="1">
      <c r="A705" s="21"/>
      <c r="C705" s="28"/>
      <c r="D705" s="28"/>
      <c r="F705" s="7"/>
      <c r="G705" s="7"/>
      <c r="H705" s="16"/>
      <c r="I705" s="7"/>
    </row>
    <row r="706" spans="1:9" ht="12.75" customHeight="1">
      <c r="A706" s="21"/>
      <c r="C706" s="28"/>
      <c r="D706" s="28"/>
      <c r="F706" s="7"/>
      <c r="G706" s="7"/>
      <c r="H706" s="16"/>
      <c r="I706" s="7"/>
    </row>
    <row r="707" spans="1:9" ht="12.75" customHeight="1">
      <c r="A707" s="21"/>
      <c r="C707" s="28"/>
      <c r="D707" s="28"/>
      <c r="F707" s="7"/>
      <c r="G707" s="7"/>
      <c r="H707" s="16"/>
      <c r="I707" s="7"/>
    </row>
    <row r="708" spans="1:9" ht="12.75" customHeight="1">
      <c r="A708" s="21"/>
      <c r="C708" s="28"/>
      <c r="D708" s="28"/>
      <c r="F708" s="7"/>
      <c r="G708" s="7"/>
      <c r="H708" s="16"/>
      <c r="I708" s="7"/>
    </row>
    <row r="709" spans="1:9" ht="12.75" customHeight="1">
      <c r="A709" s="21"/>
      <c r="C709" s="28"/>
      <c r="D709" s="28"/>
      <c r="F709" s="7"/>
      <c r="G709" s="7"/>
      <c r="H709" s="16"/>
      <c r="I709" s="7"/>
    </row>
    <row r="710" spans="1:9" ht="12.75" customHeight="1">
      <c r="A710" s="21"/>
      <c r="C710" s="28"/>
      <c r="D710" s="28"/>
      <c r="F710" s="7"/>
      <c r="G710" s="7"/>
      <c r="H710" s="16"/>
      <c r="I710" s="7"/>
    </row>
    <row r="711" spans="1:9" ht="12.75" customHeight="1">
      <c r="A711" s="21"/>
      <c r="C711" s="28"/>
      <c r="D711" s="28"/>
      <c r="F711" s="7"/>
      <c r="G711" s="7"/>
      <c r="H711" s="16"/>
      <c r="I711" s="7"/>
    </row>
    <row r="712" spans="1:9" ht="12.75" customHeight="1">
      <c r="A712" s="21"/>
      <c r="C712" s="28"/>
      <c r="D712" s="28"/>
      <c r="F712" s="7"/>
      <c r="G712" s="7"/>
      <c r="H712" s="16"/>
      <c r="I712" s="7"/>
    </row>
    <row r="713" spans="1:9" ht="12.75" customHeight="1">
      <c r="A713" s="21"/>
      <c r="C713" s="28"/>
      <c r="D713" s="28"/>
      <c r="F713" s="7"/>
      <c r="G713" s="7"/>
      <c r="H713" s="16"/>
      <c r="I713" s="7"/>
    </row>
    <row r="714" spans="1:9" ht="12.75" customHeight="1">
      <c r="A714" s="21"/>
      <c r="C714" s="28"/>
      <c r="D714" s="28"/>
      <c r="F714" s="7"/>
      <c r="G714" s="7"/>
      <c r="H714" s="16"/>
      <c r="I714" s="7"/>
    </row>
    <row r="715" spans="1:9" ht="12.75" customHeight="1">
      <c r="A715" s="21"/>
      <c r="C715" s="28"/>
      <c r="D715" s="28"/>
      <c r="F715" s="7"/>
      <c r="G715" s="7"/>
      <c r="H715" s="16"/>
      <c r="I715" s="7"/>
    </row>
    <row r="716" spans="1:9" ht="12.75" customHeight="1">
      <c r="A716" s="21"/>
      <c r="C716" s="28"/>
      <c r="D716" s="28"/>
      <c r="F716" s="7"/>
      <c r="G716" s="7"/>
      <c r="H716" s="16"/>
      <c r="I716" s="7"/>
    </row>
    <row r="717" spans="1:9" ht="12.75" customHeight="1">
      <c r="A717" s="21"/>
      <c r="C717" s="28"/>
      <c r="D717" s="28"/>
      <c r="F717" s="7"/>
      <c r="G717" s="7"/>
      <c r="H717" s="16"/>
      <c r="I717" s="7"/>
    </row>
    <row r="718" spans="1:9" ht="12.75" customHeight="1">
      <c r="A718" s="21"/>
      <c r="C718" s="28"/>
      <c r="D718" s="28"/>
      <c r="F718" s="7"/>
      <c r="G718" s="7"/>
      <c r="H718" s="16"/>
      <c r="I718" s="7"/>
    </row>
    <row r="719" spans="1:9" ht="12.75" customHeight="1">
      <c r="A719" s="21"/>
      <c r="C719" s="28"/>
      <c r="D719" s="28"/>
      <c r="F719" s="7"/>
      <c r="G719" s="7"/>
      <c r="H719" s="16"/>
      <c r="I719" s="7"/>
    </row>
    <row r="720" spans="1:9" ht="12.75" customHeight="1">
      <c r="A720" s="21"/>
      <c r="C720" s="28"/>
      <c r="D720" s="28"/>
      <c r="F720" s="7"/>
      <c r="G720" s="7"/>
      <c r="H720" s="16"/>
      <c r="I720" s="7"/>
    </row>
    <row r="721" spans="1:9" ht="12.75" customHeight="1">
      <c r="A721" s="21"/>
      <c r="C721" s="28"/>
      <c r="D721" s="28"/>
      <c r="F721" s="7"/>
      <c r="G721" s="7"/>
      <c r="H721" s="16"/>
      <c r="I721" s="7"/>
    </row>
    <row r="722" spans="1:9" ht="12.75" customHeight="1">
      <c r="A722" s="21"/>
      <c r="C722" s="28"/>
      <c r="D722" s="28"/>
      <c r="F722" s="7"/>
      <c r="G722" s="7"/>
      <c r="H722" s="16"/>
      <c r="I722" s="7"/>
    </row>
    <row r="723" spans="1:9" ht="12.75" customHeight="1">
      <c r="A723" s="21"/>
      <c r="C723" s="28"/>
      <c r="D723" s="28"/>
      <c r="F723" s="7"/>
      <c r="G723" s="7"/>
      <c r="H723" s="16"/>
      <c r="I723" s="7"/>
    </row>
    <row r="724" spans="1:9" ht="12.75" customHeight="1">
      <c r="A724" s="21"/>
      <c r="C724" s="28"/>
      <c r="D724" s="28"/>
      <c r="F724" s="7"/>
      <c r="G724" s="7"/>
      <c r="H724" s="16"/>
      <c r="I724" s="7"/>
    </row>
    <row r="725" spans="1:9" ht="12.75" customHeight="1">
      <c r="A725" s="21"/>
      <c r="C725" s="28"/>
      <c r="D725" s="28"/>
      <c r="F725" s="7"/>
      <c r="G725" s="7"/>
      <c r="H725" s="16"/>
      <c r="I725" s="7"/>
    </row>
    <row r="726" spans="1:9" ht="12.75" customHeight="1">
      <c r="A726" s="21"/>
      <c r="C726" s="28"/>
      <c r="D726" s="28"/>
      <c r="F726" s="7"/>
      <c r="G726" s="7"/>
      <c r="H726" s="16"/>
      <c r="I726" s="7"/>
    </row>
    <row r="727" spans="1:9" ht="12.75" customHeight="1">
      <c r="A727" s="21"/>
      <c r="C727" s="28"/>
      <c r="D727" s="28"/>
      <c r="F727" s="7"/>
      <c r="G727" s="7"/>
      <c r="H727" s="16"/>
      <c r="I727" s="7"/>
    </row>
    <row r="728" spans="1:9" ht="12.75" customHeight="1">
      <c r="A728" s="21"/>
      <c r="C728" s="28"/>
      <c r="D728" s="28"/>
      <c r="F728" s="7"/>
      <c r="G728" s="7"/>
      <c r="H728" s="16"/>
      <c r="I728" s="7"/>
    </row>
    <row r="729" spans="1:9" ht="12.75" customHeight="1">
      <c r="A729" s="21"/>
      <c r="C729" s="28"/>
      <c r="D729" s="28"/>
      <c r="F729" s="7"/>
      <c r="G729" s="7"/>
      <c r="H729" s="16"/>
      <c r="I729" s="7"/>
    </row>
    <row r="730" spans="1:9" ht="12.75" customHeight="1">
      <c r="A730" s="21"/>
      <c r="C730" s="28"/>
      <c r="D730" s="28"/>
      <c r="F730" s="7"/>
      <c r="G730" s="7"/>
      <c r="H730" s="16"/>
      <c r="I730" s="7"/>
    </row>
    <row r="731" spans="1:9" ht="12.75" customHeight="1">
      <c r="A731" s="21"/>
      <c r="C731" s="28"/>
      <c r="D731" s="28"/>
      <c r="F731" s="7"/>
      <c r="G731" s="7"/>
      <c r="H731" s="16"/>
      <c r="I731" s="7"/>
    </row>
    <row r="732" spans="1:9" ht="12.75" customHeight="1">
      <c r="A732" s="21"/>
      <c r="C732" s="28"/>
      <c r="D732" s="28"/>
      <c r="F732" s="7"/>
      <c r="G732" s="7"/>
      <c r="H732" s="16"/>
      <c r="I732" s="7"/>
    </row>
    <row r="733" spans="1:9" ht="12.75" customHeight="1">
      <c r="A733" s="21"/>
      <c r="C733" s="28"/>
      <c r="D733" s="28"/>
      <c r="F733" s="7"/>
      <c r="G733" s="7"/>
      <c r="H733" s="16"/>
      <c r="I733" s="7"/>
    </row>
    <row r="734" spans="1:9" ht="12.75" customHeight="1">
      <c r="A734" s="21"/>
      <c r="C734" s="28"/>
      <c r="D734" s="28"/>
      <c r="F734" s="7"/>
      <c r="G734" s="7"/>
      <c r="H734" s="16"/>
      <c r="I734" s="7"/>
    </row>
    <row r="735" spans="1:9" ht="12.75" customHeight="1">
      <c r="A735" s="21"/>
      <c r="C735" s="28"/>
      <c r="D735" s="28"/>
      <c r="F735" s="7"/>
      <c r="G735" s="7"/>
      <c r="H735" s="16"/>
      <c r="I735" s="7"/>
    </row>
    <row r="736" spans="1:9" ht="12.75" customHeight="1">
      <c r="A736" s="21"/>
      <c r="C736" s="28"/>
      <c r="D736" s="28"/>
      <c r="F736" s="7"/>
      <c r="G736" s="7"/>
      <c r="H736" s="16"/>
      <c r="I736" s="7"/>
    </row>
    <row r="737" spans="1:9" ht="12.75" customHeight="1">
      <c r="A737" s="21"/>
      <c r="C737" s="28"/>
      <c r="D737" s="28"/>
      <c r="F737" s="7"/>
      <c r="G737" s="7"/>
      <c r="H737" s="16"/>
      <c r="I737" s="7"/>
    </row>
    <row r="738" spans="1:9" ht="12.75" customHeight="1">
      <c r="A738" s="21"/>
      <c r="C738" s="28"/>
      <c r="D738" s="28"/>
      <c r="F738" s="7"/>
      <c r="G738" s="7"/>
      <c r="H738" s="16"/>
      <c r="I738" s="7"/>
    </row>
    <row r="739" spans="1:9" ht="12.75" customHeight="1">
      <c r="A739" s="21"/>
      <c r="C739" s="28"/>
      <c r="D739" s="28"/>
      <c r="F739" s="7"/>
      <c r="G739" s="7"/>
      <c r="H739" s="16"/>
      <c r="I739" s="7"/>
    </row>
    <row r="740" spans="1:9" ht="12.75" customHeight="1">
      <c r="A740" s="21"/>
      <c r="C740" s="28"/>
      <c r="D740" s="28"/>
      <c r="F740" s="7"/>
      <c r="G740" s="7"/>
      <c r="H740" s="16"/>
      <c r="I740" s="7"/>
    </row>
    <row r="741" spans="1:9" ht="12.75" customHeight="1">
      <c r="A741" s="21"/>
      <c r="C741" s="28"/>
      <c r="D741" s="28"/>
      <c r="F741" s="7"/>
      <c r="G741" s="7"/>
      <c r="H741" s="16"/>
      <c r="I741" s="7"/>
    </row>
    <row r="742" spans="1:9" ht="12.75" customHeight="1">
      <c r="A742" s="21"/>
      <c r="C742" s="28"/>
      <c r="D742" s="28"/>
      <c r="F742" s="7"/>
      <c r="G742" s="7"/>
      <c r="H742" s="16"/>
      <c r="I742" s="7"/>
    </row>
    <row r="743" spans="1:9" ht="12.75" customHeight="1">
      <c r="A743" s="21"/>
      <c r="C743" s="28"/>
      <c r="D743" s="28"/>
      <c r="F743" s="7"/>
      <c r="G743" s="7"/>
      <c r="H743" s="16"/>
      <c r="I743" s="7"/>
    </row>
    <row r="744" spans="1:9" ht="12.75" customHeight="1">
      <c r="A744" s="21"/>
      <c r="C744" s="28"/>
      <c r="D744" s="28"/>
      <c r="F744" s="7"/>
      <c r="G744" s="7"/>
      <c r="H744" s="16"/>
      <c r="I744" s="7"/>
    </row>
    <row r="745" spans="1:9" ht="12.75" customHeight="1">
      <c r="A745" s="21"/>
      <c r="C745" s="28"/>
      <c r="D745" s="28"/>
      <c r="F745" s="7"/>
      <c r="G745" s="7"/>
      <c r="H745" s="16"/>
      <c r="I745" s="7"/>
    </row>
    <row r="746" spans="1:9" ht="12.75" customHeight="1">
      <c r="A746" s="21"/>
      <c r="C746" s="28"/>
      <c r="D746" s="28"/>
      <c r="F746" s="7"/>
      <c r="G746" s="7"/>
      <c r="H746" s="16"/>
      <c r="I746" s="7"/>
    </row>
    <row r="747" spans="1:9" ht="12.75" customHeight="1">
      <c r="A747" s="21"/>
      <c r="C747" s="28"/>
      <c r="D747" s="28"/>
      <c r="F747" s="7"/>
      <c r="G747" s="7"/>
      <c r="H747" s="16"/>
      <c r="I747" s="7"/>
    </row>
    <row r="748" spans="1:9" ht="12.75" customHeight="1">
      <c r="A748" s="21"/>
      <c r="C748" s="28"/>
      <c r="D748" s="28"/>
      <c r="F748" s="7"/>
      <c r="G748" s="7"/>
      <c r="H748" s="16"/>
      <c r="I748" s="7"/>
    </row>
    <row r="749" spans="1:9" ht="12.75" customHeight="1">
      <c r="A749" s="21"/>
      <c r="C749" s="28"/>
      <c r="D749" s="28"/>
      <c r="F749" s="7"/>
      <c r="G749" s="7"/>
      <c r="H749" s="16"/>
      <c r="I749" s="7"/>
    </row>
    <row r="750" spans="1:9" ht="12.75" customHeight="1">
      <c r="A750" s="21"/>
      <c r="C750" s="28"/>
      <c r="D750" s="28"/>
      <c r="F750" s="7"/>
      <c r="G750" s="7"/>
      <c r="H750" s="16"/>
      <c r="I750" s="7"/>
    </row>
    <row r="751" spans="1:9" ht="12.75" customHeight="1">
      <c r="A751" s="21"/>
      <c r="C751" s="28"/>
      <c r="D751" s="28"/>
      <c r="F751" s="7"/>
      <c r="G751" s="7"/>
      <c r="H751" s="16"/>
      <c r="I751" s="7"/>
    </row>
    <row r="752" spans="1:9" ht="12.75" customHeight="1">
      <c r="A752" s="21"/>
      <c r="C752" s="28"/>
      <c r="D752" s="28"/>
      <c r="F752" s="7"/>
      <c r="G752" s="7"/>
      <c r="H752" s="16"/>
      <c r="I752" s="7"/>
    </row>
    <row r="753" spans="1:9" ht="12.75" customHeight="1">
      <c r="A753" s="21"/>
      <c r="C753" s="28"/>
      <c r="D753" s="28"/>
      <c r="F753" s="7"/>
      <c r="G753" s="7"/>
      <c r="H753" s="16"/>
      <c r="I753" s="7"/>
    </row>
    <row r="754" spans="1:9" ht="12.75" customHeight="1">
      <c r="A754" s="21"/>
      <c r="C754" s="28"/>
      <c r="D754" s="28"/>
      <c r="F754" s="7"/>
      <c r="G754" s="7"/>
      <c r="H754" s="16"/>
      <c r="I754" s="7"/>
    </row>
    <row r="755" spans="1:9" ht="12.75" customHeight="1">
      <c r="A755" s="21"/>
      <c r="C755" s="28"/>
      <c r="D755" s="28"/>
      <c r="F755" s="7"/>
      <c r="G755" s="7"/>
      <c r="H755" s="16"/>
      <c r="I755" s="7"/>
    </row>
    <row r="756" spans="1:9" ht="12.75" customHeight="1">
      <c r="A756" s="21"/>
      <c r="C756" s="28"/>
      <c r="D756" s="28"/>
      <c r="F756" s="7"/>
      <c r="G756" s="7"/>
      <c r="H756" s="16"/>
      <c r="I756" s="7"/>
    </row>
    <row r="757" spans="1:9" ht="12.75" customHeight="1">
      <c r="A757" s="21"/>
      <c r="C757" s="28"/>
      <c r="D757" s="28"/>
      <c r="F757" s="7"/>
      <c r="G757" s="7"/>
      <c r="H757" s="16"/>
      <c r="I757" s="7"/>
    </row>
    <row r="758" spans="1:9" ht="12.75" customHeight="1">
      <c r="A758" s="21"/>
      <c r="C758" s="28"/>
      <c r="D758" s="28"/>
      <c r="F758" s="7"/>
      <c r="G758" s="7"/>
      <c r="H758" s="16"/>
      <c r="I758" s="7"/>
    </row>
    <row r="759" spans="1:9" ht="12.75" customHeight="1">
      <c r="A759" s="21"/>
      <c r="C759" s="28"/>
      <c r="D759" s="28"/>
      <c r="F759" s="7"/>
      <c r="G759" s="7"/>
      <c r="H759" s="16"/>
      <c r="I759" s="7"/>
    </row>
    <row r="760" spans="1:9" ht="12.75" customHeight="1">
      <c r="A760" s="21"/>
      <c r="C760" s="28"/>
      <c r="D760" s="28"/>
      <c r="F760" s="7"/>
      <c r="G760" s="7"/>
      <c r="H760" s="16"/>
      <c r="I760" s="7"/>
    </row>
    <row r="761" spans="1:9" ht="12.75" customHeight="1">
      <c r="A761" s="21"/>
      <c r="C761" s="28"/>
      <c r="D761" s="28"/>
      <c r="F761" s="7"/>
      <c r="G761" s="7"/>
      <c r="H761" s="16"/>
      <c r="I761" s="7"/>
    </row>
    <row r="762" spans="1:9" ht="12.75" customHeight="1">
      <c r="A762" s="21"/>
      <c r="C762" s="28"/>
      <c r="D762" s="28"/>
      <c r="F762" s="7"/>
      <c r="G762" s="7"/>
      <c r="H762" s="16"/>
      <c r="I762" s="7"/>
    </row>
    <row r="763" spans="1:9" ht="12.75" customHeight="1">
      <c r="A763" s="21"/>
      <c r="C763" s="28"/>
      <c r="D763" s="28"/>
      <c r="F763" s="7"/>
      <c r="G763" s="7"/>
      <c r="H763" s="16"/>
      <c r="I763" s="7"/>
    </row>
    <row r="764" spans="1:9" ht="12.75" customHeight="1">
      <c r="A764" s="21"/>
      <c r="C764" s="28"/>
      <c r="D764" s="28"/>
      <c r="F764" s="7"/>
      <c r="G764" s="7"/>
      <c r="H764" s="16"/>
      <c r="I764" s="7"/>
    </row>
    <row r="765" spans="1:9" ht="12.75" customHeight="1">
      <c r="A765" s="21"/>
      <c r="C765" s="28"/>
      <c r="D765" s="28"/>
      <c r="F765" s="7"/>
      <c r="G765" s="7"/>
      <c r="H765" s="16"/>
      <c r="I765" s="7"/>
    </row>
    <row r="766" spans="1:9" ht="12.75" customHeight="1">
      <c r="A766" s="21"/>
      <c r="C766" s="28"/>
      <c r="D766" s="28"/>
      <c r="F766" s="7"/>
      <c r="G766" s="7"/>
      <c r="H766" s="16"/>
      <c r="I766" s="7"/>
    </row>
    <row r="767" spans="1:9" ht="12.75" customHeight="1">
      <c r="A767" s="21"/>
      <c r="C767" s="28"/>
      <c r="D767" s="28"/>
      <c r="F767" s="7"/>
      <c r="G767" s="7"/>
      <c r="H767" s="16"/>
      <c r="I767" s="7"/>
    </row>
    <row r="768" spans="1:9" ht="12.75" customHeight="1">
      <c r="A768" s="21"/>
      <c r="C768" s="28"/>
      <c r="D768" s="28"/>
      <c r="F768" s="7"/>
      <c r="G768" s="7"/>
      <c r="H768" s="16"/>
      <c r="I768" s="7"/>
    </row>
    <row r="769" spans="1:9" ht="12.75" customHeight="1">
      <c r="A769" s="21"/>
      <c r="C769" s="28"/>
      <c r="D769" s="28"/>
      <c r="F769" s="7"/>
      <c r="G769" s="7"/>
      <c r="H769" s="16"/>
      <c r="I769" s="7"/>
    </row>
    <row r="770" spans="1:9" ht="12.75" customHeight="1">
      <c r="A770" s="21"/>
      <c r="C770" s="28"/>
      <c r="D770" s="28"/>
      <c r="F770" s="7"/>
      <c r="G770" s="7"/>
      <c r="H770" s="16"/>
      <c r="I770" s="7"/>
    </row>
    <row r="771" spans="1:9" ht="12.75" customHeight="1">
      <c r="A771" s="21"/>
      <c r="C771" s="28"/>
      <c r="D771" s="28"/>
      <c r="F771" s="7"/>
      <c r="G771" s="7"/>
      <c r="H771" s="16"/>
      <c r="I771" s="7"/>
    </row>
    <row r="772" spans="1:9" ht="12.75" customHeight="1">
      <c r="A772" s="21"/>
      <c r="C772" s="28"/>
      <c r="D772" s="28"/>
      <c r="F772" s="7"/>
      <c r="G772" s="7"/>
      <c r="H772" s="16"/>
      <c r="I772" s="7"/>
    </row>
    <row r="773" spans="1:9" ht="12.75" customHeight="1">
      <c r="A773" s="21"/>
      <c r="C773" s="28"/>
      <c r="D773" s="28"/>
      <c r="F773" s="7"/>
      <c r="G773" s="7"/>
      <c r="H773" s="16"/>
      <c r="I773" s="7"/>
    </row>
    <row r="774" spans="1:9" ht="12.75" customHeight="1">
      <c r="A774" s="21"/>
      <c r="C774" s="28"/>
      <c r="D774" s="28"/>
      <c r="F774" s="7"/>
      <c r="G774" s="7"/>
      <c r="H774" s="16"/>
      <c r="I774" s="7"/>
    </row>
    <row r="775" spans="1:9" ht="12.75" customHeight="1">
      <c r="A775" s="21"/>
      <c r="C775" s="28"/>
      <c r="D775" s="28"/>
      <c r="F775" s="7"/>
      <c r="G775" s="7"/>
      <c r="H775" s="16"/>
      <c r="I775" s="7"/>
    </row>
    <row r="776" spans="1:9" ht="12.75" customHeight="1">
      <c r="A776" s="21"/>
      <c r="C776" s="28"/>
      <c r="D776" s="28"/>
      <c r="F776" s="7"/>
      <c r="G776" s="7"/>
      <c r="H776" s="16"/>
      <c r="I776" s="7"/>
    </row>
    <row r="777" spans="1:9" ht="12.75" customHeight="1">
      <c r="A777" s="21"/>
      <c r="C777" s="28"/>
      <c r="D777" s="28"/>
      <c r="F777" s="7"/>
      <c r="G777" s="7"/>
      <c r="H777" s="16"/>
      <c r="I777" s="7"/>
    </row>
    <row r="778" spans="1:9" ht="12.75" customHeight="1">
      <c r="A778" s="21"/>
      <c r="C778" s="28"/>
      <c r="D778" s="28"/>
      <c r="F778" s="7"/>
      <c r="G778" s="7"/>
      <c r="H778" s="16"/>
      <c r="I778" s="7"/>
    </row>
    <row r="779" spans="1:9" ht="12.75" customHeight="1">
      <c r="A779" s="21"/>
      <c r="C779" s="28"/>
      <c r="D779" s="28"/>
      <c r="F779" s="7"/>
      <c r="G779" s="7"/>
      <c r="H779" s="16"/>
      <c r="I779" s="7"/>
    </row>
    <row r="780" spans="1:9" ht="12.75" customHeight="1">
      <c r="A780" s="21"/>
      <c r="C780" s="28"/>
      <c r="D780" s="28"/>
      <c r="F780" s="7"/>
      <c r="G780" s="7"/>
      <c r="H780" s="16"/>
      <c r="I780" s="7"/>
    </row>
    <row r="781" spans="1:9" ht="12.75" customHeight="1">
      <c r="A781" s="21"/>
      <c r="C781" s="28"/>
      <c r="D781" s="28"/>
      <c r="F781" s="7"/>
      <c r="G781" s="7"/>
      <c r="H781" s="16"/>
      <c r="I781" s="7"/>
    </row>
    <row r="782" spans="1:9" ht="12.75" customHeight="1">
      <c r="A782" s="21"/>
      <c r="C782" s="28"/>
      <c r="D782" s="28"/>
      <c r="F782" s="7"/>
      <c r="G782" s="7"/>
      <c r="H782" s="16"/>
      <c r="I782" s="7"/>
    </row>
    <row r="783" spans="1:9" ht="12.75" customHeight="1">
      <c r="A783" s="21"/>
      <c r="C783" s="28"/>
      <c r="D783" s="28"/>
      <c r="F783" s="7"/>
      <c r="G783" s="7"/>
      <c r="H783" s="16"/>
      <c r="I783" s="7"/>
    </row>
    <row r="784" spans="1:9" ht="12.75" customHeight="1">
      <c r="A784" s="21"/>
      <c r="C784" s="28"/>
      <c r="D784" s="28"/>
      <c r="F784" s="7"/>
      <c r="G784" s="7"/>
      <c r="H784" s="16"/>
      <c r="I784" s="7"/>
    </row>
    <row r="785" spans="1:9" ht="12.75" customHeight="1">
      <c r="A785" s="21"/>
      <c r="C785" s="28"/>
      <c r="D785" s="28"/>
      <c r="F785" s="7"/>
      <c r="G785" s="7"/>
      <c r="H785" s="16"/>
      <c r="I785" s="7"/>
    </row>
    <row r="786" spans="1:9" ht="12.75" customHeight="1">
      <c r="A786" s="21"/>
      <c r="C786" s="28"/>
      <c r="D786" s="28"/>
      <c r="F786" s="7"/>
      <c r="G786" s="7"/>
      <c r="H786" s="16"/>
      <c r="I786" s="7"/>
    </row>
    <row r="787" spans="1:9" ht="12.75" customHeight="1">
      <c r="A787" s="21"/>
      <c r="C787" s="28"/>
      <c r="D787" s="28"/>
      <c r="F787" s="7"/>
      <c r="G787" s="7"/>
      <c r="H787" s="16"/>
      <c r="I787" s="7"/>
    </row>
    <row r="788" spans="1:9" ht="12.75" customHeight="1">
      <c r="A788" s="21"/>
      <c r="C788" s="28"/>
      <c r="D788" s="28"/>
      <c r="F788" s="7"/>
      <c r="G788" s="7"/>
      <c r="H788" s="16"/>
      <c r="I788" s="7"/>
    </row>
    <row r="789" spans="1:9" ht="12.75" customHeight="1">
      <c r="A789" s="21"/>
      <c r="C789" s="28"/>
      <c r="D789" s="28"/>
      <c r="F789" s="7"/>
      <c r="G789" s="7"/>
      <c r="H789" s="16"/>
      <c r="I789" s="7"/>
    </row>
    <row r="790" spans="1:9" ht="12.75" customHeight="1">
      <c r="A790" s="21"/>
      <c r="C790" s="28"/>
      <c r="D790" s="28"/>
      <c r="F790" s="7"/>
      <c r="G790" s="7"/>
      <c r="H790" s="16"/>
      <c r="I790" s="7"/>
    </row>
    <row r="791" spans="1:9" ht="12.75" customHeight="1">
      <c r="A791" s="21"/>
      <c r="C791" s="28"/>
      <c r="D791" s="28"/>
      <c r="F791" s="7"/>
      <c r="G791" s="7"/>
      <c r="H791" s="16"/>
      <c r="I791" s="7"/>
    </row>
    <row r="792" spans="1:9" ht="12.75" customHeight="1">
      <c r="A792" s="21"/>
      <c r="C792" s="28"/>
      <c r="D792" s="28"/>
      <c r="F792" s="7"/>
      <c r="G792" s="7"/>
      <c r="H792" s="16"/>
      <c r="I792" s="7"/>
    </row>
    <row r="793" spans="1:9" ht="12.75" customHeight="1">
      <c r="A793" s="21"/>
      <c r="C793" s="28"/>
      <c r="D793" s="28"/>
      <c r="F793" s="7"/>
      <c r="G793" s="7"/>
      <c r="H793" s="16"/>
      <c r="I793" s="7"/>
    </row>
    <row r="794" spans="1:9" ht="12.75" customHeight="1">
      <c r="A794" s="21"/>
      <c r="C794" s="28"/>
      <c r="D794" s="28"/>
      <c r="F794" s="7"/>
      <c r="G794" s="7"/>
      <c r="H794" s="16"/>
      <c r="I794" s="7"/>
    </row>
    <row r="795" spans="1:9" ht="12.75" customHeight="1">
      <c r="A795" s="21"/>
      <c r="C795" s="28"/>
      <c r="D795" s="28"/>
      <c r="F795" s="7"/>
      <c r="G795" s="7"/>
      <c r="H795" s="16"/>
      <c r="I795" s="7"/>
    </row>
    <row r="796" spans="1:9" ht="12.75" customHeight="1">
      <c r="A796" s="21"/>
      <c r="C796" s="28"/>
      <c r="D796" s="28"/>
      <c r="F796" s="7"/>
      <c r="G796" s="7"/>
      <c r="H796" s="16"/>
      <c r="I796" s="7"/>
    </row>
    <row r="797" spans="1:9" ht="12.75" customHeight="1">
      <c r="A797" s="21"/>
      <c r="C797" s="28"/>
      <c r="D797" s="28"/>
      <c r="F797" s="7"/>
      <c r="G797" s="7"/>
      <c r="H797" s="16"/>
      <c r="I797" s="7"/>
    </row>
    <row r="798" spans="1:9" ht="12.75" customHeight="1">
      <c r="A798" s="21"/>
      <c r="C798" s="28"/>
      <c r="D798" s="28"/>
      <c r="F798" s="7"/>
      <c r="G798" s="7"/>
      <c r="H798" s="16"/>
      <c r="I798" s="7"/>
    </row>
    <row r="799" spans="1:9" ht="12.75" customHeight="1">
      <c r="A799" s="21"/>
      <c r="C799" s="28"/>
      <c r="D799" s="28"/>
      <c r="F799" s="7"/>
      <c r="G799" s="7"/>
      <c r="H799" s="16"/>
      <c r="I799" s="7"/>
    </row>
    <row r="800" spans="1:9" ht="12.75" customHeight="1">
      <c r="A800" s="21"/>
      <c r="C800" s="28"/>
      <c r="D800" s="28"/>
      <c r="F800" s="7"/>
      <c r="G800" s="7"/>
      <c r="H800" s="16"/>
      <c r="I800" s="7"/>
    </row>
    <row r="801" spans="1:9" ht="12.75" customHeight="1">
      <c r="A801" s="21"/>
      <c r="C801" s="28"/>
      <c r="D801" s="28"/>
      <c r="F801" s="7"/>
      <c r="G801" s="7"/>
      <c r="H801" s="16"/>
      <c r="I801" s="7"/>
    </row>
    <row r="802" spans="1:9" ht="12.75" customHeight="1">
      <c r="A802" s="21"/>
      <c r="C802" s="28"/>
      <c r="D802" s="28"/>
      <c r="F802" s="7"/>
      <c r="G802" s="7"/>
      <c r="H802" s="16"/>
      <c r="I802" s="7"/>
    </row>
    <row r="803" spans="1:9" ht="12.75" customHeight="1">
      <c r="A803" s="21"/>
      <c r="C803" s="28"/>
      <c r="D803" s="28"/>
      <c r="F803" s="7"/>
      <c r="G803" s="7"/>
      <c r="H803" s="16"/>
      <c r="I803" s="7"/>
    </row>
    <row r="804" spans="1:9" ht="12.75" customHeight="1">
      <c r="A804" s="21"/>
      <c r="C804" s="28"/>
      <c r="D804" s="28"/>
      <c r="F804" s="7"/>
      <c r="G804" s="7"/>
      <c r="H804" s="16"/>
      <c r="I804" s="7"/>
    </row>
    <row r="805" spans="1:9" ht="12.75" customHeight="1">
      <c r="A805" s="21"/>
      <c r="C805" s="28"/>
      <c r="D805" s="28"/>
      <c r="F805" s="7"/>
      <c r="G805" s="7"/>
      <c r="H805" s="16"/>
      <c r="I805" s="7"/>
    </row>
    <row r="806" spans="1:9" ht="12.75" customHeight="1">
      <c r="A806" s="21"/>
      <c r="C806" s="28"/>
      <c r="D806" s="28"/>
      <c r="F806" s="7"/>
      <c r="G806" s="7"/>
      <c r="H806" s="16"/>
      <c r="I806" s="7"/>
    </row>
    <row r="807" spans="1:9" ht="12.75" customHeight="1">
      <c r="A807" s="21"/>
      <c r="C807" s="28"/>
      <c r="D807" s="28"/>
      <c r="F807" s="7"/>
      <c r="G807" s="7"/>
      <c r="H807" s="16"/>
      <c r="I807" s="7"/>
    </row>
    <row r="808" spans="1:9" ht="12.75" customHeight="1">
      <c r="A808" s="21"/>
      <c r="C808" s="28"/>
      <c r="D808" s="28"/>
      <c r="F808" s="7"/>
      <c r="G808" s="7"/>
      <c r="H808" s="16"/>
      <c r="I808" s="7"/>
    </row>
    <row r="809" spans="1:9" ht="12.75" customHeight="1">
      <c r="A809" s="21"/>
      <c r="C809" s="28"/>
      <c r="D809" s="28"/>
      <c r="F809" s="7"/>
      <c r="G809" s="7"/>
      <c r="H809" s="16"/>
      <c r="I809" s="7"/>
    </row>
    <row r="810" spans="1:9" ht="12.75" customHeight="1">
      <c r="A810" s="21"/>
      <c r="C810" s="28"/>
      <c r="D810" s="28"/>
      <c r="F810" s="7"/>
      <c r="G810" s="7"/>
      <c r="H810" s="16"/>
      <c r="I810" s="7"/>
    </row>
    <row r="811" spans="1:9" ht="12.75" customHeight="1">
      <c r="A811" s="21"/>
      <c r="C811" s="28"/>
      <c r="D811" s="28"/>
      <c r="F811" s="7"/>
      <c r="G811" s="7"/>
      <c r="H811" s="16"/>
      <c r="I811" s="7"/>
    </row>
    <row r="812" spans="1:9" ht="12.75" customHeight="1">
      <c r="A812" s="21"/>
      <c r="C812" s="28"/>
      <c r="D812" s="28"/>
      <c r="F812" s="7"/>
      <c r="G812" s="7"/>
      <c r="H812" s="16"/>
      <c r="I812" s="7"/>
    </row>
    <row r="813" spans="1:9" ht="12.75" customHeight="1">
      <c r="A813" s="21"/>
      <c r="C813" s="28"/>
      <c r="D813" s="28"/>
      <c r="F813" s="7"/>
      <c r="G813" s="7"/>
      <c r="H813" s="16"/>
      <c r="I813" s="7"/>
    </row>
    <row r="814" spans="1:9" ht="12.75" customHeight="1">
      <c r="A814" s="21"/>
      <c r="C814" s="28"/>
      <c r="D814" s="28"/>
      <c r="F814" s="7"/>
      <c r="G814" s="7"/>
      <c r="H814" s="16"/>
      <c r="I814" s="7"/>
    </row>
    <row r="815" spans="1:9" ht="12.75" customHeight="1">
      <c r="A815" s="21"/>
      <c r="C815" s="28"/>
      <c r="D815" s="28"/>
      <c r="F815" s="7"/>
      <c r="G815" s="7"/>
      <c r="H815" s="16"/>
      <c r="I815" s="7"/>
    </row>
    <row r="816" spans="1:9" ht="12.75" customHeight="1">
      <c r="A816" s="21"/>
      <c r="C816" s="28"/>
      <c r="D816" s="28"/>
      <c r="F816" s="7"/>
      <c r="G816" s="7"/>
      <c r="H816" s="16"/>
      <c r="I816" s="7"/>
    </row>
    <row r="817" spans="1:9" ht="12.75" customHeight="1">
      <c r="A817" s="21"/>
      <c r="C817" s="28"/>
      <c r="D817" s="28"/>
      <c r="F817" s="7"/>
      <c r="G817" s="7"/>
      <c r="H817" s="16"/>
      <c r="I817" s="7"/>
    </row>
    <row r="818" spans="1:9" ht="12.75" customHeight="1">
      <c r="A818" s="21"/>
      <c r="C818" s="28"/>
      <c r="D818" s="28"/>
      <c r="F818" s="7"/>
      <c r="G818" s="7"/>
      <c r="H818" s="16"/>
      <c r="I818" s="7"/>
    </row>
    <row r="819" spans="1:9" ht="12.75" customHeight="1">
      <c r="A819" s="21"/>
      <c r="C819" s="28"/>
      <c r="D819" s="28"/>
      <c r="F819" s="7"/>
      <c r="G819" s="7"/>
      <c r="H819" s="16"/>
      <c r="I819" s="7"/>
    </row>
    <row r="820" spans="1:9" ht="12.75" customHeight="1">
      <c r="A820" s="21"/>
      <c r="C820" s="28"/>
      <c r="D820" s="28"/>
      <c r="F820" s="7"/>
      <c r="G820" s="7"/>
      <c r="H820" s="16"/>
      <c r="I820" s="7"/>
    </row>
    <row r="821" spans="1:9" ht="12.75" customHeight="1">
      <c r="A821" s="21"/>
      <c r="C821" s="28"/>
      <c r="D821" s="28"/>
      <c r="F821" s="7"/>
      <c r="G821" s="7"/>
      <c r="H821" s="16"/>
      <c r="I821" s="7"/>
    </row>
    <row r="822" spans="1:9" ht="12.75" customHeight="1">
      <c r="A822" s="21"/>
      <c r="C822" s="28"/>
      <c r="D822" s="28"/>
      <c r="F822" s="7"/>
      <c r="G822" s="7"/>
      <c r="H822" s="16"/>
      <c r="I822" s="7"/>
    </row>
    <row r="823" spans="1:9" ht="12.75" customHeight="1">
      <c r="A823" s="21"/>
      <c r="C823" s="28"/>
      <c r="D823" s="28"/>
      <c r="F823" s="7"/>
      <c r="G823" s="7"/>
      <c r="H823" s="16"/>
      <c r="I823" s="7"/>
    </row>
    <row r="824" spans="1:9" ht="12.75" customHeight="1">
      <c r="A824" s="21"/>
      <c r="C824" s="28"/>
      <c r="D824" s="28"/>
      <c r="F824" s="7"/>
      <c r="G824" s="7"/>
      <c r="H824" s="16"/>
      <c r="I824" s="7"/>
    </row>
    <row r="825" spans="1:9" ht="12.75" customHeight="1">
      <c r="A825" s="21"/>
      <c r="C825" s="28"/>
      <c r="D825" s="28"/>
      <c r="F825" s="7"/>
      <c r="G825" s="7"/>
      <c r="H825" s="16"/>
      <c r="I825" s="7"/>
    </row>
    <row r="826" spans="1:9" ht="12.75" customHeight="1">
      <c r="A826" s="21"/>
      <c r="C826" s="28"/>
      <c r="D826" s="28"/>
      <c r="F826" s="7"/>
      <c r="G826" s="7"/>
      <c r="H826" s="16"/>
      <c r="I826" s="7"/>
    </row>
    <row r="827" spans="1:9" ht="12.75" customHeight="1">
      <c r="A827" s="21"/>
      <c r="C827" s="28"/>
      <c r="D827" s="28"/>
      <c r="F827" s="7"/>
      <c r="G827" s="7"/>
      <c r="H827" s="16"/>
      <c r="I827" s="7"/>
    </row>
    <row r="828" spans="1:9" ht="12.75" customHeight="1">
      <c r="A828" s="21"/>
      <c r="C828" s="28"/>
      <c r="D828" s="28"/>
      <c r="F828" s="7"/>
      <c r="G828" s="7"/>
      <c r="H828" s="16"/>
      <c r="I828" s="7"/>
    </row>
    <row r="829" spans="1:9" ht="12.75" customHeight="1">
      <c r="A829" s="21"/>
      <c r="C829" s="28"/>
      <c r="D829" s="28"/>
      <c r="F829" s="7"/>
      <c r="G829" s="7"/>
      <c r="H829" s="16"/>
      <c r="I829" s="7"/>
    </row>
    <row r="830" spans="1:9" ht="12.75" customHeight="1">
      <c r="A830" s="21"/>
      <c r="C830" s="28"/>
      <c r="D830" s="28"/>
      <c r="F830" s="7"/>
      <c r="G830" s="7"/>
      <c r="H830" s="16"/>
      <c r="I830" s="7"/>
    </row>
    <row r="831" spans="1:9" ht="12.75" customHeight="1">
      <c r="A831" s="21"/>
      <c r="C831" s="28"/>
      <c r="D831" s="28"/>
      <c r="F831" s="7"/>
      <c r="G831" s="7"/>
      <c r="H831" s="16"/>
      <c r="I831" s="7"/>
    </row>
    <row r="832" spans="1:9" ht="12.75" customHeight="1">
      <c r="A832" s="21"/>
      <c r="C832" s="28"/>
      <c r="D832" s="28"/>
      <c r="F832" s="7"/>
      <c r="G832" s="7"/>
      <c r="H832" s="16"/>
      <c r="I832" s="7"/>
    </row>
    <row r="833" spans="1:9" ht="12.75" customHeight="1">
      <c r="A833" s="21"/>
      <c r="C833" s="28"/>
      <c r="D833" s="28"/>
      <c r="F833" s="7"/>
      <c r="G833" s="7"/>
      <c r="H833" s="16"/>
      <c r="I833" s="7"/>
    </row>
    <row r="834" spans="1:9" ht="12.75" customHeight="1">
      <c r="A834" s="21"/>
      <c r="C834" s="28"/>
      <c r="D834" s="28"/>
      <c r="F834" s="7"/>
      <c r="G834" s="7"/>
      <c r="H834" s="16"/>
      <c r="I834" s="7"/>
    </row>
    <row r="835" spans="1:9" ht="12.75" customHeight="1">
      <c r="A835" s="21"/>
      <c r="C835" s="28"/>
      <c r="D835" s="28"/>
      <c r="F835" s="7"/>
      <c r="G835" s="7"/>
      <c r="H835" s="16"/>
      <c r="I835" s="7"/>
    </row>
    <row r="836" spans="1:9" ht="12.75" customHeight="1">
      <c r="A836" s="21"/>
      <c r="C836" s="28"/>
      <c r="D836" s="28"/>
      <c r="F836" s="7"/>
      <c r="G836" s="7"/>
      <c r="H836" s="16"/>
      <c r="I836" s="7"/>
    </row>
    <row r="837" spans="1:9" ht="12.75" customHeight="1">
      <c r="A837" s="21"/>
      <c r="C837" s="28"/>
      <c r="D837" s="28"/>
      <c r="F837" s="7"/>
      <c r="G837" s="7"/>
      <c r="H837" s="16"/>
      <c r="I837" s="7"/>
    </row>
    <row r="838" spans="1:9" ht="12.75" customHeight="1">
      <c r="A838" s="21"/>
      <c r="C838" s="28"/>
      <c r="D838" s="28"/>
      <c r="F838" s="7"/>
      <c r="G838" s="7"/>
      <c r="H838" s="16"/>
      <c r="I838" s="7"/>
    </row>
    <row r="839" spans="1:9" ht="12.75" customHeight="1">
      <c r="A839" s="21"/>
      <c r="C839" s="28"/>
      <c r="D839" s="28"/>
      <c r="F839" s="7"/>
      <c r="G839" s="7"/>
      <c r="H839" s="16"/>
      <c r="I839" s="7"/>
    </row>
    <row r="840" spans="1:9" ht="12.75" customHeight="1">
      <c r="A840" s="21"/>
      <c r="C840" s="28"/>
      <c r="D840" s="28"/>
      <c r="F840" s="7"/>
      <c r="G840" s="7"/>
      <c r="H840" s="16"/>
      <c r="I840" s="7"/>
    </row>
    <row r="841" spans="1:9" ht="12.75" customHeight="1">
      <c r="A841" s="21"/>
      <c r="C841" s="28"/>
      <c r="D841" s="28"/>
      <c r="F841" s="7"/>
      <c r="G841" s="7"/>
      <c r="H841" s="16"/>
      <c r="I841" s="7"/>
    </row>
    <row r="842" spans="1:9" ht="12.75" customHeight="1">
      <c r="A842" s="21"/>
      <c r="C842" s="28"/>
      <c r="D842" s="28"/>
      <c r="F842" s="7"/>
      <c r="G842" s="7"/>
      <c r="H842" s="16"/>
      <c r="I842" s="7"/>
    </row>
    <row r="843" spans="1:9" ht="12.75" customHeight="1">
      <c r="A843" s="21"/>
      <c r="C843" s="28"/>
      <c r="D843" s="28"/>
      <c r="F843" s="7"/>
      <c r="G843" s="7"/>
      <c r="H843" s="16"/>
      <c r="I843" s="7"/>
    </row>
    <row r="844" spans="1:9" ht="12.75" customHeight="1">
      <c r="A844" s="21"/>
      <c r="C844" s="28"/>
      <c r="D844" s="28"/>
      <c r="F844" s="7"/>
      <c r="G844" s="7"/>
      <c r="H844" s="16"/>
      <c r="I844" s="7"/>
    </row>
    <row r="845" spans="1:9" ht="12.75" customHeight="1">
      <c r="A845" s="21"/>
      <c r="C845" s="28"/>
      <c r="D845" s="28"/>
      <c r="F845" s="7"/>
      <c r="G845" s="7"/>
      <c r="H845" s="16"/>
      <c r="I845" s="7"/>
    </row>
    <row r="846" spans="1:9" ht="12.75" customHeight="1">
      <c r="A846" s="21"/>
      <c r="C846" s="28"/>
      <c r="D846" s="28"/>
      <c r="F846" s="7"/>
      <c r="G846" s="7"/>
      <c r="H846" s="16"/>
      <c r="I846" s="7"/>
    </row>
    <row r="847" spans="1:9" ht="12.75" customHeight="1">
      <c r="A847" s="21"/>
      <c r="C847" s="28"/>
      <c r="D847" s="28"/>
      <c r="F847" s="7"/>
      <c r="G847" s="7"/>
      <c r="H847" s="16"/>
      <c r="I847" s="7"/>
    </row>
    <row r="848" spans="1:9" ht="12.75" customHeight="1">
      <c r="A848" s="21"/>
      <c r="C848" s="28"/>
      <c r="D848" s="28"/>
      <c r="F848" s="7"/>
      <c r="G848" s="7"/>
      <c r="H848" s="16"/>
      <c r="I848" s="7"/>
    </row>
    <row r="849" spans="1:9" ht="12.75" customHeight="1">
      <c r="A849" s="21"/>
      <c r="C849" s="28"/>
      <c r="D849" s="28"/>
      <c r="F849" s="7"/>
      <c r="G849" s="7"/>
      <c r="H849" s="16"/>
      <c r="I849" s="7"/>
    </row>
    <row r="850" spans="1:9" ht="12.75" customHeight="1">
      <c r="A850" s="21"/>
      <c r="C850" s="28"/>
      <c r="D850" s="28"/>
      <c r="F850" s="7"/>
      <c r="G850" s="7"/>
      <c r="H850" s="16"/>
      <c r="I850" s="7"/>
    </row>
    <row r="851" spans="1:9" ht="12.75" customHeight="1">
      <c r="A851" s="21"/>
      <c r="C851" s="28"/>
      <c r="D851" s="28"/>
      <c r="F851" s="7"/>
      <c r="G851" s="7"/>
      <c r="H851" s="16"/>
      <c r="I851" s="7"/>
    </row>
    <row r="852" spans="1:9" ht="12.75" customHeight="1">
      <c r="A852" s="21"/>
      <c r="C852" s="28"/>
      <c r="D852" s="28"/>
      <c r="F852" s="7"/>
      <c r="G852" s="7"/>
      <c r="H852" s="16"/>
      <c r="I852" s="7"/>
    </row>
    <row r="853" spans="1:9" ht="12.75" customHeight="1">
      <c r="A853" s="21"/>
      <c r="C853" s="28"/>
      <c r="D853" s="28"/>
      <c r="F853" s="7"/>
      <c r="G853" s="7"/>
      <c r="H853" s="16"/>
      <c r="I853" s="7"/>
    </row>
    <row r="854" spans="1:9" ht="12.75" customHeight="1">
      <c r="A854" s="21"/>
      <c r="C854" s="28"/>
      <c r="D854" s="28"/>
      <c r="F854" s="7"/>
      <c r="G854" s="7"/>
      <c r="H854" s="16"/>
      <c r="I854" s="7"/>
    </row>
    <row r="855" spans="1:9" ht="12.75" customHeight="1">
      <c r="A855" s="21"/>
      <c r="C855" s="28"/>
      <c r="D855" s="28"/>
      <c r="F855" s="7"/>
      <c r="G855" s="7"/>
      <c r="H855" s="16"/>
      <c r="I855" s="7"/>
    </row>
    <row r="856" spans="1:9" ht="12.75" customHeight="1">
      <c r="A856" s="21"/>
      <c r="C856" s="28"/>
      <c r="D856" s="28"/>
      <c r="F856" s="7"/>
      <c r="G856" s="7"/>
      <c r="H856" s="16"/>
      <c r="I856" s="7"/>
    </row>
    <row r="857" spans="1:9" ht="12.75" customHeight="1">
      <c r="A857" s="21"/>
      <c r="C857" s="28"/>
      <c r="D857" s="28"/>
      <c r="F857" s="7"/>
      <c r="G857" s="7"/>
      <c r="H857" s="16"/>
      <c r="I857" s="7"/>
    </row>
    <row r="858" spans="1:9" ht="12.75" customHeight="1">
      <c r="A858" s="21"/>
      <c r="C858" s="28"/>
      <c r="D858" s="28"/>
      <c r="F858" s="7"/>
      <c r="G858" s="7"/>
      <c r="H858" s="16"/>
      <c r="I858" s="7"/>
    </row>
    <row r="859" spans="1:9" ht="12.75" customHeight="1">
      <c r="A859" s="21"/>
      <c r="C859" s="28"/>
      <c r="D859" s="28"/>
      <c r="F859" s="7"/>
      <c r="G859" s="7"/>
      <c r="H859" s="16"/>
      <c r="I859" s="7"/>
    </row>
    <row r="860" spans="1:9" ht="12.75" customHeight="1">
      <c r="A860" s="21"/>
      <c r="C860" s="28"/>
      <c r="D860" s="28"/>
      <c r="F860" s="7"/>
      <c r="G860" s="7"/>
      <c r="H860" s="16"/>
      <c r="I860" s="7"/>
    </row>
    <row r="861" spans="1:9" ht="12.75" customHeight="1">
      <c r="A861" s="21"/>
      <c r="C861" s="28"/>
      <c r="D861" s="28"/>
      <c r="F861" s="7"/>
      <c r="G861" s="7"/>
      <c r="H861" s="16"/>
      <c r="I861" s="7"/>
    </row>
    <row r="862" spans="1:9" ht="12.75" customHeight="1">
      <c r="A862" s="21"/>
      <c r="C862" s="28"/>
      <c r="D862" s="28"/>
      <c r="F862" s="7"/>
      <c r="G862" s="7"/>
      <c r="H862" s="16"/>
      <c r="I862" s="7"/>
    </row>
    <row r="863" spans="1:9" ht="12.75" customHeight="1">
      <c r="A863" s="21"/>
      <c r="C863" s="28"/>
      <c r="D863" s="28"/>
      <c r="F863" s="7"/>
      <c r="G863" s="7"/>
      <c r="H863" s="16"/>
      <c r="I863" s="7"/>
    </row>
    <row r="864" spans="1:9" ht="12.75" customHeight="1">
      <c r="A864" s="21"/>
      <c r="C864" s="28"/>
      <c r="D864" s="28"/>
      <c r="F864" s="7"/>
      <c r="G864" s="7"/>
      <c r="H864" s="16"/>
      <c r="I864" s="7"/>
    </row>
    <row r="865" spans="1:9" ht="12.75" customHeight="1">
      <c r="A865" s="21"/>
      <c r="C865" s="28"/>
      <c r="D865" s="28"/>
      <c r="F865" s="7"/>
      <c r="G865" s="7"/>
      <c r="H865" s="16"/>
      <c r="I865" s="7"/>
    </row>
    <row r="866" spans="1:9" ht="12.75" customHeight="1">
      <c r="A866" s="21"/>
      <c r="C866" s="28"/>
      <c r="D866" s="28"/>
      <c r="F866" s="7"/>
      <c r="G866" s="7"/>
      <c r="H866" s="16"/>
      <c r="I866" s="7"/>
    </row>
    <row r="867" spans="1:9" ht="12.75" customHeight="1">
      <c r="A867" s="21"/>
      <c r="C867" s="28"/>
      <c r="D867" s="28"/>
      <c r="F867" s="7"/>
      <c r="G867" s="7"/>
      <c r="H867" s="16"/>
      <c r="I867" s="7"/>
    </row>
    <row r="868" spans="1:9" ht="12.75" customHeight="1">
      <c r="C868" s="28"/>
      <c r="D868" s="28"/>
      <c r="F868" s="7"/>
      <c r="G868" s="7"/>
      <c r="H868" s="16"/>
      <c r="I868" s="7"/>
    </row>
    <row r="869" spans="1:9" ht="12.75" customHeight="1">
      <c r="C869" s="28"/>
      <c r="D869" s="28"/>
      <c r="F869" s="7"/>
      <c r="G869" s="7"/>
      <c r="H869" s="16"/>
      <c r="I869" s="7"/>
    </row>
    <row r="870" spans="1:9" ht="12.75" customHeight="1">
      <c r="C870" s="28"/>
      <c r="D870" s="28"/>
      <c r="F870" s="7"/>
      <c r="G870" s="7"/>
      <c r="H870" s="16"/>
      <c r="I870" s="7"/>
    </row>
    <row r="871" spans="1:9" ht="12.75" customHeight="1">
      <c r="C871" s="28"/>
      <c r="D871" s="28"/>
      <c r="F871" s="7"/>
      <c r="G871" s="7"/>
      <c r="H871" s="16"/>
      <c r="I871" s="7"/>
    </row>
    <row r="872" spans="1:9" ht="12.75" customHeight="1">
      <c r="C872" s="28"/>
      <c r="D872" s="28"/>
      <c r="F872" s="7"/>
      <c r="G872" s="7"/>
      <c r="H872" s="16"/>
      <c r="I872" s="7"/>
    </row>
    <row r="873" spans="1:9" ht="12.75" customHeight="1">
      <c r="C873" s="28"/>
      <c r="D873" s="28"/>
      <c r="F873" s="7"/>
      <c r="G873" s="7"/>
      <c r="H873" s="16"/>
      <c r="I873" s="7"/>
    </row>
    <row r="874" spans="1:9" ht="12.75" customHeight="1">
      <c r="C874" s="28"/>
      <c r="D874" s="28"/>
      <c r="F874" s="7"/>
      <c r="G874" s="7"/>
      <c r="H874" s="16"/>
      <c r="I874" s="7"/>
    </row>
    <row r="875" spans="1:9" ht="12.75" customHeight="1">
      <c r="C875" s="28"/>
      <c r="D875" s="28"/>
      <c r="F875" s="7"/>
      <c r="G875" s="7"/>
      <c r="H875" s="16"/>
      <c r="I875" s="7"/>
    </row>
    <row r="876" spans="1:9" ht="12.75" customHeight="1">
      <c r="C876" s="28"/>
      <c r="D876" s="28"/>
      <c r="F876" s="7"/>
      <c r="G876" s="7"/>
      <c r="H876" s="16"/>
      <c r="I876" s="7"/>
    </row>
    <row r="877" spans="1:9" ht="12.75" customHeight="1">
      <c r="C877" s="28"/>
      <c r="D877" s="28"/>
      <c r="F877" s="7"/>
      <c r="G877" s="7"/>
      <c r="H877" s="16"/>
      <c r="I877" s="7"/>
    </row>
    <row r="878" spans="1:9" ht="12.75" customHeight="1">
      <c r="C878" s="28"/>
      <c r="D878" s="28"/>
      <c r="F878" s="7"/>
      <c r="G878" s="7"/>
      <c r="H878" s="16"/>
      <c r="I878" s="7"/>
    </row>
    <row r="879" spans="1:9" ht="12.75" customHeight="1">
      <c r="C879" s="28"/>
      <c r="D879" s="28"/>
      <c r="F879" s="7"/>
      <c r="G879" s="7"/>
      <c r="H879" s="16"/>
      <c r="I879" s="7"/>
    </row>
    <row r="880" spans="1:9" ht="12.75" customHeight="1">
      <c r="C880" s="28"/>
      <c r="D880" s="28"/>
      <c r="F880" s="7"/>
      <c r="G880" s="7"/>
      <c r="H880" s="16"/>
      <c r="I880" s="7"/>
    </row>
    <row r="881" spans="3:9" ht="12.75" customHeight="1">
      <c r="C881" s="28"/>
      <c r="D881" s="28"/>
      <c r="F881" s="7"/>
      <c r="G881" s="7"/>
      <c r="H881" s="16"/>
      <c r="I881" s="7"/>
    </row>
    <row r="882" spans="3:9" ht="12.75" customHeight="1">
      <c r="C882" s="28"/>
      <c r="D882" s="28"/>
      <c r="F882" s="7"/>
      <c r="G882" s="7"/>
      <c r="H882" s="16"/>
      <c r="I882" s="7"/>
    </row>
    <row r="883" spans="3:9" ht="12.75" customHeight="1">
      <c r="C883" s="28"/>
      <c r="D883" s="28"/>
      <c r="F883" s="7"/>
      <c r="G883" s="7"/>
      <c r="H883" s="16"/>
      <c r="I883" s="7"/>
    </row>
    <row r="884" spans="3:9" ht="12.75" customHeight="1">
      <c r="C884" s="28"/>
      <c r="D884" s="28"/>
      <c r="F884" s="7"/>
      <c r="G884" s="7"/>
      <c r="H884" s="16"/>
      <c r="I884" s="7"/>
    </row>
    <row r="885" spans="3:9" ht="12.75" customHeight="1">
      <c r="C885" s="28"/>
      <c r="D885" s="28"/>
      <c r="F885" s="7"/>
      <c r="G885" s="7"/>
      <c r="H885" s="16"/>
      <c r="I885" s="7"/>
    </row>
    <row r="886" spans="3:9" ht="12.75" customHeight="1">
      <c r="C886" s="28"/>
      <c r="D886" s="28"/>
      <c r="F886" s="7"/>
      <c r="G886" s="7"/>
      <c r="H886" s="16"/>
      <c r="I886" s="7"/>
    </row>
    <row r="887" spans="3:9" ht="12.75" customHeight="1">
      <c r="C887" s="28"/>
      <c r="D887" s="28"/>
      <c r="F887" s="7"/>
      <c r="G887" s="7"/>
      <c r="H887" s="16"/>
      <c r="I887" s="7"/>
    </row>
    <row r="888" spans="3:9" ht="12.75" customHeight="1">
      <c r="C888" s="28"/>
      <c r="D888" s="28"/>
      <c r="F888" s="7"/>
      <c r="G888" s="7"/>
      <c r="H888" s="16"/>
      <c r="I888" s="7"/>
    </row>
    <row r="889" spans="3:9" ht="12.75" customHeight="1">
      <c r="C889" s="28"/>
      <c r="D889" s="28"/>
      <c r="F889" s="7"/>
      <c r="G889" s="7"/>
      <c r="H889" s="16"/>
      <c r="I889" s="7"/>
    </row>
    <row r="890" spans="3:9" ht="12.75" customHeight="1">
      <c r="C890" s="28"/>
      <c r="D890" s="28"/>
      <c r="F890" s="7"/>
      <c r="G890" s="7"/>
      <c r="H890" s="16"/>
      <c r="I890" s="7"/>
    </row>
    <row r="891" spans="3:9" ht="12.75" customHeight="1">
      <c r="C891" s="28"/>
      <c r="D891" s="28"/>
      <c r="F891" s="7"/>
      <c r="G891" s="7"/>
      <c r="H891" s="16"/>
      <c r="I891" s="7"/>
    </row>
    <row r="892" spans="3:9" ht="12.75" customHeight="1">
      <c r="C892" s="28"/>
      <c r="D892" s="28"/>
      <c r="F892" s="7"/>
      <c r="G892" s="7"/>
      <c r="H892" s="16"/>
      <c r="I892" s="7"/>
    </row>
    <row r="893" spans="3:9" ht="12.75" customHeight="1">
      <c r="C893" s="28"/>
      <c r="D893" s="28"/>
      <c r="F893" s="7"/>
      <c r="G893" s="7"/>
      <c r="H893" s="16"/>
      <c r="I893" s="7"/>
    </row>
    <row r="894" spans="3:9" ht="12.75" customHeight="1">
      <c r="C894" s="28"/>
      <c r="D894" s="28"/>
      <c r="F894" s="7"/>
      <c r="G894" s="7"/>
      <c r="H894" s="16"/>
      <c r="I894" s="7"/>
    </row>
    <row r="895" spans="3:9" ht="12.75" customHeight="1">
      <c r="C895" s="28"/>
      <c r="D895" s="28"/>
      <c r="F895" s="7"/>
      <c r="G895" s="7"/>
      <c r="H895" s="16"/>
      <c r="I895" s="7"/>
    </row>
    <row r="896" spans="3:9" ht="12.75" customHeight="1">
      <c r="C896" s="28"/>
      <c r="D896" s="28"/>
      <c r="F896" s="7"/>
      <c r="G896" s="7"/>
      <c r="H896" s="16"/>
      <c r="I896" s="7"/>
    </row>
    <row r="897" spans="3:9" ht="12.75" customHeight="1">
      <c r="C897" s="28"/>
      <c r="D897" s="28"/>
      <c r="F897" s="7"/>
      <c r="G897" s="7"/>
      <c r="H897" s="16"/>
      <c r="I897" s="7"/>
    </row>
    <row r="898" spans="3:9" ht="12.75" customHeight="1">
      <c r="C898" s="28"/>
      <c r="D898" s="28"/>
      <c r="F898" s="7"/>
      <c r="G898" s="7"/>
      <c r="H898" s="16"/>
      <c r="I898" s="7"/>
    </row>
    <row r="899" spans="3:9" ht="12.75" customHeight="1">
      <c r="C899" s="28"/>
      <c r="D899" s="28"/>
      <c r="F899" s="7"/>
      <c r="G899" s="7"/>
      <c r="H899" s="16"/>
      <c r="I899" s="7"/>
    </row>
    <row r="900" spans="3:9" ht="12.75" customHeight="1">
      <c r="C900" s="28"/>
      <c r="D900" s="28"/>
      <c r="F900" s="7"/>
      <c r="G900" s="7"/>
      <c r="H900" s="16"/>
      <c r="I900" s="7"/>
    </row>
    <row r="901" spans="3:9" ht="12.75" customHeight="1">
      <c r="C901" s="28"/>
      <c r="D901" s="28"/>
      <c r="F901" s="7"/>
      <c r="G901" s="7"/>
      <c r="H901" s="16"/>
      <c r="I901" s="7"/>
    </row>
    <row r="902" spans="3:9" ht="12.75" customHeight="1">
      <c r="C902" s="28"/>
      <c r="D902" s="28"/>
      <c r="F902" s="7"/>
      <c r="G902" s="7"/>
      <c r="H902" s="16"/>
      <c r="I902" s="7"/>
    </row>
    <row r="903" spans="3:9" ht="12.75" customHeight="1">
      <c r="C903" s="28"/>
      <c r="D903" s="28"/>
      <c r="F903" s="7"/>
      <c r="G903" s="7"/>
      <c r="H903" s="16"/>
      <c r="I903" s="7"/>
    </row>
    <row r="904" spans="3:9" ht="12.75" customHeight="1">
      <c r="C904" s="28"/>
      <c r="D904" s="28"/>
      <c r="F904" s="7"/>
      <c r="G904" s="7"/>
      <c r="H904" s="16"/>
      <c r="I904" s="7"/>
    </row>
    <row r="905" spans="3:9" ht="12.75" customHeight="1">
      <c r="C905" s="28"/>
      <c r="D905" s="28"/>
      <c r="F905" s="7"/>
      <c r="G905" s="7"/>
      <c r="H905" s="16"/>
      <c r="I905" s="7"/>
    </row>
    <row r="906" spans="3:9" ht="12.75" customHeight="1">
      <c r="C906" s="28"/>
      <c r="D906" s="28"/>
      <c r="F906" s="7"/>
      <c r="G906" s="7"/>
      <c r="H906" s="16"/>
      <c r="I906" s="7"/>
    </row>
    <row r="907" spans="3:9" ht="12.75" customHeight="1">
      <c r="C907" s="28"/>
      <c r="D907" s="28"/>
      <c r="F907" s="7"/>
      <c r="G907" s="7"/>
      <c r="H907" s="16"/>
      <c r="I907" s="7"/>
    </row>
    <row r="908" spans="3:9" ht="12.75" customHeight="1">
      <c r="C908" s="28"/>
      <c r="D908" s="28"/>
      <c r="F908" s="7"/>
      <c r="G908" s="7"/>
      <c r="H908" s="16"/>
      <c r="I908" s="7"/>
    </row>
    <row r="909" spans="3:9" ht="12.75" customHeight="1">
      <c r="C909" s="28"/>
      <c r="D909" s="28"/>
      <c r="F909" s="7"/>
      <c r="G909" s="7"/>
      <c r="H909" s="16"/>
      <c r="I909" s="7"/>
    </row>
    <row r="910" spans="3:9" ht="12.75" customHeight="1">
      <c r="C910" s="28"/>
      <c r="D910" s="28"/>
      <c r="F910" s="7"/>
      <c r="G910" s="7"/>
      <c r="H910" s="16"/>
      <c r="I910" s="7"/>
    </row>
    <row r="911" spans="3:9" ht="12.75" customHeight="1">
      <c r="C911" s="28"/>
      <c r="D911" s="28"/>
      <c r="F911" s="7"/>
      <c r="G911" s="7"/>
      <c r="H911" s="16"/>
      <c r="I911" s="7"/>
    </row>
    <row r="912" spans="3:9" ht="12.75" customHeight="1">
      <c r="C912" s="28"/>
      <c r="D912" s="28"/>
      <c r="F912" s="7"/>
      <c r="G912" s="7"/>
    </row>
    <row r="913" spans="3:7" ht="12.75" customHeight="1">
      <c r="C913" s="28"/>
      <c r="D913" s="28"/>
      <c r="F913" s="7"/>
      <c r="G913" s="7"/>
    </row>
    <row r="914" spans="3:7" ht="12.75" customHeight="1">
      <c r="C914" s="28"/>
      <c r="D914" s="28"/>
      <c r="F914" s="7"/>
      <c r="G914" s="7"/>
    </row>
    <row r="915" spans="3:7" ht="12.75" customHeight="1">
      <c r="C915" s="28"/>
      <c r="D915" s="28"/>
      <c r="F915" s="7"/>
      <c r="G915" s="7"/>
    </row>
    <row r="916" spans="3:7" ht="15" customHeight="1">
      <c r="C916" s="28"/>
      <c r="D916" s="28"/>
      <c r="F916" s="7"/>
      <c r="G916" s="7"/>
    </row>
    <row r="917" spans="3:7" ht="15" customHeight="1">
      <c r="C917" s="28"/>
      <c r="D917" s="28"/>
      <c r="F917" s="7"/>
      <c r="G917" s="7"/>
    </row>
    <row r="918" spans="3:7" ht="15" customHeight="1">
      <c r="C918" s="28"/>
      <c r="D918" s="28"/>
      <c r="F918" s="7"/>
      <c r="G918" s="7"/>
    </row>
    <row r="919" spans="3:7" ht="15" customHeight="1">
      <c r="C919" s="28"/>
      <c r="D919" s="28"/>
      <c r="F919" s="7"/>
      <c r="G919" s="7"/>
    </row>
    <row r="920" spans="3:7" ht="15" customHeight="1">
      <c r="C920" s="28"/>
      <c r="D920" s="28"/>
      <c r="F920" s="7"/>
      <c r="G920" s="7"/>
    </row>
    <row r="921" spans="3:7" ht="15" customHeight="1">
      <c r="C921" s="28"/>
      <c r="D921" s="28"/>
      <c r="F921" s="7"/>
      <c r="G921" s="7"/>
    </row>
    <row r="922" spans="3:7" ht="15" customHeight="1">
      <c r="C922" s="28"/>
      <c r="D922" s="28"/>
      <c r="F922" s="7"/>
      <c r="G922" s="7"/>
    </row>
    <row r="923" spans="3:7" ht="15" customHeight="1">
      <c r="C923" s="28"/>
      <c r="D923" s="28"/>
      <c r="F923" s="7"/>
      <c r="G923" s="7"/>
    </row>
    <row r="924" spans="3:7" ht="15" customHeight="1">
      <c r="C924" s="28"/>
      <c r="D924" s="28"/>
      <c r="F924" s="7"/>
      <c r="G924" s="7"/>
    </row>
    <row r="925" spans="3:7" ht="15" customHeight="1">
      <c r="C925" s="28"/>
      <c r="D925" s="28"/>
      <c r="F925" s="7"/>
      <c r="G925" s="7"/>
    </row>
    <row r="926" spans="3:7" ht="15" customHeight="1">
      <c r="C926" s="28"/>
      <c r="D926" s="28"/>
      <c r="F926" s="7"/>
      <c r="G926" s="7"/>
    </row>
    <row r="927" spans="3:7" ht="15" customHeight="1">
      <c r="C927" s="28"/>
      <c r="D927" s="28"/>
    </row>
    <row r="928" spans="3:7" ht="15" customHeight="1">
      <c r="C928" s="28"/>
      <c r="D928" s="28"/>
    </row>
    <row r="929" spans="3:4" ht="15" customHeight="1">
      <c r="C929" s="28"/>
      <c r="D929" s="28"/>
    </row>
    <row r="930" spans="3:4" ht="15" customHeight="1">
      <c r="C930" s="28"/>
      <c r="D930" s="28"/>
    </row>
    <row r="931" spans="3:4" ht="15" customHeight="1">
      <c r="C931" s="28"/>
      <c r="D931" s="28"/>
    </row>
    <row r="932" spans="3:4" ht="15" customHeight="1">
      <c r="C932" s="28"/>
      <c r="D932" s="28"/>
    </row>
    <row r="933" spans="3:4" ht="15" customHeight="1">
      <c r="C933" s="28"/>
      <c r="D933" s="28"/>
    </row>
    <row r="934" spans="3:4" ht="15" customHeight="1">
      <c r="C934" s="28"/>
      <c r="D934" s="28"/>
    </row>
  </sheetData>
  <mergeCells count="88">
    <mergeCell ref="C5:D5"/>
    <mergeCell ref="C4:D4"/>
    <mergeCell ref="C54:D54"/>
    <mergeCell ref="C52:D52"/>
    <mergeCell ref="C53:D53"/>
    <mergeCell ref="C43:D43"/>
    <mergeCell ref="C46:D46"/>
    <mergeCell ref="C48:D48"/>
    <mergeCell ref="C49:D49"/>
    <mergeCell ref="C50:D50"/>
    <mergeCell ref="C44:D44"/>
    <mergeCell ref="C45:D45"/>
    <mergeCell ref="C47:D47"/>
    <mergeCell ref="C51:D51"/>
    <mergeCell ref="E11:F11"/>
    <mergeCell ref="C20:D20"/>
    <mergeCell ref="C62:D62"/>
    <mergeCell ref="C19:D19"/>
    <mergeCell ref="C6:D6"/>
    <mergeCell ref="C9:D9"/>
    <mergeCell ref="C11:D11"/>
    <mergeCell ref="C17:D17"/>
    <mergeCell ref="C7:D7"/>
    <mergeCell ref="C61:D61"/>
    <mergeCell ref="C60:D60"/>
    <mergeCell ref="C59:D59"/>
    <mergeCell ref="C56:D56"/>
    <mergeCell ref="C58:D58"/>
    <mergeCell ref="C57:D57"/>
    <mergeCell ref="C8:D8"/>
    <mergeCell ref="A1:B1"/>
    <mergeCell ref="C42:D42"/>
    <mergeCell ref="C39:D39"/>
    <mergeCell ref="C1:D1"/>
    <mergeCell ref="C14:D14"/>
    <mergeCell ref="C15:D15"/>
    <mergeCell ref="C16:D16"/>
    <mergeCell ref="C18:D18"/>
    <mergeCell ref="A21:A22"/>
    <mergeCell ref="B21:B22"/>
    <mergeCell ref="C40:D40"/>
    <mergeCell ref="C41:D41"/>
    <mergeCell ref="A3:R3"/>
    <mergeCell ref="A10:R10"/>
    <mergeCell ref="A13:R13"/>
    <mergeCell ref="C12:D12"/>
    <mergeCell ref="C72:D72"/>
    <mergeCell ref="C64:D64"/>
    <mergeCell ref="C65:D65"/>
    <mergeCell ref="C66:D66"/>
    <mergeCell ref="C67:D67"/>
    <mergeCell ref="C92:D92"/>
    <mergeCell ref="C93:D93"/>
    <mergeCell ref="C77:D77"/>
    <mergeCell ref="C90:D90"/>
    <mergeCell ref="C91:D91"/>
    <mergeCell ref="C86:D86"/>
    <mergeCell ref="C87:D87"/>
    <mergeCell ref="C88:D88"/>
    <mergeCell ref="C89:D89"/>
    <mergeCell ref="C81:D81"/>
    <mergeCell ref="C82:D82"/>
    <mergeCell ref="C84:D84"/>
    <mergeCell ref="C85:D85"/>
    <mergeCell ref="A2:R2"/>
    <mergeCell ref="A38:R38"/>
    <mergeCell ref="A55:R55"/>
    <mergeCell ref="A63:R63"/>
    <mergeCell ref="C83:D83"/>
    <mergeCell ref="C76:D76"/>
    <mergeCell ref="C78:D78"/>
    <mergeCell ref="C79:D79"/>
    <mergeCell ref="C80:D80"/>
    <mergeCell ref="C73:D73"/>
    <mergeCell ref="C74:D74"/>
    <mergeCell ref="C75:D75"/>
    <mergeCell ref="C68:D68"/>
    <mergeCell ref="C69:D69"/>
    <mergeCell ref="C70:D70"/>
    <mergeCell ref="C71:D71"/>
    <mergeCell ref="B117:R117"/>
    <mergeCell ref="B118:R118"/>
    <mergeCell ref="B119:R119"/>
    <mergeCell ref="A112:R112"/>
    <mergeCell ref="C113:R113"/>
    <mergeCell ref="B114:R114"/>
    <mergeCell ref="B115:R115"/>
    <mergeCell ref="B116:R116"/>
  </mergeCells>
  <conditionalFormatting sqref="C12 C14 C66:C76 C78:C87">
    <cfRule type="containsText" dxfId="653" priority="228" operator="containsText" text="Don't Know">
      <formula>NOT(ISERROR(SEARCH("Don't Know",C12)))</formula>
    </cfRule>
    <cfRule type="containsText" dxfId="652" priority="229" operator="containsText" text="Not at All">
      <formula>NOT(ISERROR(SEARCH("Not at All",C12)))</formula>
    </cfRule>
    <cfRule type="endsWith" dxfId="651" priority="230" operator="endsWith" text="No">
      <formula>RIGHT(C12,LEN("No"))="No"</formula>
    </cfRule>
    <cfRule type="beginsWith" dxfId="650" priority="231" operator="beginsWith" text="Yes">
      <formula>LEFT(C12,LEN("Yes"))="Yes"</formula>
    </cfRule>
    <cfRule type="containsText" dxfId="649" priority="232" operator="containsText" text="Partially">
      <formula>NOT(ISERROR(SEARCH("Partially",C12)))</formula>
    </cfRule>
    <cfRule type="containsText" dxfId="648" priority="233" operator="containsText" text="Mostly">
      <formula>NOT(ISERROR(SEARCH("Mostly",C12)))</formula>
    </cfRule>
    <cfRule type="containsText" dxfId="647" priority="234" operator="containsText" text="Completely">
      <formula>NOT(ISERROR(SEARCH("Completely",C12)))</formula>
    </cfRule>
  </conditionalFormatting>
  <conditionalFormatting sqref="C18:C19">
    <cfRule type="containsText" dxfId="646" priority="141" operator="containsText" text="Completely">
      <formula>NOT(ISERROR(SEARCH("Completely",C18)))</formula>
    </cfRule>
    <cfRule type="containsText" dxfId="645" priority="140" operator="containsText" text="Mostly">
      <formula>NOT(ISERROR(SEARCH("Mostly",C18)))</formula>
    </cfRule>
    <cfRule type="containsText" dxfId="644" priority="139" operator="containsText" text="Partially">
      <formula>NOT(ISERROR(SEARCH("Partially",C18)))</formula>
    </cfRule>
    <cfRule type="beginsWith" dxfId="643" priority="138" operator="beginsWith" text="Yes">
      <formula>LEFT(C18,LEN("Yes"))="Yes"</formula>
    </cfRule>
    <cfRule type="endsWith" dxfId="642" priority="137" operator="endsWith" text="No">
      <formula>RIGHT(C18,LEN("No"))="No"</formula>
    </cfRule>
    <cfRule type="containsText" dxfId="641" priority="136" operator="containsText" text="Not at All">
      <formula>NOT(ISERROR(SEARCH("Not at All",C18)))</formula>
    </cfRule>
    <cfRule type="containsText" dxfId="640" priority="135" operator="containsText" text="Don't Know">
      <formula>NOT(ISERROR(SEARCH("Don't Know",C18)))</formula>
    </cfRule>
  </conditionalFormatting>
  <conditionalFormatting sqref="C64 C89:C93 C95:D103 C105:D110">
    <cfRule type="containsText" dxfId="639" priority="247" operator="containsText" text="Mostly">
      <formula>NOT(ISERROR(SEARCH("Mostly",C64)))</formula>
    </cfRule>
    <cfRule type="containsText" dxfId="638" priority="248" operator="containsText" text="Completely">
      <formula>NOT(ISERROR(SEARCH("Completely",C64)))</formula>
    </cfRule>
    <cfRule type="containsText" dxfId="637" priority="242" operator="containsText" text="Don't Know">
      <formula>NOT(ISERROR(SEARCH("Don't Know",C64)))</formula>
    </cfRule>
    <cfRule type="containsText" dxfId="636" priority="243" operator="containsText" text="Not at All">
      <formula>NOT(ISERROR(SEARCH("Not at All",C64)))</formula>
    </cfRule>
    <cfRule type="endsWith" dxfId="635" priority="244" operator="endsWith" text="No">
      <formula>RIGHT(C64,LEN("No"))="No"</formula>
    </cfRule>
    <cfRule type="beginsWith" dxfId="634" priority="245" operator="beginsWith" text="Yes">
      <formula>LEFT(C64,LEN("Yes"))="Yes"</formula>
    </cfRule>
    <cfRule type="containsText" dxfId="633" priority="246" operator="containsText" text="Partially">
      <formula>NOT(ISERROR(SEARCH("Partially",C64)))</formula>
    </cfRule>
  </conditionalFormatting>
  <conditionalFormatting sqref="C76">
    <cfRule type="containsText" dxfId="632" priority="99" operator="containsText" text="Completely">
      <formula>NOT(ISERROR(SEARCH("Completely",C76)))</formula>
    </cfRule>
    <cfRule type="containsText" dxfId="631" priority="97" operator="containsText" text="Partially">
      <formula>NOT(ISERROR(SEARCH("Partially",C76)))</formula>
    </cfRule>
    <cfRule type="beginsWith" dxfId="630" priority="96" operator="beginsWith" text="Yes">
      <formula>LEFT(C76,LEN("Yes"))="Yes"</formula>
    </cfRule>
    <cfRule type="endsWith" dxfId="629" priority="95" operator="endsWith" text="No">
      <formula>RIGHT(C76,LEN("No"))="No"</formula>
    </cfRule>
    <cfRule type="containsText" dxfId="628" priority="94" operator="containsText" text="Not at All">
      <formula>NOT(ISERROR(SEARCH("Not at All",C76)))</formula>
    </cfRule>
    <cfRule type="containsText" dxfId="627" priority="93" operator="containsText" text="Don't Know">
      <formula>NOT(ISERROR(SEARCH("Don't Know",C76)))</formula>
    </cfRule>
    <cfRule type="containsText" dxfId="626" priority="98" operator="containsText" text="Mostly">
      <formula>NOT(ISERROR(SEARCH("Mostly",C76)))</formula>
    </cfRule>
  </conditionalFormatting>
  <conditionalFormatting sqref="C78:C86">
    <cfRule type="containsText" dxfId="625" priority="84" operator="containsText" text="Mostly">
      <formula>NOT(ISERROR(SEARCH("Mostly",C78)))</formula>
    </cfRule>
    <cfRule type="containsText" dxfId="624" priority="79" operator="containsText" text="Don't Know">
      <formula>NOT(ISERROR(SEARCH("Don't Know",C78)))</formula>
    </cfRule>
    <cfRule type="containsText" dxfId="623" priority="80" operator="containsText" text="Not at All">
      <formula>NOT(ISERROR(SEARCH("Not at All",C78)))</formula>
    </cfRule>
    <cfRule type="endsWith" dxfId="622" priority="81" operator="endsWith" text="No">
      <formula>RIGHT(C78,LEN("No"))="No"</formula>
    </cfRule>
    <cfRule type="beginsWith" dxfId="621" priority="82" operator="beginsWith" text="Yes">
      <formula>LEFT(C78,LEN("Yes"))="Yes"</formula>
    </cfRule>
    <cfRule type="containsText" dxfId="620" priority="83" operator="containsText" text="Partially">
      <formula>NOT(ISERROR(SEARCH("Partially",C78)))</formula>
    </cfRule>
    <cfRule type="containsText" dxfId="619" priority="85" operator="containsText" text="Completely">
      <formula>NOT(ISERROR(SEARCH("Completely",C78)))</formula>
    </cfRule>
  </conditionalFormatting>
  <conditionalFormatting sqref="C78:C88">
    <cfRule type="beginsWith" dxfId="618" priority="47" operator="beginsWith" text="Yes">
      <formula>LEFT(C78,LEN("Yes"))="Yes"</formula>
    </cfRule>
    <cfRule type="containsText" dxfId="617" priority="48" operator="containsText" text="Partially">
      <formula>NOT(ISERROR(SEARCH("Partially",C78)))</formula>
    </cfRule>
    <cfRule type="containsText" dxfId="616" priority="49" operator="containsText" text="Mostly">
      <formula>NOT(ISERROR(SEARCH("Mostly",C78)))</formula>
    </cfRule>
    <cfRule type="containsText" dxfId="615" priority="50" operator="containsText" text="Completely">
      <formula>NOT(ISERROR(SEARCH("Completely",C78)))</formula>
    </cfRule>
    <cfRule type="containsText" dxfId="614" priority="44" operator="containsText" text="Don't Know">
      <formula>NOT(ISERROR(SEARCH("Don't Know",C78)))</formula>
    </cfRule>
    <cfRule type="containsText" dxfId="613" priority="45" operator="containsText" text="Not at All">
      <formula>NOT(ISERROR(SEARCH("Not at All",C78)))</formula>
    </cfRule>
    <cfRule type="endsWith" dxfId="612" priority="46" operator="endsWith" text="No">
      <formula>RIGHT(C78,LEN("No"))="No"</formula>
    </cfRule>
  </conditionalFormatting>
  <conditionalFormatting sqref="C88:C93">
    <cfRule type="containsText" dxfId="611" priority="29" operator="containsText" text="Completely">
      <formula>NOT(ISERROR(SEARCH("Completely",C88)))</formula>
    </cfRule>
    <cfRule type="containsText" dxfId="610" priority="23" operator="containsText" text="Don't Know">
      <formula>NOT(ISERROR(SEARCH("Don't Know",C88)))</formula>
    </cfRule>
    <cfRule type="containsText" dxfId="609" priority="24" operator="containsText" text="Not at All">
      <formula>NOT(ISERROR(SEARCH("Not at All",C88)))</formula>
    </cfRule>
    <cfRule type="endsWith" dxfId="608" priority="25" operator="endsWith" text="No">
      <formula>RIGHT(C88,LEN("No"))="No"</formula>
    </cfRule>
    <cfRule type="beginsWith" dxfId="607" priority="26" operator="beginsWith" text="Yes">
      <formula>LEFT(C88,LEN("Yes"))="Yes"</formula>
    </cfRule>
    <cfRule type="containsText" dxfId="606" priority="27" operator="containsText" text="Partially">
      <formula>NOT(ISERROR(SEARCH("Partially",C88)))</formula>
    </cfRule>
    <cfRule type="containsText" dxfId="605" priority="28" operator="containsText" text="Mostly">
      <formula>NOT(ISERROR(SEARCH("Mostly",C88)))</formula>
    </cfRule>
  </conditionalFormatting>
  <conditionalFormatting sqref="C89:C93">
    <cfRule type="containsText" dxfId="604" priority="20" operator="containsText" text="Partially">
      <formula>NOT(ISERROR(SEARCH("Partially",C89)))</formula>
    </cfRule>
    <cfRule type="containsText" dxfId="603" priority="16" operator="containsText" text="Don't Know">
      <formula>NOT(ISERROR(SEARCH("Don't Know",C89)))</formula>
    </cfRule>
    <cfRule type="containsText" dxfId="602" priority="17" operator="containsText" text="Not at All">
      <formula>NOT(ISERROR(SEARCH("Not at All",C89)))</formula>
    </cfRule>
    <cfRule type="endsWith" dxfId="601" priority="18" operator="endsWith" text="No">
      <formula>RIGHT(C89,LEN("No"))="No"</formula>
    </cfRule>
    <cfRule type="beginsWith" dxfId="600" priority="19" operator="beginsWith" text="Yes">
      <formula>LEFT(C89,LEN("Yes"))="Yes"</formula>
    </cfRule>
    <cfRule type="containsText" dxfId="599" priority="21" operator="containsText" text="Mostly">
      <formula>NOT(ISERROR(SEARCH("Mostly",C89)))</formula>
    </cfRule>
    <cfRule type="containsText" dxfId="598" priority="22" operator="containsText" text="Completely">
      <formula>NOT(ISERROR(SEARCH("Completely",C89)))</formula>
    </cfRule>
  </conditionalFormatting>
  <conditionalFormatting sqref="C113">
    <cfRule type="containsText" dxfId="597" priority="174" operator="containsText" text="no">
      <formula>NOT(ISERROR(SEARCH("no",C113)))</formula>
    </cfRule>
    <cfRule type="containsText" dxfId="596" priority="173" operator="containsText" text="Mostly">
      <formula>NOT(ISERROR(SEARCH("Mostly",C113)))</formula>
    </cfRule>
    <cfRule type="containsText" dxfId="595" priority="172" operator="containsText" text="slightly">
      <formula>NOT(ISERROR(SEARCH("slightly",C113)))</formula>
    </cfRule>
    <cfRule type="containsText" dxfId="594" priority="169" operator="containsText" text="Partially">
      <formula>NOT(ISERROR(SEARCH("Partially",C113)))</formula>
    </cfRule>
    <cfRule type="containsText" dxfId="593" priority="165" operator="containsText" text="Don't Know">
      <formula>NOT(ISERROR(SEARCH("Don't Know",C113)))</formula>
    </cfRule>
    <cfRule type="containsText" dxfId="592" priority="166" operator="containsText" text="Not at All">
      <formula>NOT(ISERROR(SEARCH("Not at All",C113)))</formula>
    </cfRule>
    <cfRule type="endsWith" dxfId="591" priority="167" operator="endsWith" text="No">
      <formula>RIGHT(C113,LEN("No"))="No"</formula>
    </cfRule>
    <cfRule type="beginsWith" dxfId="590" priority="168" operator="beginsWith" text="Yes">
      <formula>LEFT(C113,LEN("Yes"))="Yes"</formula>
    </cfRule>
    <cfRule type="containsText" dxfId="589" priority="170" operator="containsText" text="Mostly">
      <formula>NOT(ISERROR(SEARCH("Mostly",C113)))</formula>
    </cfRule>
    <cfRule type="containsText" dxfId="588" priority="171" operator="containsText" text="Completely">
      <formula>NOT(ISERROR(SEARCH("Completely",C113)))</formula>
    </cfRule>
    <cfRule type="containsText" dxfId="587" priority="178" operator="containsText" text="completely">
      <formula>NOT(ISERROR(SEARCH("completely",C113)))</formula>
    </cfRule>
    <cfRule type="containsText" dxfId="586" priority="177" operator="containsText" text="partly">
      <formula>NOT(ISERROR(SEARCH("partly",C113)))</formula>
    </cfRule>
    <cfRule type="containsText" dxfId="585" priority="176" operator="containsText" text="not at all">
      <formula>NOT(ISERROR(SEARCH("not at all",C113)))</formula>
    </cfRule>
    <cfRule type="containsText" dxfId="584" priority="175" operator="containsText" text="yes">
      <formula>NOT(ISERROR(SEARCH("yes",C113)))</formula>
    </cfRule>
  </conditionalFormatting>
  <conditionalFormatting sqref="C1:D1 C21:D22 C65 C77 C94:D94 C104:D104 C111:D111 C120:D1048576">
    <cfRule type="containsText" dxfId="583" priority="283" operator="containsText" text="Yes">
      <formula>NOT(ISERROR(SEARCH("Yes",C1)))</formula>
    </cfRule>
    <cfRule type="containsText" dxfId="582" priority="282" operator="containsText" text="Mostly">
      <formula>NOT(ISERROR(SEARCH("Mostly",C1)))</formula>
    </cfRule>
    <cfRule type="containsText" dxfId="581" priority="281" operator="containsText" text="Slightly">
      <formula>NOT(ISERROR(SEARCH("Slightly",C1)))</formula>
    </cfRule>
    <cfRule type="containsText" dxfId="580" priority="279" operator="containsText" text="No">
      <formula>NOT(ISERROR(SEARCH("No",C1)))</formula>
    </cfRule>
    <cfRule type="containsText" dxfId="579" priority="284" operator="containsText" text="Completely">
      <formula>NOT(ISERROR(SEARCH("Completely",C1)))</formula>
    </cfRule>
    <cfRule type="containsText" dxfId="578" priority="280" operator="containsText" text="Not at all">
      <formula>NOT(ISERROR(SEARCH("Not at all",C1)))</formula>
    </cfRule>
  </conditionalFormatting>
  <conditionalFormatting sqref="C1:D1048576">
    <cfRule type="containsText" dxfId="577" priority="1" operator="containsText" text="mostly">
      <formula>NOT(ISERROR(SEARCH("mostly",C1)))</formula>
    </cfRule>
    <cfRule type="containsText" dxfId="576" priority="157" operator="containsText" text="slightly">
      <formula>NOT(ISERROR(SEARCH("slightly",C1)))</formula>
    </cfRule>
    <cfRule type="containsText" dxfId="575" priority="156" operator="containsText" text="mostly">
      <formula>NOT(ISERROR(SEARCH("mostly",C1)))</formula>
    </cfRule>
  </conditionalFormatting>
  <conditionalFormatting sqref="C4:D4 C6:D9 C14:D20 C23:D37 C39:D54 C56:D62">
    <cfRule type="containsText" dxfId="574" priority="265" operator="containsText" text="Partially">
      <formula>NOT(ISERROR(SEARCH("Partially",C4)))</formula>
    </cfRule>
    <cfRule type="endsWith" dxfId="573" priority="263" operator="endsWith" text="No">
      <formula>RIGHT(C4,LEN("No"))="No"</formula>
    </cfRule>
    <cfRule type="containsText" dxfId="572" priority="266" operator="containsText" text="Mostly">
      <formula>NOT(ISERROR(SEARCH("Mostly",C4)))</formula>
    </cfRule>
    <cfRule type="containsText" dxfId="571" priority="267" operator="containsText" text="Completely">
      <formula>NOT(ISERROR(SEARCH("Completely",C4)))</formula>
    </cfRule>
    <cfRule type="beginsWith" dxfId="570" priority="264" operator="beginsWith" text="Yes">
      <formula>LEFT(C4,LEN("Yes"))="Yes"</formula>
    </cfRule>
    <cfRule type="containsText" dxfId="569" priority="262" operator="containsText" text="Not at All">
      <formula>NOT(ISERROR(SEARCH("Not at All",C4)))</formula>
    </cfRule>
  </conditionalFormatting>
  <conditionalFormatting sqref="C5:D6">
    <cfRule type="containsText" dxfId="568" priority="2" operator="containsText" text="Don't Know">
      <formula>NOT(ISERROR(SEARCH("Don't Know",C5)))</formula>
    </cfRule>
    <cfRule type="containsText" dxfId="567" priority="3" operator="containsText" text="Not at All">
      <formula>NOT(ISERROR(SEARCH("Not at All",C5)))</formula>
    </cfRule>
    <cfRule type="endsWith" dxfId="566" priority="4" operator="endsWith" text="No">
      <formula>RIGHT(C5,LEN("No"))="No"</formula>
    </cfRule>
    <cfRule type="beginsWith" dxfId="565" priority="5" operator="beginsWith" text="Yes">
      <formula>LEFT(C5,LEN("Yes"))="Yes"</formula>
    </cfRule>
    <cfRule type="containsText" dxfId="564" priority="6" operator="containsText" text="Partially">
      <formula>NOT(ISERROR(SEARCH("Partially",C5)))</formula>
    </cfRule>
    <cfRule type="containsText" dxfId="563" priority="8" operator="containsText" text="Completely">
      <formula>NOT(ISERROR(SEARCH("Completely",C5)))</formula>
    </cfRule>
    <cfRule type="containsText" dxfId="562" priority="7" operator="containsText" text="Mostly">
      <formula>NOT(ISERROR(SEARCH("Mostly",C5)))</formula>
    </cfRule>
  </conditionalFormatting>
  <conditionalFormatting sqref="C14:D20 C4:D4 C6:D9 C23:D37 C39:D54 C56:D62">
    <cfRule type="containsText" dxfId="561" priority="261" operator="containsText" text="Don't Know">
      <formula>NOT(ISERROR(SEARCH("Don't Know",C4)))</formula>
    </cfRule>
  </conditionalFormatting>
  <conditionalFormatting sqref="C17:D17">
    <cfRule type="containsText" dxfId="560" priority="258" operator="containsText" text="C. 41-60%">
      <formula>NOT(ISERROR(SEARCH("C. 41-60%",C17)))</formula>
    </cfRule>
    <cfRule type="containsText" dxfId="559" priority="259" operator="containsText" text="D. 61-80%">
      <formula>NOT(ISERROR(SEARCH("D. 61-80%",C17)))</formula>
    </cfRule>
    <cfRule type="containsText" dxfId="558" priority="256" operator="containsText" text="A. 0-20%">
      <formula>NOT(ISERROR(SEARCH("A. 0-20%",C17)))</formula>
    </cfRule>
    <cfRule type="containsText" dxfId="557" priority="260" operator="containsText" text="E. 81-100%">
      <formula>NOT(ISERROR(SEARCH("E. 81-100%",C17)))</formula>
    </cfRule>
    <cfRule type="containsText" dxfId="556" priority="257" operator="containsText" text="B. 21-40%">
      <formula>NOT(ISERROR(SEARCH("B. 21-40%",C17)))</formula>
    </cfRule>
  </conditionalFormatting>
  <conditionalFormatting sqref="C66:D76">
    <cfRule type="containsText" dxfId="555" priority="91" operator="containsText" text="Mostly">
      <formula>NOT(ISERROR(SEARCH("Mostly",C66)))</formula>
    </cfRule>
    <cfRule type="containsText" dxfId="554" priority="90" operator="containsText" text="Partially">
      <formula>NOT(ISERROR(SEARCH("Partially",C66)))</formula>
    </cfRule>
    <cfRule type="containsText" dxfId="553" priority="92" operator="containsText" text="Completely">
      <formula>NOT(ISERROR(SEARCH("Completely",C66)))</formula>
    </cfRule>
    <cfRule type="beginsWith" dxfId="552" priority="89" operator="beginsWith" text="Yes">
      <formula>LEFT(C66,LEN("Yes"))="Yes"</formula>
    </cfRule>
    <cfRule type="endsWith" dxfId="551" priority="88" operator="endsWith" text="No">
      <formula>RIGHT(C66,LEN("No"))="No"</formula>
    </cfRule>
    <cfRule type="containsText" dxfId="550" priority="86" operator="containsText" text="Don't Know">
      <formula>NOT(ISERROR(SEARCH("Don't Know",C66)))</formula>
    </cfRule>
    <cfRule type="containsText" dxfId="549" priority="87" operator="containsText" text="Not at All">
      <formula>NOT(ISERROR(SEARCH("Not at All",C66)))</formula>
    </cfRule>
  </conditionalFormatting>
  <conditionalFormatting sqref="C78:D93">
    <cfRule type="containsText" dxfId="548" priority="15" operator="containsText" text="Completely">
      <formula>NOT(ISERROR(SEARCH("Completely",C78)))</formula>
    </cfRule>
    <cfRule type="containsText" dxfId="547" priority="10" operator="containsText" text="Not at All">
      <formula>NOT(ISERROR(SEARCH("Not at All",C78)))</formula>
    </cfRule>
    <cfRule type="containsText" dxfId="546" priority="14" operator="containsText" text="Mostly">
      <formula>NOT(ISERROR(SEARCH("Mostly",C78)))</formula>
    </cfRule>
    <cfRule type="containsText" dxfId="545" priority="13" operator="containsText" text="Partially">
      <formula>NOT(ISERROR(SEARCH("Partially",C78)))</formula>
    </cfRule>
    <cfRule type="beginsWith" dxfId="544" priority="12" operator="beginsWith" text="Yes">
      <formula>LEFT(C78,LEN("Yes"))="Yes"</formula>
    </cfRule>
    <cfRule type="endsWith" dxfId="543" priority="11" operator="endsWith" text="No">
      <formula>RIGHT(C78,LEN("No"))="No"</formula>
    </cfRule>
    <cfRule type="containsText" dxfId="542" priority="9" operator="containsText" text="Don't Know">
      <formula>NOT(ISERROR(SEARCH("Don't Know",C78)))</formula>
    </cfRule>
  </conditionalFormatting>
  <conditionalFormatting sqref="C88:D88">
    <cfRule type="containsText" dxfId="541" priority="163" operator="containsText" text="Mostly">
      <formula>NOT(ISERROR(SEARCH("Mostly",C88)))</formula>
    </cfRule>
    <cfRule type="containsText" dxfId="540" priority="164" operator="containsText" text="Completely">
      <formula>NOT(ISERROR(SEARCH("Completely",C88)))</formula>
    </cfRule>
    <cfRule type="beginsWith" dxfId="539" priority="161" operator="beginsWith" text="Yes">
      <formula>LEFT(C88,LEN("Yes"))="Yes"</formula>
    </cfRule>
    <cfRule type="containsText" dxfId="538" priority="158" operator="containsText" text="Don't Know">
      <formula>NOT(ISERROR(SEARCH("Don't Know",C88)))</formula>
    </cfRule>
    <cfRule type="containsText" dxfId="537" priority="159" operator="containsText" text="Not at All">
      <formula>NOT(ISERROR(SEARCH("Not at All",C88)))</formula>
    </cfRule>
    <cfRule type="endsWith" dxfId="536" priority="160" operator="endsWith" text="No">
      <formula>RIGHT(C88,LEN("No"))="No"</formula>
    </cfRule>
    <cfRule type="containsText" dxfId="535" priority="162" operator="containsText" text="Partially">
      <formula>NOT(ISERROR(SEARCH("Partially",C88)))</formula>
    </cfRule>
  </conditionalFormatting>
  <conditionalFormatting sqref="C11:F12 E14:F14">
    <cfRule type="containsText" dxfId="534" priority="250" operator="containsText" text="Not at All">
      <formula>NOT(ISERROR(SEARCH("Not at All",C11)))</formula>
    </cfRule>
    <cfRule type="containsText" dxfId="533" priority="254" operator="containsText" text="Mostly">
      <formula>NOT(ISERROR(SEARCH("Mostly",C11)))</formula>
    </cfRule>
    <cfRule type="containsText" dxfId="532" priority="249" operator="containsText" text="Don't Know">
      <formula>NOT(ISERROR(SEARCH("Don't Know",C11)))</formula>
    </cfRule>
    <cfRule type="endsWith" dxfId="531" priority="251" operator="endsWith" text="No">
      <formula>RIGHT(C11,LEN("No"))="No"</formula>
    </cfRule>
    <cfRule type="beginsWith" dxfId="530" priority="252" operator="beginsWith" text="Yes">
      <formula>LEFT(C11,LEN("Yes"))="Yes"</formula>
    </cfRule>
    <cfRule type="containsText" dxfId="529" priority="253" operator="containsText" text="Partially">
      <formula>NOT(ISERROR(SEARCH("Partially",C11)))</formula>
    </cfRule>
    <cfRule type="containsText" dxfId="528" priority="255" operator="containsText" text="Completely">
      <formula>NOT(ISERROR(SEARCH("Completely",C11)))</formula>
    </cfRule>
  </conditionalFormatting>
  <conditionalFormatting sqref="F4:F9 F12 F14:F20 F23:F37 F62 C65 C77 C94:D94 C104:D104 C111:D111 C120:D1048576">
    <cfRule type="containsText" dxfId="527" priority="872" operator="containsText" text="completely">
      <formula>NOT(ISERROR(SEARCH("completely",C4)))</formula>
    </cfRule>
    <cfRule type="containsText" dxfId="526" priority="871" operator="containsText" text="partly">
      <formula>NOT(ISERROR(SEARCH("partly",C4)))</formula>
    </cfRule>
    <cfRule type="containsText" dxfId="525" priority="870" operator="containsText" text="not at all">
      <formula>NOT(ISERROR(SEARCH("not at all",C4)))</formula>
    </cfRule>
    <cfRule type="containsText" dxfId="524" priority="869" operator="containsText" text="yes">
      <formula>NOT(ISERROR(SEARCH("yes",C4)))</formula>
    </cfRule>
  </conditionalFormatting>
  <conditionalFormatting sqref="F4:F9 F12 F14:F20 F23:G37 F39:F54 F62 F64:G73 E74:G111 H98:I111 H120:I911 E120:G926 R271:R926">
    <cfRule type="containsText" dxfId="523" priority="1025" operator="containsText" text="workforce">
      <formula>NOT(ISERROR(SEARCH(("workforce"),(E4))))</formula>
    </cfRule>
    <cfRule type="containsText" dxfId="522" priority="1037" operator="containsText" text="service delivery mechansims">
      <formula>NOT(ISERROR(SEARCH(("service delivery mechansims"),(E4))))</formula>
    </cfRule>
    <cfRule type="containsText" dxfId="521" priority="1024" operator="containsText" text="service delivery">
      <formula>NOT(ISERROR(SEARCH(("service delivery"),(E4))))</formula>
    </cfRule>
    <cfRule type="containsText" dxfId="520" priority="1026" operator="containsText" text="leadership &amp; governance">
      <formula>NOT(ISERROR(SEARCH(("leadership &amp; governance"),(E4))))</formula>
    </cfRule>
    <cfRule type="containsText" dxfId="519" priority="1028" operator="containsText" text="financing">
      <formula>NOT(ISERROR(SEARCH(("financing"),(E4))))</formula>
    </cfRule>
    <cfRule type="containsText" dxfId="518" priority="1029" operator="containsText" text="information systems">
      <formula>NOT(ISERROR(SEARCH(("information systems"),(E4))))</formula>
    </cfRule>
    <cfRule type="containsText" dxfId="517" priority="1030" operator="containsText" text="knowledge">
      <formula>NOT(ISERROR(SEARCH(("knowledge"),(E4))))</formula>
    </cfRule>
    <cfRule type="containsText" dxfId="516" priority="1031" operator="containsText" text="coordination">
      <formula>NOT(ISERROR(SEARCH(("coordination"),(E4))))</formula>
    </cfRule>
  </conditionalFormatting>
  <conditionalFormatting sqref="F4:F9 F12 F14:F20 F23:G37 F39:F54 F62 H98:I111 F64:G73 E74:G111 E120:G226 H120:I211">
    <cfRule type="containsText" dxfId="515" priority="1023" operator="containsText" text="UTILIZATION">
      <formula>NOT(ISERROR(SEARCH(("UTILIZATION"),(E4))))</formula>
    </cfRule>
  </conditionalFormatting>
  <conditionalFormatting sqref="F4:F9 F12 F14:F20 F23:G37 F62 F39:F54 H98:I111">
    <cfRule type="containsText" dxfId="514" priority="973" operator="containsText" text="social norms">
      <formula>NOT(ISERROR(SEARCH("social norms",F4)))</formula>
    </cfRule>
  </conditionalFormatting>
  <conditionalFormatting sqref="F56:F62">
    <cfRule type="containsText" dxfId="513" priority="290" operator="containsText" text="social norms">
      <formula>NOT(ISERROR(SEARCH("social norms",F56)))</formula>
    </cfRule>
    <cfRule type="containsText" dxfId="512" priority="291" operator="containsText" text="UTILIZATION">
      <formula>NOT(ISERROR(SEARCH(("UTILIZATION"),(F56))))</formula>
    </cfRule>
    <cfRule type="containsText" dxfId="511" priority="292" operator="containsText" text="service delivery">
      <formula>NOT(ISERROR(SEARCH(("service delivery"),(F56))))</formula>
    </cfRule>
    <cfRule type="containsText" dxfId="510" priority="293" operator="containsText" text="workforce">
      <formula>NOT(ISERROR(SEARCH(("workforce"),(F56))))</formula>
    </cfRule>
    <cfRule type="containsText" dxfId="509" priority="294" operator="containsText" text="leadership &amp; governance">
      <formula>NOT(ISERROR(SEARCH(("leadership &amp; governance"),(F56))))</formula>
    </cfRule>
    <cfRule type="containsText" dxfId="508" priority="295" operator="containsText" text="service delivery mechansims">
      <formula>NOT(ISERROR(SEARCH(("service delivery mechansims"),(F56))))</formula>
    </cfRule>
    <cfRule type="containsText" dxfId="507" priority="296" operator="containsText" text="financing">
      <formula>NOT(ISERROR(SEARCH(("financing"),(F56))))</formula>
    </cfRule>
    <cfRule type="containsText" dxfId="506" priority="297" operator="containsText" text="information systems">
      <formula>NOT(ISERROR(SEARCH(("information systems"),(F56))))</formula>
    </cfRule>
    <cfRule type="containsText" dxfId="505" priority="298" operator="containsText" text="knowledge">
      <formula>NOT(ISERROR(SEARCH(("knowledge"),(F56))))</formula>
    </cfRule>
    <cfRule type="containsText" dxfId="504" priority="299" operator="containsText" text="coordination">
      <formula>NOT(ISERROR(SEARCH(("coordination"),(F56))))</formula>
    </cfRule>
    <cfRule type="containsText" dxfId="503" priority="285" operator="containsText" text="no">
      <formula>NOT(ISERROR(SEARCH("no",F56)))</formula>
    </cfRule>
    <cfRule type="containsText" dxfId="502" priority="286" operator="containsText" text="yes">
      <formula>NOT(ISERROR(SEARCH("yes",F56)))</formula>
    </cfRule>
    <cfRule type="containsText" dxfId="501" priority="287" operator="containsText" text="not at all">
      <formula>NOT(ISERROR(SEARCH("not at all",F56)))</formula>
    </cfRule>
    <cfRule type="containsText" dxfId="500" priority="288" operator="containsText" text="partly">
      <formula>NOT(ISERROR(SEARCH("partly",F56)))</formula>
    </cfRule>
    <cfRule type="containsText" dxfId="499" priority="289" operator="containsText" text="completely">
      <formula>NOT(ISERROR(SEARCH("completely",F56)))</formula>
    </cfRule>
  </conditionalFormatting>
  <conditionalFormatting sqref="F62 C65 C77 C94:D94 C104:D104 C111:D111 C120:D1048576 F12 F14:F20 F4:F9 F23:F37">
    <cfRule type="containsText" dxfId="498" priority="868" operator="containsText" text="no">
      <formula>NOT(ISERROR(SEARCH("no",C4)))</formula>
    </cfRule>
  </conditionalFormatting>
  <conditionalFormatting sqref="F64:G73 E74:G111 E120:G1048576 R271:R1048576">
    <cfRule type="expression" dxfId="497" priority="595">
      <formula>"social norms &amp; practices"</formula>
    </cfRule>
  </conditionalFormatting>
  <conditionalFormatting sqref="F64:G73 E74:G111 E120:I1048576 R271:R1048576">
    <cfRule type="containsText" dxfId="496" priority="594" operator="containsText" text="social norms">
      <formula>NOT(ISERROR(SEARCH("social norms",E64)))</formula>
    </cfRule>
  </conditionalFormatting>
  <conditionalFormatting sqref="S88">
    <cfRule type="endsWith" dxfId="495" priority="223" operator="endsWith" text="No">
      <formula>RIGHT(S88,LEN("No"))="No"</formula>
    </cfRule>
    <cfRule type="containsText" dxfId="494" priority="222" operator="containsText" text="Not at All">
      <formula>NOT(ISERROR(SEARCH("Not at All",S88)))</formula>
    </cfRule>
    <cfRule type="containsText" dxfId="493" priority="221" operator="containsText" text="Don't Know">
      <formula>NOT(ISERROR(SEARCH("Don't Know",S88)))</formula>
    </cfRule>
    <cfRule type="containsText" dxfId="492" priority="227" operator="containsText" text="Completely">
      <formula>NOT(ISERROR(SEARCH("Completely",S88)))</formula>
    </cfRule>
    <cfRule type="beginsWith" dxfId="491" priority="224" operator="beginsWith" text="Yes">
      <formula>LEFT(S88,LEN("Yes"))="Yes"</formula>
    </cfRule>
    <cfRule type="containsText" dxfId="490" priority="226" operator="containsText" text="Mostly">
      <formula>NOT(ISERROR(SEARCH("Mostly",S88)))</formula>
    </cfRule>
    <cfRule type="containsText" dxfId="489" priority="225" operator="containsText" text="Partially">
      <formula>NOT(ISERROR(SEARCH("Partially",S88)))</formula>
    </cfRule>
  </conditionalFormatting>
  <dataValidations count="9">
    <dataValidation type="list" allowBlank="1" showErrorMessage="1" sqref="H256:I466" xr:uid="{00000000-0002-0000-0100-000000000000}">
      <formula1>KEYALT</formula1>
    </dataValidation>
    <dataValidation type="list" allowBlank="1" showErrorMessage="1" sqref="F23:G37 F39:F54 F14:F20 F56:F62 F11:F12 H98:I111 H120:I255 F4:F9" xr:uid="{00000000-0002-0000-0100-000002000000}">
      <formula1>#REF!</formula1>
    </dataValidation>
    <dataValidation type="list" allowBlank="1" showInputMessage="1" showErrorMessage="1" sqref="S88 C17:D17" xr:uid="{00000000-0002-0000-0100-000003000000}">
      <formula1>"Completely, Mostly, Partially, Not at All, Don't Know"</formula1>
    </dataValidation>
    <dataValidation type="list" allowBlank="1" showInputMessage="1" showErrorMessage="1" sqref="C17:D17" xr:uid="{00000000-0002-0000-0100-000004000000}">
      <formula1>"A. 0-20%, B. 21-40%, C. 41-60%, D. 61-80%, E. 81-100%, unknown"</formula1>
    </dataValidation>
    <dataValidation type="list" allowBlank="1" showInputMessage="1" showErrorMessage="1" sqref="C23:C37 C64:D64 C17:D19 C95:C103 C12:D12 C5:D6" xr:uid="{00000000-0002-0000-0100-000005000000}">
      <formula1>"Yes, No"</formula1>
    </dataValidation>
    <dataValidation type="list" allowBlank="1" sqref="F64:G75 E74:E75 E76:G111 E120:G242 E115:H119 R115:R119" xr:uid="{00000000-0002-0000-0100-000008000000}">
      <formula1>#REF!</formula1>
    </dataValidation>
    <dataValidation type="list" allowBlank="1" showInputMessage="1" showErrorMessage="1" sqref="F56:F61" xr:uid="{00000000-0002-0000-0100-000001000000}">
      <formula1>$J$16:$J$22</formula1>
    </dataValidation>
    <dataValidation type="list" allowBlank="1" showInputMessage="1" showErrorMessage="1" sqref="C78:D93 D23:D37 C7:D7 C11:D11 C14:D16 C20:D20 C39:D41 C43:D54 C56:D62 C66:D76 C4:D4" xr:uid="{F2C0D8DC-0515-CA47-BA03-FFC52EC41792}">
      <formula1>"Completely, Mostly, Slightly, Not at All, Don't Know"</formula1>
    </dataValidation>
    <dataValidation type="list" allowBlank="1" showInputMessage="1" showErrorMessage="1" sqref="D95:D103 C105:D110" xr:uid="{7A684533-A4EC-7F47-848D-015010CDE00B}">
      <formula1>"Completely, Mostly, Slightly, Not at all"</formula1>
    </dataValidation>
  </dataValidations>
  <pageMargins left="0.7" right="0.7" top="0.75" bottom="0.75" header="0.3" footer="0.3"/>
  <pageSetup scale="98" orientation="landscape" r:id="rId1"/>
  <colBreaks count="1" manualBreakCount="1">
    <brk id="7"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EBB4A-E609-984A-BBB8-3B786F4FF7A1}">
  <dimension ref="A1:K1"/>
  <sheetViews>
    <sheetView workbookViewId="0">
      <selection sqref="A1:K1"/>
    </sheetView>
  </sheetViews>
  <sheetFormatPr defaultColWidth="10.81640625" defaultRowHeight="12.5"/>
  <cols>
    <col min="1" max="16384" width="10.81640625" style="209"/>
  </cols>
  <sheetData>
    <row r="1" spans="1:11" s="461" customFormat="1" ht="35.15" customHeight="1">
      <c r="A1" s="627" t="s">
        <v>948</v>
      </c>
      <c r="B1" s="627"/>
      <c r="C1" s="627"/>
      <c r="D1" s="627"/>
      <c r="E1" s="627"/>
      <c r="F1" s="627"/>
      <c r="G1" s="627"/>
      <c r="H1" s="627"/>
      <c r="I1" s="627"/>
      <c r="J1" s="627"/>
      <c r="K1" s="627"/>
    </row>
  </sheetData>
  <mergeCells count="1">
    <mergeCell ref="A1:K1"/>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81FA9-6AE1-FF4E-BE57-90CC08DA8E47}">
  <dimension ref="A1:K1"/>
  <sheetViews>
    <sheetView workbookViewId="0">
      <selection activeCell="Q37" sqref="Q37"/>
    </sheetView>
  </sheetViews>
  <sheetFormatPr defaultColWidth="10.81640625" defaultRowHeight="12.5"/>
  <cols>
    <col min="1" max="16384" width="10.81640625" style="209"/>
  </cols>
  <sheetData>
    <row r="1" spans="1:11" s="461" customFormat="1" ht="35.15" customHeight="1">
      <c r="A1" s="627" t="s">
        <v>949</v>
      </c>
      <c r="B1" s="627"/>
      <c r="C1" s="627"/>
      <c r="D1" s="627"/>
      <c r="E1" s="627"/>
      <c r="F1" s="627"/>
      <c r="G1" s="627"/>
      <c r="H1" s="627"/>
      <c r="I1" s="627"/>
      <c r="J1" s="627"/>
      <c r="K1" s="627"/>
    </row>
  </sheetData>
  <mergeCells count="1">
    <mergeCell ref="A1:K1"/>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96804-DECA-C945-8579-FAB14AF52C25}">
  <dimension ref="A1:K1"/>
  <sheetViews>
    <sheetView workbookViewId="0">
      <selection sqref="A1:K1"/>
    </sheetView>
  </sheetViews>
  <sheetFormatPr defaultColWidth="10.81640625" defaultRowHeight="12.5"/>
  <cols>
    <col min="1" max="16384" width="10.81640625" style="209"/>
  </cols>
  <sheetData>
    <row r="1" spans="1:11" ht="20">
      <c r="A1" s="628" t="s">
        <v>950</v>
      </c>
      <c r="B1" s="628"/>
      <c r="C1" s="628"/>
      <c r="D1" s="628"/>
      <c r="E1" s="628"/>
      <c r="F1" s="628"/>
      <c r="G1" s="628"/>
      <c r="H1" s="628"/>
      <c r="I1" s="628"/>
      <c r="J1" s="628"/>
      <c r="K1" s="628"/>
    </row>
  </sheetData>
  <mergeCells count="1">
    <mergeCell ref="A1:K1"/>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17342-9F3C-C645-B1E3-7BD01B4DB40A}">
  <dimension ref="A1:K1"/>
  <sheetViews>
    <sheetView workbookViewId="0">
      <selection activeCell="N28" sqref="N28"/>
    </sheetView>
  </sheetViews>
  <sheetFormatPr defaultColWidth="10.81640625" defaultRowHeight="12.5"/>
  <cols>
    <col min="1" max="16384" width="10.81640625" style="209"/>
  </cols>
  <sheetData>
    <row r="1" spans="1:11" ht="20">
      <c r="A1" s="628" t="s">
        <v>951</v>
      </c>
      <c r="B1" s="628"/>
      <c r="C1" s="628"/>
      <c r="D1" s="628"/>
      <c r="E1" s="628"/>
      <c r="F1" s="628"/>
      <c r="G1" s="628"/>
      <c r="H1" s="628"/>
      <c r="I1" s="628"/>
      <c r="J1" s="628"/>
      <c r="K1" s="628"/>
    </row>
  </sheetData>
  <mergeCells count="1">
    <mergeCell ref="A1:K1"/>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34C1F-5BE5-2440-91DC-72F6B4DD6E79}">
  <dimension ref="A1:L13"/>
  <sheetViews>
    <sheetView workbookViewId="0">
      <selection activeCell="M1" sqref="M1"/>
    </sheetView>
  </sheetViews>
  <sheetFormatPr defaultColWidth="10.81640625" defaultRowHeight="12.5"/>
  <cols>
    <col min="1" max="16384" width="10.81640625" style="209"/>
  </cols>
  <sheetData>
    <row r="1" spans="1:12" ht="28" customHeight="1">
      <c r="A1" s="631" t="s">
        <v>952</v>
      </c>
      <c r="B1" s="631"/>
      <c r="C1" s="631"/>
      <c r="D1" s="631"/>
      <c r="E1" s="631"/>
      <c r="F1" s="631"/>
      <c r="G1" s="631"/>
      <c r="H1" s="631"/>
      <c r="I1" s="631"/>
      <c r="J1" s="631"/>
      <c r="K1" s="631"/>
      <c r="L1" s="631"/>
    </row>
    <row r="2" spans="1:12" ht="144" customHeight="1">
      <c r="A2" s="630" t="s">
        <v>953</v>
      </c>
      <c r="B2" s="630"/>
      <c r="C2" s="630"/>
      <c r="D2" s="630"/>
      <c r="E2" s="630"/>
      <c r="F2" s="630"/>
      <c r="G2" s="630"/>
      <c r="H2" s="630"/>
      <c r="I2" s="630"/>
      <c r="J2" s="630"/>
      <c r="K2" s="630"/>
      <c r="L2" s="630"/>
    </row>
    <row r="4" spans="1:12" ht="13">
      <c r="A4" s="632" t="s">
        <v>954</v>
      </c>
      <c r="B4" s="632"/>
      <c r="C4" s="632"/>
      <c r="D4" s="632"/>
      <c r="E4" s="632"/>
      <c r="F4" s="632"/>
      <c r="G4" s="632"/>
      <c r="H4" s="632"/>
      <c r="I4" s="632"/>
      <c r="J4" s="632"/>
      <c r="K4" s="632"/>
      <c r="L4" s="632"/>
    </row>
    <row r="5" spans="1:12" ht="126" customHeight="1">
      <c r="A5" s="629" t="s">
        <v>955</v>
      </c>
      <c r="B5" s="629"/>
      <c r="C5" s="629"/>
      <c r="D5" s="629"/>
      <c r="E5" s="629"/>
      <c r="F5" s="629"/>
      <c r="G5" s="629"/>
      <c r="H5" s="629"/>
      <c r="I5" s="629"/>
      <c r="J5" s="629"/>
      <c r="K5" s="629"/>
      <c r="L5" s="629"/>
    </row>
    <row r="6" spans="1:12" ht="13">
      <c r="A6" s="632" t="s">
        <v>956</v>
      </c>
      <c r="B6" s="632"/>
      <c r="C6" s="632"/>
      <c r="D6" s="632"/>
      <c r="E6" s="632"/>
      <c r="F6" s="632"/>
      <c r="G6" s="632"/>
      <c r="H6" s="632"/>
      <c r="I6" s="632"/>
      <c r="J6" s="632"/>
      <c r="K6" s="632"/>
      <c r="L6" s="632"/>
    </row>
    <row r="7" spans="1:12" ht="119.15" customHeight="1">
      <c r="A7" s="629" t="s">
        <v>957</v>
      </c>
      <c r="B7" s="629"/>
      <c r="C7" s="629"/>
      <c r="D7" s="629"/>
      <c r="E7" s="629"/>
      <c r="F7" s="629"/>
      <c r="G7" s="629"/>
      <c r="H7" s="629"/>
      <c r="I7" s="629"/>
      <c r="J7" s="629"/>
      <c r="K7" s="629"/>
      <c r="L7" s="629"/>
    </row>
    <row r="9" spans="1:12" ht="13">
      <c r="A9" s="632" t="s">
        <v>958</v>
      </c>
      <c r="B9" s="632"/>
      <c r="C9" s="632"/>
      <c r="D9" s="632"/>
      <c r="E9" s="632"/>
      <c r="F9" s="632"/>
      <c r="G9" s="632"/>
      <c r="H9" s="632"/>
      <c r="I9" s="632"/>
      <c r="J9" s="632"/>
      <c r="K9" s="632"/>
      <c r="L9" s="632"/>
    </row>
    <row r="10" spans="1:12" ht="84" customHeight="1">
      <c r="A10" s="629" t="s">
        <v>959</v>
      </c>
      <c r="B10" s="629"/>
      <c r="C10" s="629"/>
      <c r="D10" s="629"/>
      <c r="E10" s="629"/>
      <c r="F10" s="629"/>
      <c r="G10" s="629"/>
      <c r="H10" s="629"/>
      <c r="I10" s="629"/>
      <c r="J10" s="629"/>
      <c r="K10" s="629"/>
      <c r="L10" s="629"/>
    </row>
    <row r="12" spans="1:12" ht="13">
      <c r="A12" s="632" t="s">
        <v>960</v>
      </c>
      <c r="B12" s="632"/>
      <c r="C12" s="632"/>
      <c r="D12" s="632"/>
      <c r="E12" s="632"/>
      <c r="F12" s="632"/>
      <c r="G12" s="632"/>
      <c r="H12" s="632"/>
      <c r="I12" s="632"/>
      <c r="J12" s="632"/>
      <c r="K12" s="632"/>
      <c r="L12" s="632"/>
    </row>
    <row r="13" spans="1:12" ht="48" customHeight="1">
      <c r="A13" s="629" t="s">
        <v>961</v>
      </c>
      <c r="B13" s="629"/>
      <c r="C13" s="629"/>
      <c r="D13" s="629"/>
      <c r="E13" s="629"/>
      <c r="F13" s="629"/>
      <c r="G13" s="629"/>
      <c r="H13" s="629"/>
      <c r="I13" s="629"/>
      <c r="J13" s="629"/>
      <c r="K13" s="629"/>
      <c r="L13" s="629"/>
    </row>
  </sheetData>
  <mergeCells count="10">
    <mergeCell ref="A1:L1"/>
    <mergeCell ref="A4:L4"/>
    <mergeCell ref="A6:L6"/>
    <mergeCell ref="A9:L9"/>
    <mergeCell ref="A12:L12"/>
    <mergeCell ref="A13:L13"/>
    <mergeCell ref="A2:L2"/>
    <mergeCell ref="A5:L5"/>
    <mergeCell ref="A7:L7"/>
    <mergeCell ref="A10:L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G69"/>
  <sheetViews>
    <sheetView zoomScale="106" zoomScaleNormal="106" workbookViewId="0">
      <selection activeCell="G30" sqref="G30"/>
    </sheetView>
  </sheetViews>
  <sheetFormatPr defaultColWidth="8.81640625" defaultRowHeight="12.5"/>
  <cols>
    <col min="1" max="1" width="25.54296875" bestFit="1" customWidth="1"/>
    <col min="2" max="2" width="10.1796875" customWidth="1"/>
    <col min="3" max="3" width="11.453125" bestFit="1" customWidth="1"/>
    <col min="5" max="5" width="10.453125" bestFit="1" customWidth="1"/>
    <col min="6" max="6" width="11.1796875" bestFit="1" customWidth="1"/>
    <col min="7" max="7" width="44.1796875" customWidth="1"/>
  </cols>
  <sheetData>
    <row r="3" spans="1:7" ht="13">
      <c r="A3" s="1"/>
      <c r="B3" s="204" t="s">
        <v>208</v>
      </c>
    </row>
    <row r="4" spans="1:7">
      <c r="A4" s="202" t="s">
        <v>63</v>
      </c>
      <c r="B4" s="203">
        <v>3</v>
      </c>
    </row>
    <row r="5" spans="1:7">
      <c r="A5" s="202" t="s">
        <v>54</v>
      </c>
      <c r="B5" s="203">
        <v>2</v>
      </c>
    </row>
    <row r="6" spans="1:7">
      <c r="A6" s="202" t="s">
        <v>55</v>
      </c>
      <c r="B6" s="203">
        <v>1</v>
      </c>
    </row>
    <row r="7" spans="1:7">
      <c r="A7" s="202" t="s">
        <v>209</v>
      </c>
      <c r="B7" s="203">
        <v>0</v>
      </c>
    </row>
    <row r="8" spans="1:7">
      <c r="A8" s="202" t="s">
        <v>210</v>
      </c>
      <c r="B8" s="203">
        <v>0</v>
      </c>
    </row>
    <row r="9" spans="1:7">
      <c r="A9" s="202" t="s">
        <v>64</v>
      </c>
      <c r="B9" s="203">
        <v>3</v>
      </c>
    </row>
    <row r="10" spans="1:7">
      <c r="A10" s="202" t="s">
        <v>70</v>
      </c>
      <c r="B10" s="203">
        <v>0</v>
      </c>
    </row>
    <row r="12" spans="1:7" ht="13">
      <c r="A12" s="205" t="s">
        <v>25</v>
      </c>
      <c r="B12" s="205"/>
      <c r="E12" s="205" t="s">
        <v>211</v>
      </c>
      <c r="F12">
        <v>81</v>
      </c>
      <c r="G12" s="514" t="s">
        <v>212</v>
      </c>
    </row>
    <row r="13" spans="1:7">
      <c r="G13" s="514"/>
    </row>
    <row r="14" spans="1:7" ht="13">
      <c r="A14" s="1"/>
      <c r="B14" s="204" t="s">
        <v>213</v>
      </c>
      <c r="C14" s="204" t="s">
        <v>208</v>
      </c>
      <c r="D14" s="204" t="s">
        <v>214</v>
      </c>
      <c r="G14" s="514"/>
    </row>
    <row r="15" spans="1:7">
      <c r="A15" s="202" t="s">
        <v>63</v>
      </c>
      <c r="B15" s="203">
        <f>COUNTIF('1. Crosscutting'!$C$4:$D$7,'1. Data crosscutting'!A15)+COUNTIF('1. Crosscutting'!$C$11:$D$12,'1. Data crosscutting'!A15)+COUNTIF('1. Crosscutting'!$C$14:$D$20,A15)+COUNTIF('1. Crosscutting'!$C$23:$C$37,A15)</f>
        <v>0</v>
      </c>
      <c r="C15" s="203">
        <v>3</v>
      </c>
      <c r="D15" s="1">
        <f>B15*C15</f>
        <v>0</v>
      </c>
      <c r="G15" s="514"/>
    </row>
    <row r="16" spans="1:7">
      <c r="A16" s="202" t="s">
        <v>54</v>
      </c>
      <c r="B16" s="203">
        <f>COUNTIF('1. Crosscutting'!$C$4:$D$7,'1. Data crosscutting'!A16)+COUNTIF('1. Crosscutting'!$C$11:$D$12,'1. Data crosscutting'!A16)+COUNTIF('1. Crosscutting'!$C$14:$D$20,A16)+COUNTIF('1. Crosscutting'!$C$23:$C$37,A16)</f>
        <v>0</v>
      </c>
      <c r="C16" s="203">
        <v>2</v>
      </c>
      <c r="D16" s="1">
        <f t="shared" ref="D16:D21" si="0">B16*C16</f>
        <v>0</v>
      </c>
      <c r="G16" s="514"/>
    </row>
    <row r="17" spans="1:7">
      <c r="A17" s="202" t="s">
        <v>55</v>
      </c>
      <c r="B17" s="203">
        <f>COUNTIF('1. Crosscutting'!$C$4:$D$7,'1. Data crosscutting'!A17)+COUNTIF('1. Crosscutting'!$C$11:$D$12,'1. Data crosscutting'!A17)+COUNTIF('1. Crosscutting'!$C$14:$D$20,A17)+COUNTIF('1. Crosscutting'!$C$23:$C$37,A17)</f>
        <v>0</v>
      </c>
      <c r="C17" s="203">
        <v>1</v>
      </c>
      <c r="D17" s="1">
        <f t="shared" si="0"/>
        <v>0</v>
      </c>
      <c r="G17" s="514"/>
    </row>
    <row r="18" spans="1:7">
      <c r="A18" s="202" t="s">
        <v>209</v>
      </c>
      <c r="B18" s="203">
        <f>COUNTIF('1. Crosscutting'!$C$4:$D$7,'1. Data crosscutting'!A18)+COUNTIF('1. Crosscutting'!$C$11:$D$12,'1. Data crosscutting'!A18)+COUNTIF('1. Crosscutting'!$C$14:$D$20,A18)+COUNTIF('1. Crosscutting'!$C$23:$C$37,A18)</f>
        <v>0</v>
      </c>
      <c r="C18" s="203">
        <v>0</v>
      </c>
      <c r="D18" s="1">
        <f t="shared" si="0"/>
        <v>0</v>
      </c>
    </row>
    <row r="19" spans="1:7">
      <c r="A19" s="202" t="s">
        <v>210</v>
      </c>
      <c r="B19" s="203">
        <f>COUNTIF('1. Crosscutting'!$C$4:$D$7,'1. Data crosscutting'!A19)+COUNTIF('1. Crosscutting'!$C$11:$D$12,'1. Data crosscutting'!A19)+COUNTIF('1. Crosscutting'!$C$14:$D$20,A19)+COUNTIF('1. Crosscutting'!$C$23:$C$37,A19)</f>
        <v>0</v>
      </c>
      <c r="C19" s="203">
        <v>0</v>
      </c>
      <c r="D19" s="1">
        <f t="shared" si="0"/>
        <v>0</v>
      </c>
    </row>
    <row r="20" spans="1:7">
      <c r="A20" s="202" t="s">
        <v>64</v>
      </c>
      <c r="B20" s="203">
        <f>COUNTIF('1. Crosscutting'!$C$4:$D$7,'1. Data crosscutting'!A20)+COUNTIF('1. Crosscutting'!$C$11:$D$12,'1. Data crosscutting'!A20)+COUNTIF('1. Crosscutting'!$C$14:$D$20,A20)+COUNTIF('1. Crosscutting'!$C$23:$C$37,A20)</f>
        <v>0</v>
      </c>
      <c r="C20" s="203">
        <v>3</v>
      </c>
      <c r="D20" s="1">
        <f t="shared" si="0"/>
        <v>0</v>
      </c>
    </row>
    <row r="21" spans="1:7">
      <c r="A21" s="202" t="s">
        <v>70</v>
      </c>
      <c r="B21" s="203">
        <f>COUNTIF('1. Crosscutting'!$C$4:$D$7,'1. Data crosscutting'!A21)+COUNTIF('1. Crosscutting'!$C$11:$D$12,'1. Data crosscutting'!A21)+COUNTIF('1. Crosscutting'!$C$14:$D$20,A21)+COUNTIF('1. Crosscutting'!$C$23:$C$37,A21)</f>
        <v>0</v>
      </c>
      <c r="C21" s="203">
        <v>0</v>
      </c>
      <c r="D21" s="1">
        <f t="shared" si="0"/>
        <v>0</v>
      </c>
    </row>
    <row r="22" spans="1:7" ht="13" thickBot="1"/>
    <row r="23" spans="1:7" ht="13.5" thickBot="1">
      <c r="C23" s="205" t="s">
        <v>215</v>
      </c>
      <c r="D23" s="206">
        <f>SUM(D15:D21)</f>
        <v>0</v>
      </c>
    </row>
    <row r="25" spans="1:7" ht="13">
      <c r="A25" s="205" t="s">
        <v>109</v>
      </c>
      <c r="E25" s="205" t="s">
        <v>211</v>
      </c>
      <c r="F25">
        <v>90</v>
      </c>
    </row>
    <row r="27" spans="1:7" ht="13">
      <c r="A27" s="1"/>
      <c r="B27" s="204" t="s">
        <v>213</v>
      </c>
      <c r="C27" s="204" t="s">
        <v>208</v>
      </c>
      <c r="D27" s="204" t="s">
        <v>214</v>
      </c>
    </row>
    <row r="28" spans="1:7">
      <c r="A28" s="202" t="s">
        <v>63</v>
      </c>
      <c r="B28" s="203">
        <f>COUNTIF('1. Crosscutting'!$D$23:$D$37,A28)+COUNTIF('1. Crosscutting'!$C$39:$D$54,A28)</f>
        <v>0</v>
      </c>
      <c r="C28" s="203">
        <v>3</v>
      </c>
      <c r="D28" s="1">
        <f>B28*C28</f>
        <v>0</v>
      </c>
    </row>
    <row r="29" spans="1:7">
      <c r="A29" s="202" t="s">
        <v>54</v>
      </c>
      <c r="B29" s="203">
        <f>COUNTIF('1. Crosscutting'!$D$23:$D$37,A29)+COUNTIF('1. Crosscutting'!$C$39:$D$54,A29)</f>
        <v>0</v>
      </c>
      <c r="C29" s="203">
        <v>2</v>
      </c>
      <c r="D29" s="1">
        <f t="shared" ref="D29:D34" si="1">B29*C29</f>
        <v>0</v>
      </c>
    </row>
    <row r="30" spans="1:7">
      <c r="A30" s="202" t="s">
        <v>55</v>
      </c>
      <c r="B30" s="203">
        <f>COUNTIF('1. Crosscutting'!$D$23:$D$37,A30)+COUNTIF('1. Crosscutting'!$C$39:$D$54,A30)</f>
        <v>0</v>
      </c>
      <c r="C30" s="203">
        <v>1</v>
      </c>
      <c r="D30" s="1">
        <f t="shared" si="1"/>
        <v>0</v>
      </c>
    </row>
    <row r="31" spans="1:7">
      <c r="A31" s="202" t="s">
        <v>209</v>
      </c>
      <c r="B31" s="203">
        <f>COUNTIF('1. Crosscutting'!$D$23:$D$37,A31)+COUNTIF('1. Crosscutting'!$C$39:$D$54,A31)</f>
        <v>0</v>
      </c>
      <c r="C31" s="203">
        <v>0</v>
      </c>
      <c r="D31" s="1">
        <f t="shared" si="1"/>
        <v>0</v>
      </c>
    </row>
    <row r="32" spans="1:7">
      <c r="A32" s="202" t="s">
        <v>210</v>
      </c>
      <c r="B32" s="203">
        <f>COUNTIF('1. Crosscutting'!$D$23:$D$37,A32)+COUNTIF('1. Crosscutting'!$C$39:$D$54,A32)</f>
        <v>0</v>
      </c>
      <c r="C32" s="203">
        <v>0</v>
      </c>
      <c r="D32" s="1">
        <f t="shared" si="1"/>
        <v>0</v>
      </c>
    </row>
    <row r="33" spans="1:6">
      <c r="A33" s="202" t="s">
        <v>64</v>
      </c>
      <c r="B33" s="203">
        <f>COUNTIF('1. Crosscutting'!$D$23:$D$37,A33)+COUNTIF('1. Crosscutting'!$C$39:$D$54,A33)</f>
        <v>0</v>
      </c>
      <c r="C33" s="203">
        <v>3</v>
      </c>
      <c r="D33" s="1">
        <f t="shared" si="1"/>
        <v>0</v>
      </c>
    </row>
    <row r="34" spans="1:6">
      <c r="A34" s="202" t="s">
        <v>70</v>
      </c>
      <c r="B34" s="203">
        <f>COUNTIF('1. Crosscutting'!$D$23:$D$37,A34)+COUNTIF('1. Crosscutting'!$C$39:$D$54,A34)</f>
        <v>0</v>
      </c>
      <c r="C34" s="203">
        <v>0</v>
      </c>
      <c r="D34" s="1">
        <f t="shared" si="1"/>
        <v>0</v>
      </c>
    </row>
    <row r="35" spans="1:6" ht="13" thickBot="1"/>
    <row r="36" spans="1:6" ht="13.5" thickBot="1">
      <c r="C36" s="205" t="s">
        <v>215</v>
      </c>
      <c r="D36" s="206">
        <f>SUM(D28:D34)</f>
        <v>0</v>
      </c>
    </row>
    <row r="38" spans="1:6" ht="13">
      <c r="A38" s="205" t="s">
        <v>129</v>
      </c>
      <c r="E38" s="205" t="s">
        <v>211</v>
      </c>
      <c r="F38">
        <v>21</v>
      </c>
    </row>
    <row r="40" spans="1:6" ht="13">
      <c r="A40" s="1"/>
      <c r="B40" s="204" t="s">
        <v>213</v>
      </c>
      <c r="C40" s="204" t="s">
        <v>208</v>
      </c>
      <c r="D40" s="204" t="s">
        <v>214</v>
      </c>
    </row>
    <row r="41" spans="1:6">
      <c r="A41" s="202" t="s">
        <v>63</v>
      </c>
      <c r="B41" s="203">
        <f>COUNTIF('1. Crosscutting'!$C$56:$D$62,A41)</f>
        <v>0</v>
      </c>
      <c r="C41" s="203">
        <v>3</v>
      </c>
      <c r="D41" s="1">
        <f>B41*C41</f>
        <v>0</v>
      </c>
    </row>
    <row r="42" spans="1:6">
      <c r="A42" s="202" t="s">
        <v>54</v>
      </c>
      <c r="B42" s="203">
        <f>COUNTIF('1. Crosscutting'!$C$56:$D$62,A42)</f>
        <v>0</v>
      </c>
      <c r="C42" s="203">
        <v>2</v>
      </c>
      <c r="D42" s="1">
        <f t="shared" ref="D42:D47" si="2">B42*C42</f>
        <v>0</v>
      </c>
    </row>
    <row r="43" spans="1:6">
      <c r="A43" s="202" t="s">
        <v>55</v>
      </c>
      <c r="B43" s="203">
        <f>COUNTIF('1. Crosscutting'!$C$56:$D$62,A43)</f>
        <v>0</v>
      </c>
      <c r="C43" s="203">
        <v>1</v>
      </c>
      <c r="D43" s="1">
        <f t="shared" si="2"/>
        <v>0</v>
      </c>
    </row>
    <row r="44" spans="1:6">
      <c r="A44" s="202" t="s">
        <v>209</v>
      </c>
      <c r="B44" s="203">
        <f>COUNTIF('1. Crosscutting'!$C$56:$D$62,A44)</f>
        <v>0</v>
      </c>
      <c r="C44" s="203">
        <v>0</v>
      </c>
      <c r="D44" s="1">
        <f t="shared" si="2"/>
        <v>0</v>
      </c>
    </row>
    <row r="45" spans="1:6">
      <c r="A45" s="202" t="s">
        <v>210</v>
      </c>
      <c r="B45" s="203">
        <f>COUNTIF('1. Crosscutting'!$C$56:$D$62,A45)</f>
        <v>0</v>
      </c>
      <c r="C45" s="203">
        <v>0</v>
      </c>
      <c r="D45" s="1">
        <f t="shared" si="2"/>
        <v>0</v>
      </c>
    </row>
    <row r="46" spans="1:6">
      <c r="A46" s="202" t="s">
        <v>64</v>
      </c>
      <c r="B46" s="203">
        <f>COUNTIF('1. Crosscutting'!$C$56:$D$62,A46)</f>
        <v>0</v>
      </c>
      <c r="C46" s="203">
        <v>3</v>
      </c>
      <c r="D46" s="1">
        <f t="shared" si="2"/>
        <v>0</v>
      </c>
    </row>
    <row r="47" spans="1:6">
      <c r="A47" s="202" t="s">
        <v>70</v>
      </c>
      <c r="B47" s="203">
        <f>COUNTIF('1. Crosscutting'!$C$56:$D$62,A47)</f>
        <v>0</v>
      </c>
      <c r="C47" s="203">
        <v>0</v>
      </c>
      <c r="D47" s="1">
        <f t="shared" si="2"/>
        <v>0</v>
      </c>
    </row>
    <row r="48" spans="1:6" ht="13" thickBot="1"/>
    <row r="49" spans="1:6" ht="13.5" thickBot="1">
      <c r="C49" s="205" t="s">
        <v>215</v>
      </c>
      <c r="D49" s="206">
        <f>SUM(D41:D47)</f>
        <v>0</v>
      </c>
    </row>
    <row r="51" spans="1:6" ht="13">
      <c r="A51" s="205" t="s">
        <v>71</v>
      </c>
      <c r="E51" s="205" t="s">
        <v>211</v>
      </c>
      <c r="F51">
        <v>171</v>
      </c>
    </row>
    <row r="53" spans="1:6" ht="13">
      <c r="A53" s="1"/>
      <c r="B53" s="204" t="s">
        <v>213</v>
      </c>
      <c r="C53" s="204" t="s">
        <v>208</v>
      </c>
      <c r="D53" s="204" t="s">
        <v>214</v>
      </c>
    </row>
    <row r="54" spans="1:6">
      <c r="A54" s="202" t="s">
        <v>63</v>
      </c>
      <c r="B54" s="203">
        <f>COUNTIF('1. Crosscutting'!C64:D110,A54)</f>
        <v>0</v>
      </c>
      <c r="C54" s="203">
        <v>3</v>
      </c>
      <c r="D54" s="1">
        <f>B54*C54</f>
        <v>0</v>
      </c>
    </row>
    <row r="55" spans="1:6">
      <c r="A55" s="202" t="s">
        <v>54</v>
      </c>
      <c r="B55" s="203">
        <f>COUNTIF('1. Crosscutting'!C65:D111,A55)</f>
        <v>0</v>
      </c>
      <c r="C55" s="203">
        <v>2</v>
      </c>
      <c r="D55" s="1">
        <f t="shared" ref="D55:D60" si="3">B55*C55</f>
        <v>0</v>
      </c>
    </row>
    <row r="56" spans="1:6">
      <c r="A56" s="202" t="s">
        <v>55</v>
      </c>
      <c r="B56" s="203">
        <f>COUNTIF('1. Crosscutting'!C66:D111,A56)</f>
        <v>0</v>
      </c>
      <c r="C56" s="203">
        <v>1</v>
      </c>
      <c r="D56" s="1">
        <f t="shared" si="3"/>
        <v>0</v>
      </c>
    </row>
    <row r="57" spans="1:6">
      <c r="A57" s="202" t="s">
        <v>209</v>
      </c>
      <c r="B57" s="203">
        <f>COUNTIF('1. Crosscutting'!C67:D111,A57)</f>
        <v>0</v>
      </c>
      <c r="C57" s="203">
        <v>0</v>
      </c>
      <c r="D57" s="1">
        <f t="shared" si="3"/>
        <v>0</v>
      </c>
    </row>
    <row r="58" spans="1:6">
      <c r="A58" s="202" t="s">
        <v>210</v>
      </c>
      <c r="B58" s="203">
        <f>COUNTIF('1. Crosscutting'!C68:D111,A58)</f>
        <v>0</v>
      </c>
      <c r="C58" s="203">
        <v>0</v>
      </c>
      <c r="D58" s="1">
        <f t="shared" si="3"/>
        <v>0</v>
      </c>
    </row>
    <row r="59" spans="1:6">
      <c r="A59" s="202" t="s">
        <v>64</v>
      </c>
      <c r="B59" s="203">
        <f>COUNTIF('1. Crosscutting'!C69:D111,A59)</f>
        <v>0</v>
      </c>
      <c r="C59" s="203">
        <v>3</v>
      </c>
      <c r="D59" s="1">
        <f t="shared" si="3"/>
        <v>0</v>
      </c>
    </row>
    <row r="60" spans="1:6">
      <c r="A60" s="202" t="s">
        <v>70</v>
      </c>
      <c r="B60" s="203">
        <f>COUNTIF('1. Crosscutting'!C70:D111,A60)</f>
        <v>0</v>
      </c>
      <c r="C60" s="203">
        <v>0</v>
      </c>
      <c r="D60" s="1">
        <f t="shared" si="3"/>
        <v>0</v>
      </c>
    </row>
    <row r="61" spans="1:6" ht="13" thickBot="1"/>
    <row r="62" spans="1:6" ht="13.5" thickBot="1">
      <c r="C62" s="205" t="s">
        <v>215</v>
      </c>
      <c r="D62" s="206">
        <f>SUM(D54:D60)</f>
        <v>0</v>
      </c>
    </row>
    <row r="64" spans="1:6">
      <c r="A64" s="394" t="s">
        <v>216</v>
      </c>
    </row>
    <row r="65" spans="1:6" ht="13">
      <c r="E65" s="204" t="s">
        <v>208</v>
      </c>
      <c r="F65" s="204" t="s">
        <v>217</v>
      </c>
    </row>
    <row r="66" spans="1:6" ht="13">
      <c r="A66" s="513" t="s">
        <v>218</v>
      </c>
      <c r="B66" s="513"/>
      <c r="C66" s="513"/>
      <c r="D66" s="513"/>
      <c r="E66" s="1">
        <f>$D$23</f>
        <v>0</v>
      </c>
      <c r="F66" s="207">
        <f>E66/$F$12</f>
        <v>0</v>
      </c>
    </row>
    <row r="67" spans="1:6" ht="13">
      <c r="A67" s="513" t="s">
        <v>109</v>
      </c>
      <c r="B67" s="513"/>
      <c r="C67" s="513"/>
      <c r="D67" s="513"/>
      <c r="E67" s="1">
        <f>$D$36</f>
        <v>0</v>
      </c>
      <c r="F67" s="207">
        <f>E67/$F$25</f>
        <v>0</v>
      </c>
    </row>
    <row r="68" spans="1:6" ht="13">
      <c r="A68" s="513" t="s">
        <v>129</v>
      </c>
      <c r="B68" s="513"/>
      <c r="C68" s="513"/>
      <c r="D68" s="513"/>
      <c r="E68" s="1">
        <f>$D$49</f>
        <v>0</v>
      </c>
      <c r="F68" s="207">
        <f>E68/$F$38</f>
        <v>0</v>
      </c>
    </row>
    <row r="69" spans="1:6" ht="13">
      <c r="A69" s="513" t="s">
        <v>71</v>
      </c>
      <c r="B69" s="513"/>
      <c r="C69" s="513"/>
      <c r="D69" s="513"/>
      <c r="E69" s="1">
        <f>$D$62</f>
        <v>0</v>
      </c>
      <c r="F69" s="207">
        <f>E69/$F$51</f>
        <v>0</v>
      </c>
    </row>
  </sheetData>
  <mergeCells count="5">
    <mergeCell ref="A66:D66"/>
    <mergeCell ref="A67:D67"/>
    <mergeCell ref="A68:D68"/>
    <mergeCell ref="A69:D69"/>
    <mergeCell ref="G12:G1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sheetPr>
  <dimension ref="A1:AP1021"/>
  <sheetViews>
    <sheetView topLeftCell="A10" zoomScaleNormal="100" zoomScalePageLayoutView="86" workbookViewId="0">
      <selection activeCell="D18" sqref="D18"/>
    </sheetView>
  </sheetViews>
  <sheetFormatPr defaultColWidth="17.453125" defaultRowHeight="15" customHeight="1"/>
  <cols>
    <col min="1" max="1" width="6.81640625" style="21" customWidth="1"/>
    <col min="2" max="2" width="71.54296875" style="35" customWidth="1"/>
    <col min="3" max="3" width="24.54296875" style="2" customWidth="1"/>
    <col min="4" max="4" width="22.54296875" style="2" customWidth="1"/>
    <col min="5" max="5" width="50.453125" style="237" customWidth="1"/>
    <col min="6" max="7" width="32.453125" style="2" hidden="1" customWidth="1"/>
    <col min="8" max="8" width="36.1796875" style="6" hidden="1" customWidth="1"/>
    <col min="9" max="9" width="10.81640625" style="2" hidden="1" customWidth="1"/>
    <col min="10" max="11" width="8.54296875" style="2" hidden="1" customWidth="1"/>
    <col min="12" max="12" width="15.453125" style="2" hidden="1" customWidth="1"/>
    <col min="13" max="13" width="18.1796875" style="2" hidden="1" customWidth="1"/>
    <col min="14" max="14" width="19.54296875" style="2" hidden="1" customWidth="1"/>
    <col min="15" max="15" width="12.54296875" style="2" hidden="1" customWidth="1"/>
    <col min="16" max="16" width="14.453125" style="2" hidden="1" customWidth="1"/>
    <col min="17" max="17" width="17.453125" style="2" hidden="1" customWidth="1"/>
    <col min="18" max="18" width="50.453125" style="53" customWidth="1"/>
    <col min="19" max="19" width="20" style="7" hidden="1" customWidth="1"/>
    <col min="20" max="20" width="18" style="2" bestFit="1" customWidth="1"/>
    <col min="21" max="21" width="20.81640625" style="2" bestFit="1" customWidth="1"/>
    <col min="22" max="22" width="19.54296875" style="2" bestFit="1" customWidth="1"/>
    <col min="23" max="23" width="12.54296875" style="2" bestFit="1" customWidth="1"/>
    <col min="24" max="24" width="14.453125" style="2" bestFit="1" customWidth="1"/>
    <col min="25" max="25" width="23.453125" style="2" bestFit="1" customWidth="1"/>
    <col min="26" max="26" width="16.453125" style="2" bestFit="1" customWidth="1"/>
    <col min="27" max="27" width="18" style="2" bestFit="1" customWidth="1"/>
    <col min="28" max="16384" width="17.453125" style="2"/>
  </cols>
  <sheetData>
    <row r="1" spans="1:19" s="29" customFormat="1" ht="35.15" customHeight="1" thickBot="1">
      <c r="A1" s="506" t="s">
        <v>219</v>
      </c>
      <c r="B1" s="506"/>
      <c r="C1" s="525" t="s">
        <v>20</v>
      </c>
      <c r="D1" s="526"/>
      <c r="E1" s="408" t="s">
        <v>21</v>
      </c>
      <c r="F1" s="400"/>
      <c r="G1" s="400"/>
      <c r="H1" s="418"/>
      <c r="I1" s="418"/>
      <c r="J1" s="418"/>
      <c r="K1" s="418"/>
      <c r="L1" s="418"/>
      <c r="M1" s="418"/>
      <c r="N1" s="418"/>
      <c r="O1" s="418"/>
      <c r="P1" s="418"/>
      <c r="Q1" s="418"/>
      <c r="R1" s="401" t="s">
        <v>22</v>
      </c>
      <c r="S1" s="47" t="s">
        <v>220</v>
      </c>
    </row>
    <row r="2" spans="1:19" ht="25" customHeight="1" thickBot="1">
      <c r="A2" s="527" t="s">
        <v>221</v>
      </c>
      <c r="B2" s="528"/>
      <c r="C2" s="528"/>
      <c r="D2" s="528"/>
      <c r="E2" s="528"/>
      <c r="F2" s="528"/>
      <c r="G2" s="528"/>
      <c r="H2" s="528"/>
      <c r="I2" s="528"/>
      <c r="J2" s="528"/>
      <c r="K2" s="528"/>
      <c r="L2" s="528"/>
      <c r="M2" s="528"/>
      <c r="N2" s="528"/>
      <c r="O2" s="528"/>
      <c r="P2" s="528"/>
      <c r="Q2" s="528"/>
      <c r="R2" s="529"/>
      <c r="S2" s="75"/>
    </row>
    <row r="3" spans="1:19" ht="31">
      <c r="A3" s="462">
        <v>1</v>
      </c>
      <c r="B3" s="463" t="s">
        <v>222</v>
      </c>
      <c r="C3" s="533" t="s">
        <v>38</v>
      </c>
      <c r="D3" s="533"/>
      <c r="F3" s="81"/>
      <c r="G3" s="81"/>
      <c r="H3" s="199"/>
      <c r="I3" s="157"/>
      <c r="J3" s="157"/>
      <c r="K3" s="157"/>
      <c r="L3" s="157"/>
      <c r="M3" s="157"/>
      <c r="N3" s="157"/>
      <c r="O3" s="157"/>
      <c r="P3" s="157"/>
      <c r="Q3" s="157"/>
      <c r="R3" s="136"/>
      <c r="S3" s="10"/>
    </row>
    <row r="4" spans="1:19" ht="25" customHeight="1">
      <c r="A4" s="521" t="s">
        <v>25</v>
      </c>
      <c r="B4" s="521"/>
      <c r="C4" s="521"/>
      <c r="D4" s="521"/>
      <c r="E4" s="521"/>
      <c r="F4" s="521"/>
      <c r="G4" s="521"/>
      <c r="H4" s="521"/>
      <c r="I4" s="521"/>
      <c r="J4" s="521"/>
      <c r="K4" s="521"/>
      <c r="L4" s="521"/>
      <c r="M4" s="521"/>
      <c r="N4" s="521"/>
      <c r="O4" s="521"/>
      <c r="P4" s="521"/>
      <c r="Q4" s="521"/>
      <c r="R4" s="521"/>
      <c r="S4" s="110"/>
    </row>
    <row r="5" spans="1:19" ht="40" customHeight="1">
      <c r="A5" s="336">
        <v>2</v>
      </c>
      <c r="B5" s="464" t="s">
        <v>223</v>
      </c>
      <c r="C5" s="517"/>
      <c r="D5" s="518"/>
      <c r="F5" s="88" t="s">
        <v>51</v>
      </c>
      <c r="G5" s="37"/>
      <c r="L5" s="90" t="s">
        <v>52</v>
      </c>
      <c r="M5" s="90" t="s">
        <v>53</v>
      </c>
      <c r="N5" s="90" t="s">
        <v>54</v>
      </c>
      <c r="O5" s="90" t="s">
        <v>55</v>
      </c>
      <c r="P5" s="90" t="s">
        <v>56</v>
      </c>
      <c r="R5" s="347" t="s">
        <v>224</v>
      </c>
      <c r="S5" s="10"/>
    </row>
    <row r="6" spans="1:19" ht="49" customHeight="1">
      <c r="A6" s="337">
        <v>3</v>
      </c>
      <c r="B6" s="260" t="s">
        <v>225</v>
      </c>
      <c r="C6" s="517"/>
      <c r="D6" s="518"/>
      <c r="E6" s="100"/>
      <c r="F6" s="36" t="s">
        <v>51</v>
      </c>
      <c r="G6" s="37"/>
      <c r="L6" s="9" t="s">
        <v>60</v>
      </c>
      <c r="M6" s="8">
        <f>SUMPRODUCT((C1:C184={"Completely","Yes"})*(F1:F184="LEADERSHIP &amp; GOVERNANCE"))</f>
        <v>0</v>
      </c>
      <c r="N6" s="8">
        <f>SUMPRODUCT((C1:C184={"Mostly"})*(F1:F184="LEADERSHIP &amp; GOVERNANCE"))</f>
        <v>0</v>
      </c>
      <c r="O6" s="8">
        <f>SUMPRODUCT((C1:C184={"Slightly"})*(F1:F184="LEADERSHIP &amp; GOVERNANCE"))</f>
        <v>0</v>
      </c>
      <c r="P6" s="8">
        <f>SUMPRODUCT((C1:C184={"Not at all","No"})*(F1:F184="LEADERSHIP &amp; GOVERNANCE"))</f>
        <v>0</v>
      </c>
      <c r="R6" s="39"/>
      <c r="S6" s="10" t="s">
        <v>226</v>
      </c>
    </row>
    <row r="7" spans="1:19" ht="15.5">
      <c r="A7" s="336">
        <v>3.1</v>
      </c>
      <c r="B7" s="216" t="s">
        <v>227</v>
      </c>
      <c r="C7" s="515"/>
      <c r="D7" s="516"/>
      <c r="E7" s="100"/>
      <c r="F7" s="36" t="s">
        <v>51</v>
      </c>
      <c r="G7" s="37"/>
      <c r="L7" s="10" t="s">
        <v>65</v>
      </c>
      <c r="M7" s="8">
        <f>SUMPRODUCT((C1:C184={"Completely","Yes"})*(F1:F184="FINANCING"))</f>
        <v>0</v>
      </c>
      <c r="N7" s="8">
        <f>SUMPRODUCT((C1:C184={"Mostly"})*(F1:F184="FINANCING"))</f>
        <v>0</v>
      </c>
      <c r="O7" s="8">
        <f>SUMPRODUCT((C1:C184={"Slightly"})*(F1:F184="FINANCING"))</f>
        <v>0</v>
      </c>
      <c r="P7" s="8">
        <f>SUMPRODUCT((C1:C184={"No","Not at all"})*(F1:F184="FINANCING"))</f>
        <v>0</v>
      </c>
      <c r="R7" s="40"/>
      <c r="S7" s="10"/>
    </row>
    <row r="8" spans="1:19" ht="31">
      <c r="A8" s="337">
        <v>3.2</v>
      </c>
      <c r="B8" s="216" t="s">
        <v>228</v>
      </c>
      <c r="C8" s="517"/>
      <c r="D8" s="518"/>
      <c r="E8" s="100"/>
      <c r="F8" s="36" t="s">
        <v>51</v>
      </c>
      <c r="G8" s="37"/>
      <c r="L8" s="10" t="s">
        <v>71</v>
      </c>
      <c r="M8" s="8">
        <f>SUMPRODUCT((C1:C184={"Completely","Yes"})*(F1:F184="WORKFORCE"))</f>
        <v>0</v>
      </c>
      <c r="N8" s="8">
        <f>SUMPRODUCT((C1:C184={"Mostly"})*(F1:F184="WORKFORCE"))</f>
        <v>0</v>
      </c>
      <c r="O8" s="8">
        <f>SUMPRODUCT((C5:C186={"Slightly"})*(F5:F186="WORKFORCE"))</f>
        <v>0</v>
      </c>
      <c r="P8" s="8">
        <f>SUMPRODUCT((C1:C184={"No","Not at all"})*(F1:F184="WORKFORCE"))</f>
        <v>0</v>
      </c>
      <c r="R8" s="40"/>
      <c r="S8" s="10"/>
    </row>
    <row r="9" spans="1:19" ht="46.5">
      <c r="A9" s="336">
        <v>3.3</v>
      </c>
      <c r="B9" s="216" t="s">
        <v>229</v>
      </c>
      <c r="C9" s="517"/>
      <c r="D9" s="518"/>
      <c r="E9" s="100"/>
      <c r="F9" s="36" t="s">
        <v>51</v>
      </c>
      <c r="G9" s="37"/>
      <c r="L9" s="9" t="s">
        <v>80</v>
      </c>
      <c r="M9" s="8">
        <f>SUMPRODUCT((C1:C184={"Completely","Yes"})*(F1:F184="INFORMATION SYSTEMS"))</f>
        <v>0</v>
      </c>
      <c r="N9" s="8">
        <f>SUMPRODUCT((C1:C184={"Mostly"})*(F1:F184="INFORMATION SYSTEMS"))</f>
        <v>0</v>
      </c>
      <c r="O9" s="8">
        <f>SUMPRODUCT((C1:C184={"Slightly"})*(F1:F184="INFORMATION SYSTEMS"))</f>
        <v>0</v>
      </c>
      <c r="P9" s="8">
        <f>SUMPRODUCT((C1:C184={"No","Not at all"})*(F1:F184="INFORMATION SYSTEMS"))</f>
        <v>0</v>
      </c>
      <c r="R9" s="40"/>
      <c r="S9" s="10"/>
    </row>
    <row r="10" spans="1:19" ht="39" customHeight="1">
      <c r="A10" s="337">
        <v>3.4</v>
      </c>
      <c r="B10" s="216" t="s">
        <v>230</v>
      </c>
      <c r="C10" s="517"/>
      <c r="D10" s="518"/>
      <c r="E10" s="100"/>
      <c r="F10" s="36" t="s">
        <v>51</v>
      </c>
      <c r="G10" s="37"/>
      <c r="L10" s="10" t="s">
        <v>84</v>
      </c>
      <c r="M10" s="8">
        <f>SUMPRODUCT((C1:C184={"Completely","Yes"})*(F1:F184="SERVICE DELIVERY MECHANISM"))+SUMPRODUCT((D1:D184={"Completely","Yes"})*(G1:G184="SERVICE DELIVERY MECHANISM"))</f>
        <v>0</v>
      </c>
      <c r="N10" s="8">
        <f>SUMPRODUCT((C1:C184={"Mostly"})*(F1:F184="SERVICE DELIVERY MECHANISM"))+SUMPRODUCT((D1:D184={"Mostly"})*(G1:G184="SERVICE DELIVERY MECHANISM"))</f>
        <v>0</v>
      </c>
      <c r="O10" s="8">
        <f>SUMPRODUCT((C1:C184={"Slightly"})*(F1:F184="SERVICE DELIVERY MECHANISM"))+SUMPRODUCT((D1:D184={"Slightly"})*(G1:G184="SERVICE DELIVERY MECHANISM"))</f>
        <v>0</v>
      </c>
      <c r="P10" s="8">
        <f>SUMPRODUCT((C1:C184={"No","Not at all"})*(F1:F184="SERVICE DELIVERY MECHANISM"))+SUMPRODUCT((D1:D184={"No","Not at all"})*(G1:G184="SERVICE DELIVERY MECHANISM"))</f>
        <v>0</v>
      </c>
      <c r="R10" s="40"/>
      <c r="S10" s="10"/>
    </row>
    <row r="11" spans="1:19" ht="31">
      <c r="A11" s="540"/>
      <c r="B11" s="489" t="s">
        <v>231</v>
      </c>
      <c r="C11" s="437" t="s">
        <v>232</v>
      </c>
      <c r="D11" s="264" t="s">
        <v>233</v>
      </c>
      <c r="E11" s="39"/>
      <c r="F11" s="37"/>
      <c r="G11" s="37"/>
      <c r="L11" s="9" t="s">
        <v>87</v>
      </c>
      <c r="M11" s="8">
        <f>SUMPRODUCT((C1:C184={"Completely","Yes"})*(F1:F184="SOCIAL NORMS &amp; PRACTICES"))</f>
        <v>0</v>
      </c>
      <c r="N11" s="8">
        <f>SUMPRODUCT((C1:C184={"Mostly"})*(F1:F184="SOCIAL NORMS &amp; PRACTICES"))</f>
        <v>0</v>
      </c>
      <c r="O11" s="8">
        <f>SUMPRODUCT((C1:C184={"Slightly"})*(F1:F184="SOCIAL NORMS &amp; PRACTICES"))</f>
        <v>0</v>
      </c>
      <c r="P11" s="8">
        <f>SUMPRODUCT((C1:C184={"No","Not at all"})*(F1:F184="SOCIAL NORMS &amp; PRACTICES"))</f>
        <v>0</v>
      </c>
      <c r="R11" s="40"/>
      <c r="S11" s="10"/>
    </row>
    <row r="12" spans="1:19" ht="100">
      <c r="A12" s="541"/>
      <c r="B12" s="489"/>
      <c r="C12" s="268" t="s">
        <v>234</v>
      </c>
      <c r="D12" s="268" t="s">
        <v>235</v>
      </c>
      <c r="E12" s="39"/>
      <c r="F12" s="37"/>
      <c r="G12" s="37"/>
      <c r="I12" s="2" t="s">
        <v>63</v>
      </c>
      <c r="J12" s="2" t="s">
        <v>64</v>
      </c>
      <c r="R12" s="40"/>
      <c r="S12" s="10"/>
    </row>
    <row r="13" spans="1:19" ht="15" customHeight="1">
      <c r="A13" s="337">
        <v>4.0999999999999996</v>
      </c>
      <c r="B13" s="216" t="s">
        <v>236</v>
      </c>
      <c r="C13" s="36"/>
      <c r="D13" s="36"/>
      <c r="E13" s="183"/>
      <c r="F13" s="41" t="s">
        <v>237</v>
      </c>
      <c r="G13" s="42" t="s">
        <v>86</v>
      </c>
      <c r="I13" s="2" t="s">
        <v>54</v>
      </c>
      <c r="J13" s="2" t="s">
        <v>70</v>
      </c>
      <c r="R13" s="40"/>
      <c r="S13" s="10"/>
    </row>
    <row r="14" spans="1:19" ht="15" customHeight="1">
      <c r="A14" s="337">
        <v>4.2</v>
      </c>
      <c r="B14" s="216" t="s">
        <v>238</v>
      </c>
      <c r="C14" s="36"/>
      <c r="D14" s="36"/>
      <c r="E14" s="39"/>
      <c r="F14" s="36" t="s">
        <v>51</v>
      </c>
      <c r="G14" s="42" t="s">
        <v>86</v>
      </c>
      <c r="H14" s="2"/>
      <c r="I14" s="2" t="s">
        <v>55</v>
      </c>
      <c r="R14" s="40"/>
      <c r="S14" s="10"/>
    </row>
    <row r="15" spans="1:19" ht="15.5">
      <c r="A15" s="337">
        <v>4.3</v>
      </c>
      <c r="B15" s="216" t="s">
        <v>239</v>
      </c>
      <c r="C15" s="36"/>
      <c r="D15" s="36"/>
      <c r="E15" s="39"/>
      <c r="F15" s="36" t="s">
        <v>51</v>
      </c>
      <c r="G15" s="42" t="s">
        <v>86</v>
      </c>
      <c r="I15" s="2" t="s">
        <v>83</v>
      </c>
      <c r="R15" s="40"/>
      <c r="S15" s="10"/>
    </row>
    <row r="16" spans="1:19" ht="31">
      <c r="A16" s="337">
        <v>4.4000000000000004</v>
      </c>
      <c r="B16" s="216" t="s">
        <v>240</v>
      </c>
      <c r="C16" s="36"/>
      <c r="D16" s="36"/>
      <c r="E16" s="39"/>
      <c r="F16" s="36" t="s">
        <v>51</v>
      </c>
      <c r="G16" s="42" t="s">
        <v>86</v>
      </c>
      <c r="R16" s="40"/>
      <c r="S16" s="10"/>
    </row>
    <row r="17" spans="1:20" ht="31">
      <c r="A17" s="337">
        <v>4.5</v>
      </c>
      <c r="B17" s="216" t="s">
        <v>241</v>
      </c>
      <c r="C17" s="36"/>
      <c r="D17" s="36"/>
      <c r="E17" s="39"/>
      <c r="F17" s="36" t="s">
        <v>51</v>
      </c>
      <c r="G17" s="42" t="s">
        <v>86</v>
      </c>
      <c r="R17" s="40"/>
      <c r="S17" s="10"/>
    </row>
    <row r="18" spans="1:20" ht="31">
      <c r="A18" s="337">
        <v>4.5999999999999996</v>
      </c>
      <c r="B18" s="216" t="s">
        <v>242</v>
      </c>
      <c r="C18" s="36"/>
      <c r="D18" s="36"/>
      <c r="E18" s="39"/>
      <c r="F18" s="36" t="s">
        <v>51</v>
      </c>
      <c r="G18" s="42" t="s">
        <v>86</v>
      </c>
      <c r="R18" s="40"/>
      <c r="S18" s="10"/>
    </row>
    <row r="19" spans="1:20" ht="15.5">
      <c r="A19" s="337">
        <v>4.7</v>
      </c>
      <c r="B19" s="216" t="s">
        <v>243</v>
      </c>
      <c r="C19" s="36"/>
      <c r="D19" s="36"/>
      <c r="E19" s="39"/>
      <c r="F19" s="36" t="s">
        <v>51</v>
      </c>
      <c r="G19" s="42" t="s">
        <v>86</v>
      </c>
      <c r="R19" s="40"/>
      <c r="S19" s="10"/>
    </row>
    <row r="20" spans="1:20" s="44" customFormat="1" ht="15.5">
      <c r="A20" s="337">
        <v>4.8</v>
      </c>
      <c r="B20" s="216" t="s">
        <v>244</v>
      </c>
      <c r="C20" s="36"/>
      <c r="D20" s="36"/>
      <c r="E20" s="238"/>
      <c r="F20" s="36" t="s">
        <v>51</v>
      </c>
      <c r="G20" s="42" t="s">
        <v>86</v>
      </c>
      <c r="H20" s="43"/>
      <c r="R20" s="45"/>
      <c r="S20" s="161"/>
    </row>
    <row r="21" spans="1:20" ht="15.5">
      <c r="A21" s="337">
        <v>4.9000000000000004</v>
      </c>
      <c r="B21" s="216" t="s">
        <v>245</v>
      </c>
      <c r="C21" s="36"/>
      <c r="D21" s="36"/>
      <c r="E21" s="39"/>
      <c r="F21" s="36" t="s">
        <v>51</v>
      </c>
      <c r="G21" s="42" t="s">
        <v>86</v>
      </c>
      <c r="R21" s="40"/>
      <c r="S21" s="10"/>
    </row>
    <row r="22" spans="1:20" ht="15.5">
      <c r="A22" s="337" t="str">
        <f>"4.10"</f>
        <v>4.10</v>
      </c>
      <c r="B22" s="216" t="s">
        <v>246</v>
      </c>
      <c r="C22" s="36"/>
      <c r="D22" s="36"/>
      <c r="E22" s="39"/>
      <c r="F22" s="36" t="s">
        <v>51</v>
      </c>
      <c r="G22" s="42" t="s">
        <v>86</v>
      </c>
      <c r="R22" s="40"/>
      <c r="S22" s="10"/>
    </row>
    <row r="23" spans="1:20" ht="15.5">
      <c r="A23" s="337">
        <v>4.1100000000000003</v>
      </c>
      <c r="B23" s="216" t="s">
        <v>247</v>
      </c>
      <c r="C23" s="36"/>
      <c r="D23" s="36"/>
      <c r="E23" s="39"/>
      <c r="F23" s="36" t="s">
        <v>51</v>
      </c>
      <c r="G23" s="42" t="s">
        <v>86</v>
      </c>
      <c r="R23" s="40"/>
      <c r="S23" s="10"/>
    </row>
    <row r="24" spans="1:20" ht="15.5">
      <c r="A24" s="337">
        <v>4.12</v>
      </c>
      <c r="B24" s="216" t="s">
        <v>248</v>
      </c>
      <c r="C24" s="36"/>
      <c r="D24" s="36"/>
      <c r="E24" s="39"/>
      <c r="F24" s="36" t="s">
        <v>51</v>
      </c>
      <c r="G24" s="42" t="s">
        <v>86</v>
      </c>
      <c r="R24" s="40"/>
      <c r="S24" s="10"/>
    </row>
    <row r="25" spans="1:20" ht="24" customHeight="1">
      <c r="A25" s="337">
        <v>4.13</v>
      </c>
      <c r="B25" s="216" t="s">
        <v>249</v>
      </c>
      <c r="C25" s="36"/>
      <c r="D25" s="36"/>
      <c r="E25" s="39"/>
      <c r="F25" s="36" t="s">
        <v>51</v>
      </c>
      <c r="G25" s="42" t="s">
        <v>86</v>
      </c>
      <c r="R25" s="40"/>
      <c r="S25" s="10"/>
    </row>
    <row r="26" spans="1:20" ht="31">
      <c r="A26" s="337">
        <v>4.1399999999999997</v>
      </c>
      <c r="B26" s="216" t="s">
        <v>250</v>
      </c>
      <c r="C26" s="36"/>
      <c r="D26" s="36"/>
      <c r="E26" s="39"/>
      <c r="F26" s="36" t="s">
        <v>51</v>
      </c>
      <c r="G26" s="42" t="s">
        <v>86</v>
      </c>
      <c r="R26" s="40"/>
      <c r="S26" s="40"/>
    </row>
    <row r="27" spans="1:20" ht="16" thickBot="1">
      <c r="A27" s="337">
        <v>4.1500000000000004</v>
      </c>
      <c r="B27" s="219" t="s">
        <v>189</v>
      </c>
      <c r="C27" s="87"/>
      <c r="D27" s="36"/>
      <c r="E27" s="239"/>
      <c r="F27" s="87" t="s">
        <v>51</v>
      </c>
      <c r="G27" s="134" t="s">
        <v>86</v>
      </c>
      <c r="R27" s="49"/>
      <c r="S27" s="10"/>
    </row>
    <row r="28" spans="1:20" ht="25" customHeight="1" thickBot="1">
      <c r="A28" s="534" t="s">
        <v>109</v>
      </c>
      <c r="B28" s="535"/>
      <c r="C28" s="535"/>
      <c r="D28" s="535"/>
      <c r="E28" s="535"/>
      <c r="F28" s="535"/>
      <c r="G28" s="535"/>
      <c r="H28" s="535"/>
      <c r="I28" s="535"/>
      <c r="J28" s="535"/>
      <c r="K28" s="535"/>
      <c r="L28" s="535"/>
      <c r="M28" s="535"/>
      <c r="N28" s="535"/>
      <c r="O28" s="535"/>
      <c r="P28" s="535"/>
      <c r="Q28" s="535"/>
      <c r="R28" s="536"/>
      <c r="S28" s="110"/>
      <c r="T28" s="7"/>
    </row>
    <row r="29" spans="1:20" ht="31">
      <c r="A29" s="337">
        <v>5</v>
      </c>
      <c r="B29" s="255" t="s">
        <v>251</v>
      </c>
      <c r="C29" s="517"/>
      <c r="D29" s="518"/>
      <c r="E29" s="240"/>
      <c r="F29" s="89" t="s">
        <v>86</v>
      </c>
      <c r="G29" s="37"/>
      <c r="R29" s="135"/>
      <c r="S29" s="10"/>
    </row>
    <row r="30" spans="1:20" ht="33" customHeight="1">
      <c r="A30" s="336">
        <v>6</v>
      </c>
      <c r="B30" s="254" t="s">
        <v>252</v>
      </c>
      <c r="C30" s="517"/>
      <c r="D30" s="518"/>
      <c r="E30" s="100"/>
      <c r="F30" s="42" t="s">
        <v>86</v>
      </c>
      <c r="G30" s="37"/>
      <c r="R30" s="40"/>
      <c r="S30" s="10"/>
    </row>
    <row r="31" spans="1:20" ht="32.15" customHeight="1">
      <c r="A31" s="337">
        <v>7</v>
      </c>
      <c r="B31" s="254" t="s">
        <v>253</v>
      </c>
      <c r="C31" s="517"/>
      <c r="D31" s="518"/>
      <c r="E31" s="100"/>
      <c r="F31" s="42" t="s">
        <v>86</v>
      </c>
      <c r="G31" s="37"/>
      <c r="R31" s="40"/>
      <c r="S31" s="10"/>
    </row>
    <row r="32" spans="1:20" ht="36" customHeight="1">
      <c r="A32" s="336">
        <v>8</v>
      </c>
      <c r="B32" s="254" t="s">
        <v>254</v>
      </c>
      <c r="C32" s="517"/>
      <c r="D32" s="518"/>
      <c r="E32" s="100"/>
      <c r="F32" s="42" t="s">
        <v>86</v>
      </c>
      <c r="G32" s="37"/>
      <c r="R32" s="40"/>
      <c r="S32" s="10"/>
    </row>
    <row r="33" spans="1:42" ht="36" customHeight="1">
      <c r="A33" s="337">
        <v>9</v>
      </c>
      <c r="B33" s="254" t="s">
        <v>255</v>
      </c>
      <c r="C33" s="517"/>
      <c r="D33" s="518"/>
      <c r="E33" s="100"/>
      <c r="F33" s="42" t="s">
        <v>86</v>
      </c>
      <c r="G33" s="37"/>
      <c r="R33" s="40"/>
      <c r="S33" s="10"/>
    </row>
    <row r="34" spans="1:42" ht="47" thickBot="1">
      <c r="A34" s="336">
        <v>10</v>
      </c>
      <c r="B34" s="261" t="s">
        <v>256</v>
      </c>
      <c r="C34" s="517"/>
      <c r="D34" s="518"/>
      <c r="F34" s="134" t="s">
        <v>86</v>
      </c>
      <c r="G34" s="37"/>
      <c r="R34" s="136"/>
      <c r="S34" s="10"/>
    </row>
    <row r="35" spans="1:42" ht="25" customHeight="1" thickBot="1">
      <c r="A35" s="522" t="s">
        <v>129</v>
      </c>
      <c r="B35" s="523"/>
      <c r="C35" s="523"/>
      <c r="D35" s="523"/>
      <c r="E35" s="523"/>
      <c r="F35" s="523"/>
      <c r="G35" s="523"/>
      <c r="H35" s="523"/>
      <c r="I35" s="523"/>
      <c r="J35" s="523"/>
      <c r="K35" s="523"/>
      <c r="L35" s="523"/>
      <c r="M35" s="523"/>
      <c r="N35" s="523"/>
      <c r="O35" s="523"/>
      <c r="P35" s="523"/>
      <c r="Q35" s="523"/>
      <c r="R35" s="524"/>
      <c r="S35" s="110"/>
      <c r="T35" s="7"/>
    </row>
    <row r="36" spans="1:42" ht="35.15" customHeight="1">
      <c r="A36" s="336">
        <v>11</v>
      </c>
      <c r="B36" s="255" t="s">
        <v>257</v>
      </c>
      <c r="C36" s="517"/>
      <c r="D36" s="518"/>
      <c r="E36" s="241"/>
      <c r="F36" s="88" t="s">
        <v>131</v>
      </c>
      <c r="G36" s="37"/>
      <c r="R36" s="137"/>
      <c r="S36" s="10"/>
    </row>
    <row r="37" spans="1:42" ht="31">
      <c r="A37" s="337">
        <v>12</v>
      </c>
      <c r="B37" s="254" t="s">
        <v>258</v>
      </c>
      <c r="C37" s="515"/>
      <c r="D37" s="516"/>
      <c r="E37" s="39"/>
      <c r="F37" s="36" t="s">
        <v>131</v>
      </c>
      <c r="G37" s="37"/>
      <c r="R37" s="40"/>
      <c r="S37" s="10"/>
    </row>
    <row r="38" spans="1:42" ht="15.5">
      <c r="A38" s="337">
        <v>12.1</v>
      </c>
      <c r="B38" s="216" t="s">
        <v>259</v>
      </c>
      <c r="C38" s="517"/>
      <c r="D38" s="518"/>
      <c r="E38" s="39"/>
      <c r="F38" s="36" t="s">
        <v>131</v>
      </c>
      <c r="G38" s="37"/>
      <c r="R38" s="40"/>
      <c r="S38" s="10"/>
    </row>
    <row r="39" spans="1:42" ht="15.5">
      <c r="A39" s="337">
        <v>12.2</v>
      </c>
      <c r="B39" s="216" t="s">
        <v>260</v>
      </c>
      <c r="C39" s="517"/>
      <c r="D39" s="518"/>
      <c r="E39" s="39"/>
      <c r="F39" s="36" t="s">
        <v>131</v>
      </c>
      <c r="G39" s="37"/>
      <c r="R39" s="40"/>
      <c r="S39" s="10"/>
    </row>
    <row r="40" spans="1:42" ht="31">
      <c r="A40" s="337">
        <v>12.3</v>
      </c>
      <c r="B40" s="216" t="s">
        <v>261</v>
      </c>
      <c r="C40" s="517"/>
      <c r="D40" s="518"/>
      <c r="E40" s="39"/>
      <c r="F40" s="36" t="s">
        <v>131</v>
      </c>
      <c r="G40" s="37"/>
      <c r="R40" s="40"/>
      <c r="S40" s="10"/>
    </row>
    <row r="41" spans="1:42" ht="31">
      <c r="A41" s="337">
        <v>13</v>
      </c>
      <c r="B41" s="254" t="s">
        <v>262</v>
      </c>
      <c r="C41" s="517"/>
      <c r="D41" s="518"/>
      <c r="E41" s="39"/>
      <c r="F41" s="36" t="s">
        <v>131</v>
      </c>
      <c r="G41" s="37"/>
      <c r="R41" s="40"/>
      <c r="S41" s="10"/>
    </row>
    <row r="42" spans="1:42" ht="15.5">
      <c r="A42" s="337">
        <v>13.1</v>
      </c>
      <c r="B42" s="216" t="s">
        <v>263</v>
      </c>
      <c r="C42" s="517"/>
      <c r="D42" s="518"/>
      <c r="E42" s="39"/>
      <c r="F42" s="36" t="s">
        <v>131</v>
      </c>
      <c r="G42" s="37"/>
      <c r="R42" s="40"/>
      <c r="S42" s="10"/>
    </row>
    <row r="43" spans="1:42" ht="15.5">
      <c r="A43" s="337">
        <v>13.2</v>
      </c>
      <c r="B43" s="216" t="s">
        <v>264</v>
      </c>
      <c r="C43" s="517"/>
      <c r="D43" s="518"/>
      <c r="E43" s="39"/>
      <c r="F43" s="36" t="s">
        <v>131</v>
      </c>
      <c r="G43" s="37"/>
      <c r="R43" s="46"/>
      <c r="S43" s="10"/>
      <c r="AO43" s="515"/>
      <c r="AP43" s="516"/>
    </row>
    <row r="44" spans="1:42" ht="35.15" customHeight="1">
      <c r="A44" s="337">
        <v>14</v>
      </c>
      <c r="B44" s="254" t="s">
        <v>265</v>
      </c>
      <c r="C44" s="519"/>
      <c r="D44" s="520"/>
      <c r="E44" s="39"/>
      <c r="F44" s="37"/>
      <c r="G44" s="37"/>
      <c r="R44" s="40"/>
      <c r="S44" s="10"/>
    </row>
    <row r="45" spans="1:42" ht="15.5">
      <c r="A45" s="337">
        <v>14.1</v>
      </c>
      <c r="B45" s="216" t="s">
        <v>266</v>
      </c>
      <c r="C45" s="517"/>
      <c r="D45" s="518"/>
      <c r="E45" s="39"/>
      <c r="F45" s="36" t="s">
        <v>131</v>
      </c>
      <c r="G45" s="37"/>
      <c r="R45" s="40"/>
      <c r="S45" s="10"/>
    </row>
    <row r="46" spans="1:42" ht="15.5">
      <c r="A46" s="337">
        <v>14.2</v>
      </c>
      <c r="B46" s="216" t="s">
        <v>267</v>
      </c>
      <c r="C46" s="517"/>
      <c r="D46" s="518"/>
      <c r="E46" s="39"/>
      <c r="F46" s="36" t="s">
        <v>131</v>
      </c>
      <c r="G46" s="37"/>
      <c r="R46" s="40"/>
      <c r="S46" s="10"/>
    </row>
    <row r="47" spans="1:42" ht="15.5">
      <c r="A47" s="337">
        <v>14.3</v>
      </c>
      <c r="B47" s="216" t="s">
        <v>268</v>
      </c>
      <c r="C47" s="517"/>
      <c r="D47" s="518"/>
      <c r="E47" s="39"/>
      <c r="F47" s="36" t="s">
        <v>131</v>
      </c>
      <c r="G47" s="37"/>
      <c r="R47" s="40"/>
      <c r="S47" s="10"/>
    </row>
    <row r="48" spans="1:42" ht="15.5">
      <c r="A48" s="337">
        <v>14.4</v>
      </c>
      <c r="B48" s="216" t="s">
        <v>269</v>
      </c>
      <c r="C48" s="517"/>
      <c r="D48" s="518"/>
      <c r="E48" s="39"/>
      <c r="F48" s="36" t="s">
        <v>131</v>
      </c>
      <c r="G48" s="37"/>
      <c r="R48" s="40"/>
      <c r="S48" s="10"/>
    </row>
    <row r="49" spans="1:19" ht="15.5">
      <c r="A49" s="337">
        <v>14.5</v>
      </c>
      <c r="B49" s="216" t="s">
        <v>270</v>
      </c>
      <c r="C49" s="517"/>
      <c r="D49" s="518"/>
      <c r="E49" s="39"/>
      <c r="F49" s="36" t="s">
        <v>131</v>
      </c>
      <c r="G49" s="37"/>
      <c r="R49" s="40"/>
      <c r="S49" s="10"/>
    </row>
    <row r="50" spans="1:19" ht="15.5">
      <c r="A50" s="337">
        <v>14.6</v>
      </c>
      <c r="B50" s="216" t="s">
        <v>189</v>
      </c>
      <c r="C50" s="517"/>
      <c r="D50" s="518"/>
      <c r="E50" s="39"/>
      <c r="F50" s="36" t="s">
        <v>131</v>
      </c>
      <c r="G50" s="37"/>
      <c r="R50" s="40"/>
      <c r="S50" s="10"/>
    </row>
    <row r="51" spans="1:19" ht="52" customHeight="1" thickBot="1">
      <c r="A51" s="337">
        <v>15</v>
      </c>
      <c r="B51" s="254" t="s">
        <v>271</v>
      </c>
      <c r="C51" s="517"/>
      <c r="D51" s="518"/>
      <c r="E51" s="239"/>
      <c r="F51" s="87" t="s">
        <v>131</v>
      </c>
      <c r="G51" s="37"/>
      <c r="R51" s="49"/>
      <c r="S51" s="10"/>
    </row>
    <row r="52" spans="1:19" ht="25" customHeight="1" thickBot="1">
      <c r="A52" s="530" t="s">
        <v>272</v>
      </c>
      <c r="B52" s="531"/>
      <c r="C52" s="531"/>
      <c r="D52" s="531"/>
      <c r="E52" s="531"/>
      <c r="F52" s="531"/>
      <c r="G52" s="531"/>
      <c r="H52" s="531"/>
      <c r="I52" s="531"/>
      <c r="J52" s="531"/>
      <c r="K52" s="531"/>
      <c r="L52" s="531"/>
      <c r="M52" s="531"/>
      <c r="N52" s="531"/>
      <c r="O52" s="531"/>
      <c r="P52" s="531"/>
      <c r="Q52" s="531"/>
      <c r="R52" s="532"/>
      <c r="S52" s="162"/>
    </row>
    <row r="53" spans="1:19" ht="79" customHeight="1">
      <c r="A53" s="336">
        <v>16</v>
      </c>
      <c r="B53" s="254" t="s">
        <v>273</v>
      </c>
      <c r="C53" s="517"/>
      <c r="D53" s="518"/>
      <c r="E53" s="241"/>
      <c r="F53" s="82" t="s">
        <v>274</v>
      </c>
      <c r="G53" s="37"/>
      <c r="R53" s="137"/>
      <c r="S53" s="10"/>
    </row>
    <row r="54" spans="1:19" ht="15.5">
      <c r="A54" s="337">
        <v>16.100000000000001</v>
      </c>
      <c r="B54" s="216" t="s">
        <v>275</v>
      </c>
      <c r="C54" s="517"/>
      <c r="D54" s="518"/>
      <c r="E54" s="39"/>
      <c r="F54" s="47" t="s">
        <v>274</v>
      </c>
      <c r="G54" s="37"/>
      <c r="R54" s="40"/>
      <c r="S54" s="10"/>
    </row>
    <row r="55" spans="1:19" ht="15.5">
      <c r="A55" s="336">
        <v>16.2</v>
      </c>
      <c r="B55" s="216" t="s">
        <v>276</v>
      </c>
      <c r="C55" s="517"/>
      <c r="D55" s="518"/>
      <c r="E55" s="39"/>
      <c r="F55" s="47" t="s">
        <v>274</v>
      </c>
      <c r="G55" s="37"/>
      <c r="R55" s="40"/>
      <c r="S55" s="10"/>
    </row>
    <row r="56" spans="1:19" ht="15.5">
      <c r="A56" s="337">
        <v>16.3</v>
      </c>
      <c r="B56" s="216" t="s">
        <v>277</v>
      </c>
      <c r="C56" s="517"/>
      <c r="D56" s="518"/>
      <c r="E56" s="39"/>
      <c r="F56" s="47" t="s">
        <v>274</v>
      </c>
      <c r="G56" s="37"/>
      <c r="R56" s="40"/>
      <c r="S56" s="10"/>
    </row>
    <row r="57" spans="1:19" ht="15.5">
      <c r="A57" s="336">
        <v>16.399999999999999</v>
      </c>
      <c r="B57" s="216" t="s">
        <v>278</v>
      </c>
      <c r="C57" s="517"/>
      <c r="D57" s="518"/>
      <c r="E57" s="39"/>
      <c r="F57" s="47" t="s">
        <v>274</v>
      </c>
      <c r="G57" s="37"/>
      <c r="R57" s="40"/>
      <c r="S57" s="10"/>
    </row>
    <row r="58" spans="1:19" ht="47" thickBot="1">
      <c r="A58" s="337">
        <v>17</v>
      </c>
      <c r="B58" s="254" t="s">
        <v>279</v>
      </c>
      <c r="C58" s="517"/>
      <c r="D58" s="518"/>
      <c r="E58" s="239"/>
      <c r="F58" s="81" t="s">
        <v>274</v>
      </c>
      <c r="G58" s="37"/>
      <c r="R58" s="49"/>
      <c r="S58" s="10"/>
    </row>
    <row r="59" spans="1:19" ht="25" customHeight="1" thickBot="1">
      <c r="A59" s="542" t="s">
        <v>65</v>
      </c>
      <c r="B59" s="543"/>
      <c r="C59" s="543"/>
      <c r="D59" s="543"/>
      <c r="E59" s="543"/>
      <c r="F59" s="543"/>
      <c r="G59" s="543"/>
      <c r="H59" s="543"/>
      <c r="I59" s="543"/>
      <c r="J59" s="543"/>
      <c r="K59" s="543"/>
      <c r="L59" s="543"/>
      <c r="M59" s="543"/>
      <c r="N59" s="543"/>
      <c r="O59" s="543"/>
      <c r="P59" s="543"/>
      <c r="Q59" s="543"/>
      <c r="R59" s="544"/>
      <c r="S59" s="162"/>
    </row>
    <row r="60" spans="1:19" ht="37" customHeight="1">
      <c r="A60" s="336">
        <v>18</v>
      </c>
      <c r="B60" s="254" t="s">
        <v>280</v>
      </c>
      <c r="C60" s="517"/>
      <c r="D60" s="518"/>
      <c r="E60" s="241"/>
      <c r="F60" s="95" t="s">
        <v>281</v>
      </c>
      <c r="G60" s="37"/>
      <c r="R60" s="241" t="s">
        <v>282</v>
      </c>
      <c r="S60" s="10" t="s">
        <v>283</v>
      </c>
    </row>
    <row r="61" spans="1:19" ht="53.15" customHeight="1">
      <c r="A61" s="337">
        <v>19</v>
      </c>
      <c r="B61" s="254" t="s">
        <v>284</v>
      </c>
      <c r="C61" s="517"/>
      <c r="D61" s="518"/>
      <c r="E61" s="39"/>
      <c r="F61" s="26" t="s">
        <v>281</v>
      </c>
      <c r="G61" s="37"/>
      <c r="R61" s="39" t="s">
        <v>285</v>
      </c>
      <c r="S61" s="10"/>
    </row>
    <row r="62" spans="1:19" ht="15.5">
      <c r="A62" s="337">
        <v>19.100000000000001</v>
      </c>
      <c r="B62" s="216" t="s">
        <v>286</v>
      </c>
      <c r="C62" s="517"/>
      <c r="D62" s="518"/>
      <c r="E62" s="39"/>
      <c r="F62" s="26" t="s">
        <v>281</v>
      </c>
      <c r="G62" s="37"/>
      <c r="R62" s="40"/>
      <c r="S62" s="10"/>
    </row>
    <row r="63" spans="1:19" ht="15.5">
      <c r="A63" s="337">
        <v>19.2</v>
      </c>
      <c r="B63" s="216" t="s">
        <v>287</v>
      </c>
      <c r="C63" s="517"/>
      <c r="D63" s="518"/>
      <c r="E63" s="239"/>
      <c r="F63" s="48" t="s">
        <v>281</v>
      </c>
      <c r="G63" s="37"/>
      <c r="R63" s="49"/>
      <c r="S63" s="10"/>
    </row>
    <row r="64" spans="1:19" ht="46.5">
      <c r="A64" s="337">
        <v>20</v>
      </c>
      <c r="B64" s="254" t="s">
        <v>288</v>
      </c>
      <c r="C64" s="517"/>
      <c r="D64" s="518"/>
      <c r="E64" s="39"/>
      <c r="F64" s="26" t="s">
        <v>281</v>
      </c>
      <c r="G64" s="50"/>
      <c r="H64" s="17"/>
      <c r="I64" s="8"/>
      <c r="J64" s="8"/>
      <c r="K64" s="8"/>
      <c r="L64" s="8"/>
      <c r="M64" s="8"/>
      <c r="N64" s="8"/>
      <c r="O64" s="8"/>
      <c r="P64" s="8"/>
      <c r="Q64" s="8"/>
      <c r="R64" s="40"/>
      <c r="S64" s="162"/>
    </row>
    <row r="65" spans="1:19" ht="50.15" customHeight="1">
      <c r="A65" s="337">
        <v>21</v>
      </c>
      <c r="B65" s="254" t="s">
        <v>289</v>
      </c>
      <c r="C65" s="517"/>
      <c r="D65" s="518"/>
      <c r="E65" s="183"/>
      <c r="F65" s="26" t="s">
        <v>281</v>
      </c>
      <c r="G65" s="50"/>
      <c r="H65" s="17"/>
      <c r="I65" s="8"/>
      <c r="J65" s="8"/>
      <c r="K65" s="8"/>
      <c r="L65" s="8"/>
      <c r="M65" s="8"/>
      <c r="N65" s="8"/>
      <c r="O65" s="8"/>
      <c r="P65" s="8"/>
      <c r="Q65" s="8"/>
      <c r="R65" s="40"/>
      <c r="S65" s="162"/>
    </row>
    <row r="66" spans="1:19" ht="62">
      <c r="A66" s="337">
        <v>22</v>
      </c>
      <c r="B66" s="254" t="s">
        <v>290</v>
      </c>
      <c r="C66" s="517"/>
      <c r="D66" s="518"/>
      <c r="E66" s="183"/>
      <c r="F66" s="26" t="s">
        <v>281</v>
      </c>
      <c r="G66" s="26"/>
      <c r="H66" s="17"/>
      <c r="I66" s="8"/>
      <c r="J66" s="8"/>
      <c r="K66" s="8"/>
      <c r="L66" s="8"/>
      <c r="M66" s="8"/>
      <c r="N66" s="8"/>
      <c r="O66" s="8"/>
      <c r="P66" s="8"/>
      <c r="Q66" s="8"/>
      <c r="R66" s="40"/>
      <c r="S66" s="162"/>
    </row>
    <row r="67" spans="1:19" ht="62">
      <c r="A67" s="337">
        <v>23</v>
      </c>
      <c r="B67" s="254" t="s">
        <v>291</v>
      </c>
      <c r="C67" s="517"/>
      <c r="D67" s="518"/>
      <c r="E67" s="183"/>
      <c r="F67" s="26" t="s">
        <v>281</v>
      </c>
      <c r="G67" s="26"/>
      <c r="H67" s="51"/>
      <c r="I67" s="8"/>
      <c r="J67" s="8"/>
      <c r="K67" s="8"/>
      <c r="L67" s="8"/>
      <c r="M67" s="8"/>
      <c r="N67" s="8"/>
      <c r="O67" s="8"/>
      <c r="P67" s="8"/>
      <c r="Q67" s="8"/>
      <c r="R67" s="40"/>
      <c r="S67" s="162"/>
    </row>
    <row r="68" spans="1:19" ht="15" customHeight="1" thickBot="1"/>
    <row r="69" spans="1:19" ht="25" customHeight="1" thickBot="1">
      <c r="A69" s="483" t="s">
        <v>201</v>
      </c>
      <c r="B69" s="484"/>
      <c r="C69" s="484"/>
      <c r="D69" s="484"/>
      <c r="E69" s="484"/>
      <c r="F69" s="484"/>
      <c r="G69" s="484"/>
      <c r="H69" s="484"/>
      <c r="I69" s="484"/>
      <c r="J69" s="484"/>
      <c r="K69" s="484"/>
      <c r="L69" s="484"/>
      <c r="M69" s="484"/>
      <c r="N69" s="484"/>
      <c r="O69" s="484"/>
      <c r="P69" s="484"/>
      <c r="Q69" s="484"/>
      <c r="R69" s="485"/>
    </row>
    <row r="70" spans="1:19" ht="100" customHeight="1">
      <c r="A70" s="336" t="s">
        <v>202</v>
      </c>
      <c r="B70" s="261" t="s">
        <v>292</v>
      </c>
      <c r="C70" s="537" t="s">
        <v>204</v>
      </c>
      <c r="D70" s="538"/>
      <c r="E70" s="538"/>
      <c r="F70" s="538"/>
      <c r="G70" s="538"/>
      <c r="H70" s="538"/>
      <c r="I70" s="538"/>
      <c r="J70" s="538"/>
      <c r="K70" s="538"/>
      <c r="L70" s="538"/>
      <c r="M70" s="538"/>
      <c r="N70" s="538"/>
      <c r="O70" s="538"/>
      <c r="P70" s="538"/>
      <c r="Q70" s="538"/>
      <c r="R70" s="539"/>
      <c r="S70" s="40" t="s">
        <v>293</v>
      </c>
    </row>
    <row r="71" spans="1:19" ht="15.5">
      <c r="A71" s="338" t="s">
        <v>205</v>
      </c>
      <c r="B71" s="489" t="s">
        <v>206</v>
      </c>
      <c r="C71" s="489"/>
      <c r="D71" s="489"/>
      <c r="E71" s="489"/>
      <c r="F71" s="489"/>
      <c r="G71" s="489"/>
      <c r="H71" s="489"/>
      <c r="I71" s="489"/>
      <c r="J71" s="489"/>
      <c r="K71" s="489"/>
      <c r="L71" s="489"/>
      <c r="M71" s="489"/>
      <c r="N71" s="489"/>
      <c r="O71" s="489"/>
      <c r="P71" s="489"/>
      <c r="Q71" s="489"/>
      <c r="R71" s="489"/>
      <c r="S71" s="40"/>
    </row>
    <row r="72" spans="1:19" ht="19" customHeight="1">
      <c r="A72" s="335">
        <v>1</v>
      </c>
      <c r="B72" s="482" t="s">
        <v>207</v>
      </c>
      <c r="C72" s="482"/>
      <c r="D72" s="482"/>
      <c r="E72" s="482"/>
      <c r="F72" s="482"/>
      <c r="G72" s="482"/>
      <c r="H72" s="482"/>
      <c r="I72" s="482"/>
      <c r="J72" s="482"/>
      <c r="K72" s="482"/>
      <c r="L72" s="482"/>
      <c r="M72" s="482"/>
      <c r="N72" s="482"/>
      <c r="O72" s="482"/>
      <c r="P72" s="482"/>
      <c r="Q72" s="482"/>
      <c r="R72" s="482"/>
    </row>
    <row r="73" spans="1:19" ht="19" customHeight="1">
      <c r="A73" s="335">
        <v>2</v>
      </c>
      <c r="B73" s="482" t="s">
        <v>207</v>
      </c>
      <c r="C73" s="482"/>
      <c r="D73" s="482"/>
      <c r="E73" s="482"/>
      <c r="F73" s="482"/>
      <c r="G73" s="482"/>
      <c r="H73" s="482"/>
      <c r="I73" s="482"/>
      <c r="J73" s="482"/>
      <c r="K73" s="482"/>
      <c r="L73" s="482"/>
      <c r="M73" s="482"/>
      <c r="N73" s="482"/>
      <c r="O73" s="482"/>
      <c r="P73" s="482"/>
      <c r="Q73" s="482"/>
      <c r="R73" s="482"/>
    </row>
    <row r="74" spans="1:19" ht="19" customHeight="1">
      <c r="A74" s="335">
        <v>3</v>
      </c>
      <c r="B74" s="482" t="s">
        <v>207</v>
      </c>
      <c r="C74" s="482"/>
      <c r="D74" s="482"/>
      <c r="E74" s="482"/>
      <c r="F74" s="482"/>
      <c r="G74" s="482"/>
      <c r="H74" s="482"/>
      <c r="I74" s="482"/>
      <c r="J74" s="482"/>
      <c r="K74" s="482"/>
      <c r="L74" s="482"/>
      <c r="M74" s="482"/>
      <c r="N74" s="482"/>
      <c r="O74" s="482"/>
      <c r="P74" s="482"/>
      <c r="Q74" s="482"/>
      <c r="R74" s="482"/>
    </row>
    <row r="75" spans="1:19" ht="19" customHeight="1">
      <c r="A75" s="335">
        <v>4</v>
      </c>
      <c r="B75" s="482" t="s">
        <v>207</v>
      </c>
      <c r="C75" s="482"/>
      <c r="D75" s="482"/>
      <c r="E75" s="482"/>
      <c r="F75" s="482"/>
      <c r="G75" s="482"/>
      <c r="H75" s="482"/>
      <c r="I75" s="482"/>
      <c r="J75" s="482"/>
      <c r="K75" s="482"/>
      <c r="L75" s="482"/>
      <c r="M75" s="482"/>
      <c r="N75" s="482"/>
      <c r="O75" s="482"/>
      <c r="P75" s="482"/>
      <c r="Q75" s="482"/>
      <c r="R75" s="482"/>
    </row>
    <row r="76" spans="1:19" ht="19" customHeight="1">
      <c r="A76" s="335">
        <v>5</v>
      </c>
      <c r="B76" s="482" t="s">
        <v>207</v>
      </c>
      <c r="C76" s="482"/>
      <c r="D76" s="482"/>
      <c r="E76" s="482"/>
      <c r="F76" s="482"/>
      <c r="G76" s="482"/>
      <c r="H76" s="482"/>
      <c r="I76" s="482"/>
      <c r="J76" s="482"/>
      <c r="K76" s="482"/>
      <c r="L76" s="482"/>
      <c r="M76" s="482"/>
      <c r="N76" s="482"/>
      <c r="O76" s="482"/>
      <c r="P76" s="482"/>
      <c r="Q76" s="482"/>
      <c r="R76" s="482"/>
    </row>
    <row r="77" spans="1:19" ht="12.75" customHeight="1">
      <c r="B77" s="23"/>
      <c r="C77" s="7"/>
      <c r="D77" s="7"/>
      <c r="F77" s="7"/>
      <c r="G77" s="7"/>
      <c r="H77" s="16"/>
    </row>
    <row r="78" spans="1:19" ht="12.75" customHeight="1">
      <c r="B78" s="23"/>
      <c r="C78" s="7"/>
      <c r="D78" s="7"/>
      <c r="F78" s="7"/>
      <c r="G78" s="7"/>
      <c r="H78" s="16"/>
    </row>
    <row r="79" spans="1:19" ht="12.75" customHeight="1">
      <c r="B79" s="23"/>
      <c r="C79" s="7"/>
      <c r="D79" s="7"/>
      <c r="F79" s="7"/>
      <c r="G79" s="7"/>
      <c r="H79" s="16"/>
    </row>
    <row r="80" spans="1:19" ht="12.75" customHeight="1">
      <c r="B80" s="23"/>
      <c r="C80" s="7"/>
      <c r="D80" s="7"/>
      <c r="F80" s="7"/>
      <c r="G80" s="7"/>
      <c r="H80" s="16"/>
    </row>
    <row r="81" spans="2:8" ht="12.75" customHeight="1">
      <c r="B81" s="23"/>
      <c r="C81" s="7"/>
      <c r="D81" s="7"/>
      <c r="F81" s="7"/>
      <c r="G81" s="7"/>
      <c r="H81" s="16"/>
    </row>
    <row r="82" spans="2:8" ht="12.75" customHeight="1">
      <c r="B82" s="23"/>
      <c r="C82" s="7"/>
      <c r="D82" s="7"/>
      <c r="F82" s="7"/>
      <c r="G82" s="7"/>
      <c r="H82" s="16"/>
    </row>
    <row r="83" spans="2:8" ht="12.75" customHeight="1">
      <c r="B83" s="23"/>
      <c r="C83" s="7"/>
      <c r="D83" s="7"/>
      <c r="F83" s="7"/>
      <c r="G83" s="7"/>
      <c r="H83" s="16"/>
    </row>
    <row r="84" spans="2:8" ht="12.75" customHeight="1">
      <c r="B84" s="23"/>
      <c r="C84" s="7"/>
      <c r="D84" s="7"/>
      <c r="F84" s="7"/>
      <c r="G84" s="7"/>
      <c r="H84" s="16"/>
    </row>
    <row r="85" spans="2:8" ht="12.75" customHeight="1">
      <c r="B85" s="23"/>
      <c r="C85" s="7"/>
      <c r="D85" s="7"/>
      <c r="F85" s="7"/>
      <c r="G85" s="7"/>
      <c r="H85" s="16"/>
    </row>
    <row r="86" spans="2:8" ht="12.75" customHeight="1">
      <c r="B86" s="23"/>
      <c r="C86" s="7"/>
      <c r="D86" s="7"/>
      <c r="F86" s="7"/>
      <c r="G86" s="7"/>
      <c r="H86" s="16"/>
    </row>
    <row r="87" spans="2:8" ht="12.75" customHeight="1">
      <c r="B87" s="23"/>
      <c r="C87" s="7"/>
      <c r="D87" s="7"/>
      <c r="F87" s="7"/>
      <c r="G87" s="7"/>
      <c r="H87" s="16"/>
    </row>
    <row r="88" spans="2:8" ht="12.75" customHeight="1">
      <c r="B88" s="23"/>
      <c r="C88" s="7"/>
      <c r="D88" s="7"/>
      <c r="F88" s="7"/>
      <c r="G88" s="7"/>
      <c r="H88" s="16"/>
    </row>
    <row r="89" spans="2:8" ht="12.75" customHeight="1">
      <c r="B89" s="23"/>
      <c r="C89" s="7"/>
      <c r="D89" s="7"/>
      <c r="F89" s="7"/>
      <c r="G89" s="7"/>
      <c r="H89" s="16"/>
    </row>
    <row r="90" spans="2:8" ht="12.75" customHeight="1">
      <c r="B90" s="23"/>
      <c r="C90" s="7"/>
      <c r="D90" s="7"/>
      <c r="F90" s="7"/>
      <c r="G90" s="7"/>
      <c r="H90" s="16"/>
    </row>
    <row r="91" spans="2:8" ht="12.75" customHeight="1">
      <c r="B91" s="23"/>
      <c r="C91" s="7"/>
      <c r="D91" s="7"/>
      <c r="F91" s="7"/>
      <c r="G91" s="7"/>
      <c r="H91" s="16"/>
    </row>
    <row r="92" spans="2:8" ht="12.75" customHeight="1">
      <c r="B92" s="23"/>
      <c r="C92" s="7"/>
      <c r="D92" s="7"/>
      <c r="F92" s="7"/>
      <c r="G92" s="7"/>
      <c r="H92" s="16"/>
    </row>
    <row r="93" spans="2:8" ht="12.75" customHeight="1">
      <c r="B93" s="23"/>
      <c r="C93" s="7"/>
      <c r="D93" s="7"/>
      <c r="F93" s="7"/>
      <c r="G93" s="7"/>
      <c r="H93" s="16"/>
    </row>
    <row r="94" spans="2:8" ht="12.75" customHeight="1">
      <c r="B94" s="23"/>
      <c r="C94" s="7"/>
      <c r="D94" s="7"/>
      <c r="F94" s="7"/>
      <c r="G94" s="7"/>
      <c r="H94" s="16"/>
    </row>
    <row r="95" spans="2:8" ht="12.75" customHeight="1">
      <c r="B95" s="23"/>
      <c r="C95" s="7"/>
      <c r="D95" s="7"/>
      <c r="F95" s="7"/>
      <c r="G95" s="7"/>
      <c r="H95" s="16"/>
    </row>
    <row r="96" spans="2:8" ht="12.75" customHeight="1">
      <c r="B96" s="23"/>
      <c r="C96" s="7"/>
      <c r="D96" s="7"/>
      <c r="F96" s="7"/>
      <c r="G96" s="7"/>
      <c r="H96" s="16"/>
    </row>
    <row r="97" spans="2:8" ht="12.75" customHeight="1">
      <c r="B97" s="23"/>
      <c r="C97" s="7"/>
      <c r="D97" s="7"/>
      <c r="F97" s="7"/>
      <c r="G97" s="7"/>
      <c r="H97" s="16"/>
    </row>
    <row r="98" spans="2:8" ht="12.75" customHeight="1">
      <c r="B98" s="23"/>
      <c r="C98" s="7"/>
      <c r="D98" s="7"/>
      <c r="F98" s="7"/>
      <c r="G98" s="7"/>
      <c r="H98" s="16"/>
    </row>
    <row r="99" spans="2:8" ht="12.75" customHeight="1">
      <c r="B99" s="23"/>
      <c r="C99" s="7"/>
      <c r="D99" s="7"/>
      <c r="F99" s="7"/>
      <c r="G99" s="7"/>
      <c r="H99" s="16"/>
    </row>
    <row r="100" spans="2:8" ht="12.75" customHeight="1">
      <c r="B100" s="23"/>
      <c r="C100" s="7"/>
      <c r="D100" s="7"/>
      <c r="F100" s="7"/>
      <c r="G100" s="7"/>
      <c r="H100" s="16"/>
    </row>
    <row r="101" spans="2:8" ht="12.75" customHeight="1">
      <c r="B101" s="23"/>
      <c r="C101" s="7"/>
      <c r="D101" s="7"/>
      <c r="F101" s="7"/>
      <c r="G101" s="7"/>
      <c r="H101" s="16"/>
    </row>
    <row r="102" spans="2:8" ht="12.75" customHeight="1">
      <c r="B102" s="23"/>
      <c r="C102" s="7"/>
      <c r="D102" s="7"/>
      <c r="F102" s="7"/>
      <c r="G102" s="7"/>
      <c r="H102" s="16"/>
    </row>
    <row r="103" spans="2:8" ht="12.75" customHeight="1">
      <c r="B103" s="23"/>
      <c r="C103" s="7"/>
      <c r="D103" s="7"/>
      <c r="F103" s="7"/>
      <c r="G103" s="7"/>
      <c r="H103" s="16"/>
    </row>
    <row r="104" spans="2:8" ht="12.75" customHeight="1">
      <c r="B104" s="23"/>
      <c r="C104" s="7"/>
      <c r="D104" s="7"/>
      <c r="F104" s="7"/>
      <c r="G104" s="7"/>
      <c r="H104" s="16"/>
    </row>
    <row r="105" spans="2:8" ht="12.75" customHeight="1">
      <c r="B105" s="23"/>
      <c r="C105" s="7"/>
      <c r="D105" s="7"/>
      <c r="F105" s="7"/>
      <c r="G105" s="7"/>
      <c r="H105" s="16"/>
    </row>
    <row r="106" spans="2:8" ht="12.75" customHeight="1">
      <c r="B106" s="23"/>
      <c r="C106" s="7"/>
      <c r="D106" s="7"/>
      <c r="F106" s="7"/>
      <c r="G106" s="7"/>
      <c r="H106" s="16"/>
    </row>
    <row r="107" spans="2:8" ht="12.75" customHeight="1">
      <c r="B107" s="23"/>
      <c r="C107" s="7"/>
      <c r="D107" s="7"/>
      <c r="F107" s="7"/>
      <c r="G107" s="7"/>
      <c r="H107" s="16"/>
    </row>
    <row r="108" spans="2:8" ht="12.75" customHeight="1">
      <c r="B108" s="23"/>
      <c r="C108" s="7"/>
      <c r="D108" s="7"/>
      <c r="F108" s="7"/>
      <c r="G108" s="7"/>
      <c r="H108" s="16"/>
    </row>
    <row r="109" spans="2:8" ht="12.75" customHeight="1">
      <c r="B109" s="23"/>
      <c r="C109" s="7"/>
      <c r="D109" s="7"/>
      <c r="F109" s="7"/>
      <c r="G109" s="7"/>
      <c r="H109" s="16"/>
    </row>
    <row r="110" spans="2:8" ht="12.75" customHeight="1">
      <c r="B110" s="23"/>
      <c r="C110" s="7"/>
      <c r="D110" s="7"/>
      <c r="F110" s="7"/>
      <c r="G110" s="7"/>
      <c r="H110" s="16"/>
    </row>
    <row r="111" spans="2:8" ht="12.75" customHeight="1">
      <c r="B111" s="23"/>
      <c r="C111" s="7"/>
      <c r="D111" s="7"/>
      <c r="F111" s="7"/>
      <c r="G111" s="7"/>
      <c r="H111" s="16"/>
    </row>
    <row r="112" spans="2:8" ht="12.75" customHeight="1">
      <c r="B112" s="23"/>
      <c r="C112" s="7"/>
      <c r="D112" s="7"/>
      <c r="F112" s="7"/>
      <c r="G112" s="7"/>
      <c r="H112" s="16"/>
    </row>
    <row r="113" spans="2:8" ht="12.75" customHeight="1">
      <c r="B113" s="23"/>
      <c r="C113" s="7"/>
      <c r="D113" s="7"/>
      <c r="F113" s="7"/>
      <c r="G113" s="7"/>
      <c r="H113" s="16"/>
    </row>
    <row r="114" spans="2:8" ht="12.75" customHeight="1">
      <c r="B114" s="23"/>
      <c r="C114" s="7"/>
      <c r="D114" s="7"/>
      <c r="F114" s="7"/>
      <c r="G114" s="7"/>
      <c r="H114" s="16"/>
    </row>
    <row r="115" spans="2:8" ht="12.75" customHeight="1">
      <c r="B115" s="23"/>
      <c r="C115" s="7"/>
      <c r="D115" s="7"/>
      <c r="F115" s="7"/>
      <c r="G115" s="7"/>
      <c r="H115" s="16"/>
    </row>
    <row r="116" spans="2:8" ht="12.75" customHeight="1">
      <c r="B116" s="23"/>
      <c r="C116" s="7"/>
      <c r="D116" s="7"/>
      <c r="F116" s="7"/>
      <c r="G116" s="7"/>
      <c r="H116" s="16"/>
    </row>
    <row r="117" spans="2:8" ht="12.75" customHeight="1">
      <c r="B117" s="23"/>
      <c r="C117" s="7"/>
      <c r="D117" s="7"/>
      <c r="F117" s="7"/>
      <c r="G117" s="7"/>
      <c r="H117" s="16"/>
    </row>
    <row r="118" spans="2:8" ht="12.75" customHeight="1">
      <c r="B118" s="23"/>
      <c r="C118" s="7"/>
      <c r="D118" s="7"/>
      <c r="F118" s="7"/>
      <c r="G118" s="7"/>
      <c r="H118" s="16"/>
    </row>
    <row r="119" spans="2:8" ht="12.75" customHeight="1">
      <c r="B119" s="23"/>
      <c r="C119" s="7"/>
      <c r="D119" s="7"/>
      <c r="F119" s="7"/>
      <c r="G119" s="7"/>
      <c r="H119" s="16"/>
    </row>
    <row r="120" spans="2:8" ht="12.75" customHeight="1">
      <c r="B120" s="23"/>
      <c r="C120" s="7"/>
      <c r="D120" s="7"/>
      <c r="F120" s="7"/>
      <c r="G120" s="7"/>
      <c r="H120" s="16"/>
    </row>
    <row r="121" spans="2:8" ht="12.75" customHeight="1">
      <c r="B121" s="23"/>
      <c r="C121" s="7"/>
      <c r="D121" s="7"/>
      <c r="F121" s="7"/>
      <c r="G121" s="7"/>
      <c r="H121" s="16"/>
    </row>
    <row r="122" spans="2:8" ht="12.75" customHeight="1">
      <c r="B122" s="23"/>
      <c r="C122" s="7"/>
      <c r="D122" s="7"/>
      <c r="F122" s="7"/>
      <c r="G122" s="7"/>
      <c r="H122" s="16"/>
    </row>
    <row r="123" spans="2:8" ht="12.75" customHeight="1">
      <c r="B123" s="23"/>
      <c r="C123" s="7"/>
      <c r="D123" s="7"/>
      <c r="F123" s="7"/>
      <c r="G123" s="7"/>
      <c r="H123" s="16"/>
    </row>
    <row r="124" spans="2:8" ht="12.75" customHeight="1">
      <c r="B124" s="23"/>
      <c r="C124" s="7"/>
      <c r="D124" s="7"/>
      <c r="F124" s="7"/>
      <c r="G124" s="7"/>
      <c r="H124" s="16"/>
    </row>
    <row r="125" spans="2:8" ht="12.75" customHeight="1">
      <c r="B125" s="23"/>
      <c r="C125" s="7"/>
      <c r="D125" s="7"/>
      <c r="F125" s="7"/>
      <c r="G125" s="7"/>
      <c r="H125" s="16"/>
    </row>
    <row r="126" spans="2:8" ht="12.75" customHeight="1">
      <c r="B126" s="23"/>
      <c r="C126" s="7"/>
      <c r="D126" s="7"/>
      <c r="F126" s="7"/>
      <c r="G126" s="7"/>
      <c r="H126" s="16"/>
    </row>
    <row r="127" spans="2:8" ht="12.75" customHeight="1">
      <c r="B127" s="23"/>
      <c r="C127" s="7"/>
      <c r="D127" s="7"/>
      <c r="F127" s="7"/>
      <c r="G127" s="7"/>
      <c r="H127" s="16"/>
    </row>
    <row r="128" spans="2:8" ht="12.75" customHeight="1">
      <c r="B128" s="23"/>
      <c r="C128" s="7"/>
      <c r="D128" s="7"/>
      <c r="F128" s="7"/>
      <c r="G128" s="7"/>
      <c r="H128" s="16"/>
    </row>
    <row r="129" spans="2:8" ht="12.75" customHeight="1">
      <c r="B129" s="23"/>
      <c r="C129" s="7"/>
      <c r="D129" s="7"/>
      <c r="F129" s="7"/>
      <c r="G129" s="7"/>
      <c r="H129" s="16"/>
    </row>
    <row r="130" spans="2:8" ht="12.75" customHeight="1">
      <c r="B130" s="23"/>
      <c r="C130" s="7"/>
      <c r="D130" s="7"/>
      <c r="F130" s="7"/>
      <c r="G130" s="7"/>
      <c r="H130" s="16"/>
    </row>
    <row r="131" spans="2:8" ht="12.75" customHeight="1">
      <c r="B131" s="23"/>
      <c r="C131" s="7"/>
      <c r="D131" s="7"/>
      <c r="F131" s="7"/>
      <c r="G131" s="7"/>
      <c r="H131" s="16"/>
    </row>
    <row r="132" spans="2:8" ht="12.75" customHeight="1">
      <c r="B132" s="23"/>
      <c r="C132" s="7"/>
      <c r="D132" s="7"/>
      <c r="F132" s="7"/>
      <c r="G132" s="7"/>
      <c r="H132" s="16"/>
    </row>
    <row r="133" spans="2:8" ht="12.75" customHeight="1">
      <c r="B133" s="23"/>
      <c r="C133" s="7"/>
      <c r="D133" s="7"/>
      <c r="F133" s="7"/>
      <c r="G133" s="7"/>
      <c r="H133" s="16"/>
    </row>
    <row r="134" spans="2:8" ht="12.75" customHeight="1">
      <c r="B134" s="23"/>
      <c r="C134" s="7"/>
      <c r="D134" s="7"/>
      <c r="F134" s="7"/>
      <c r="G134" s="7"/>
      <c r="H134" s="16"/>
    </row>
    <row r="135" spans="2:8" ht="12.75" customHeight="1">
      <c r="B135" s="23"/>
      <c r="C135" s="7"/>
      <c r="D135" s="7"/>
      <c r="F135" s="7"/>
      <c r="G135" s="7"/>
      <c r="H135" s="16"/>
    </row>
    <row r="136" spans="2:8" ht="12.75" customHeight="1">
      <c r="B136" s="23"/>
      <c r="C136" s="7"/>
      <c r="D136" s="7"/>
      <c r="F136" s="7"/>
      <c r="G136" s="7"/>
      <c r="H136" s="16"/>
    </row>
    <row r="137" spans="2:8" ht="12.75" customHeight="1">
      <c r="B137" s="23"/>
      <c r="C137" s="7"/>
      <c r="D137" s="7"/>
      <c r="F137" s="7"/>
      <c r="G137" s="7"/>
      <c r="H137" s="16"/>
    </row>
    <row r="138" spans="2:8" ht="12.75" customHeight="1">
      <c r="B138" s="23"/>
      <c r="C138" s="7"/>
      <c r="D138" s="7"/>
      <c r="F138" s="7"/>
      <c r="G138" s="7"/>
      <c r="H138" s="16"/>
    </row>
    <row r="139" spans="2:8" ht="12.75" customHeight="1">
      <c r="B139" s="23"/>
      <c r="C139" s="7"/>
      <c r="D139" s="7"/>
      <c r="F139" s="7"/>
      <c r="G139" s="7"/>
      <c r="H139" s="16"/>
    </row>
    <row r="140" spans="2:8" ht="12.75" customHeight="1">
      <c r="B140" s="23"/>
      <c r="C140" s="7"/>
      <c r="D140" s="7"/>
      <c r="F140" s="7"/>
      <c r="G140" s="7"/>
      <c r="H140" s="16"/>
    </row>
    <row r="141" spans="2:8" ht="12.75" customHeight="1">
      <c r="B141" s="23"/>
      <c r="C141" s="7"/>
      <c r="D141" s="7"/>
      <c r="F141" s="7"/>
      <c r="G141" s="7"/>
      <c r="H141" s="16"/>
    </row>
    <row r="142" spans="2:8" ht="12.75" customHeight="1">
      <c r="B142" s="23"/>
      <c r="C142" s="7"/>
      <c r="D142" s="7"/>
      <c r="F142" s="7"/>
      <c r="G142" s="7"/>
      <c r="H142" s="16"/>
    </row>
    <row r="143" spans="2:8" ht="12.75" customHeight="1">
      <c r="B143" s="23"/>
      <c r="C143" s="7"/>
      <c r="D143" s="7"/>
      <c r="F143" s="7"/>
      <c r="G143" s="7"/>
      <c r="H143" s="16"/>
    </row>
    <row r="144" spans="2:8" ht="12.75" customHeight="1">
      <c r="B144" s="23"/>
      <c r="C144" s="7"/>
      <c r="D144" s="7"/>
      <c r="F144" s="7"/>
      <c r="G144" s="7"/>
      <c r="H144" s="16"/>
    </row>
    <row r="145" spans="2:8" ht="12.75" customHeight="1">
      <c r="B145" s="23"/>
      <c r="C145" s="7"/>
      <c r="D145" s="7"/>
      <c r="F145" s="7"/>
      <c r="G145" s="7"/>
      <c r="H145" s="16"/>
    </row>
    <row r="146" spans="2:8" ht="12.75" customHeight="1">
      <c r="B146" s="23"/>
      <c r="C146" s="7"/>
      <c r="D146" s="7"/>
      <c r="F146" s="7"/>
      <c r="G146" s="7"/>
      <c r="H146" s="16"/>
    </row>
    <row r="147" spans="2:8" ht="12.75" customHeight="1">
      <c r="B147" s="23"/>
      <c r="C147" s="7"/>
      <c r="D147" s="7"/>
      <c r="F147" s="7"/>
      <c r="G147" s="7"/>
      <c r="H147" s="16"/>
    </row>
    <row r="148" spans="2:8" ht="12.75" customHeight="1">
      <c r="B148" s="23"/>
      <c r="C148" s="7"/>
      <c r="D148" s="7"/>
      <c r="F148" s="7"/>
      <c r="G148" s="7"/>
      <c r="H148" s="16"/>
    </row>
    <row r="149" spans="2:8" ht="12.75" customHeight="1">
      <c r="B149" s="23"/>
      <c r="C149" s="7"/>
      <c r="D149" s="7"/>
      <c r="F149" s="7"/>
      <c r="G149" s="7"/>
      <c r="H149" s="16"/>
    </row>
    <row r="150" spans="2:8" ht="12.75" customHeight="1">
      <c r="B150" s="23"/>
      <c r="C150" s="7"/>
      <c r="D150" s="7"/>
      <c r="F150" s="7"/>
      <c r="G150" s="7"/>
      <c r="H150" s="16"/>
    </row>
    <row r="151" spans="2:8" ht="12.75" customHeight="1">
      <c r="B151" s="23"/>
      <c r="C151" s="7"/>
      <c r="D151" s="7"/>
      <c r="F151" s="7"/>
      <c r="G151" s="7"/>
      <c r="H151" s="16"/>
    </row>
    <row r="152" spans="2:8" ht="12.75" customHeight="1">
      <c r="B152" s="23"/>
      <c r="C152" s="7"/>
      <c r="D152" s="7"/>
      <c r="F152" s="7"/>
      <c r="G152" s="7"/>
      <c r="H152" s="16"/>
    </row>
    <row r="153" spans="2:8" ht="12.75" customHeight="1">
      <c r="B153" s="23"/>
      <c r="C153" s="7"/>
      <c r="D153" s="7"/>
      <c r="F153" s="7"/>
      <c r="G153" s="7"/>
      <c r="H153" s="16"/>
    </row>
    <row r="154" spans="2:8" ht="12.75" customHeight="1">
      <c r="B154" s="23"/>
      <c r="C154" s="7"/>
      <c r="D154" s="7"/>
      <c r="F154" s="7"/>
      <c r="G154" s="7"/>
      <c r="H154" s="16"/>
    </row>
    <row r="155" spans="2:8" ht="12.75" customHeight="1">
      <c r="B155" s="23"/>
      <c r="C155" s="7"/>
      <c r="D155" s="7"/>
      <c r="F155" s="7"/>
      <c r="G155" s="7"/>
      <c r="H155" s="16"/>
    </row>
    <row r="156" spans="2:8" ht="12.75" customHeight="1">
      <c r="B156" s="23"/>
      <c r="C156" s="7"/>
      <c r="D156" s="7"/>
      <c r="F156" s="7"/>
      <c r="G156" s="7"/>
      <c r="H156" s="16"/>
    </row>
    <row r="157" spans="2:8" ht="12.75" customHeight="1">
      <c r="B157" s="23"/>
      <c r="C157" s="7"/>
      <c r="D157" s="7"/>
      <c r="F157" s="7"/>
      <c r="G157" s="7"/>
      <c r="H157" s="16"/>
    </row>
    <row r="158" spans="2:8" ht="12.75" customHeight="1">
      <c r="B158" s="23"/>
      <c r="C158" s="7"/>
      <c r="D158" s="7"/>
      <c r="F158" s="7"/>
      <c r="G158" s="7"/>
      <c r="H158" s="16"/>
    </row>
    <row r="159" spans="2:8" ht="12.75" customHeight="1">
      <c r="B159" s="23"/>
      <c r="C159" s="7"/>
      <c r="D159" s="7"/>
      <c r="F159" s="7"/>
      <c r="G159" s="7"/>
      <c r="H159" s="16"/>
    </row>
    <row r="160" spans="2:8" ht="12.75" customHeight="1">
      <c r="B160" s="23"/>
      <c r="C160" s="7"/>
      <c r="D160" s="7"/>
      <c r="F160" s="7"/>
      <c r="G160" s="7"/>
      <c r="H160" s="16"/>
    </row>
    <row r="161" spans="2:8" ht="12.75" customHeight="1">
      <c r="B161" s="23"/>
      <c r="C161" s="7"/>
      <c r="D161" s="7"/>
      <c r="F161" s="7"/>
      <c r="G161" s="7"/>
      <c r="H161" s="16"/>
    </row>
    <row r="162" spans="2:8" ht="12.75" customHeight="1">
      <c r="B162" s="23"/>
      <c r="C162" s="7"/>
      <c r="D162" s="7"/>
      <c r="F162" s="7"/>
      <c r="G162" s="7"/>
      <c r="H162" s="16"/>
    </row>
    <row r="163" spans="2:8" ht="12.75" customHeight="1">
      <c r="B163" s="23"/>
      <c r="C163" s="7"/>
      <c r="D163" s="7"/>
      <c r="F163" s="7"/>
      <c r="G163" s="7"/>
      <c r="H163" s="16"/>
    </row>
    <row r="164" spans="2:8" ht="12.75" customHeight="1">
      <c r="B164" s="23"/>
      <c r="C164" s="7"/>
      <c r="D164" s="7"/>
      <c r="F164" s="7"/>
      <c r="G164" s="7"/>
      <c r="H164" s="16"/>
    </row>
    <row r="165" spans="2:8" ht="12.75" customHeight="1">
      <c r="B165" s="23"/>
      <c r="C165" s="7"/>
      <c r="D165" s="7"/>
      <c r="F165" s="7"/>
      <c r="G165" s="7"/>
      <c r="H165" s="16"/>
    </row>
    <row r="166" spans="2:8" ht="12.75" customHeight="1">
      <c r="B166" s="23"/>
      <c r="C166" s="7"/>
      <c r="D166" s="7"/>
      <c r="F166" s="7"/>
      <c r="G166" s="7"/>
      <c r="H166" s="16"/>
    </row>
    <row r="167" spans="2:8" ht="12.75" customHeight="1">
      <c r="B167" s="23"/>
      <c r="C167" s="7"/>
      <c r="D167" s="7"/>
      <c r="F167" s="7"/>
      <c r="G167" s="7"/>
      <c r="H167" s="16"/>
    </row>
    <row r="168" spans="2:8" ht="12.75" customHeight="1">
      <c r="B168" s="23"/>
      <c r="C168" s="7"/>
      <c r="D168" s="7"/>
      <c r="F168" s="7"/>
      <c r="G168" s="7"/>
      <c r="H168" s="16"/>
    </row>
    <row r="169" spans="2:8" ht="12.75" customHeight="1">
      <c r="B169" s="23"/>
      <c r="C169" s="7"/>
      <c r="D169" s="7"/>
      <c r="F169" s="7"/>
      <c r="G169" s="7"/>
      <c r="H169" s="16"/>
    </row>
    <row r="170" spans="2:8" ht="12.75" customHeight="1">
      <c r="B170" s="23"/>
      <c r="C170" s="7"/>
      <c r="D170" s="7"/>
      <c r="F170" s="7"/>
      <c r="G170" s="7"/>
      <c r="H170" s="16"/>
    </row>
    <row r="171" spans="2:8" ht="12.75" customHeight="1">
      <c r="B171" s="23"/>
      <c r="C171" s="7"/>
      <c r="D171" s="7"/>
      <c r="F171" s="7"/>
      <c r="G171" s="7"/>
      <c r="H171" s="16"/>
    </row>
    <row r="172" spans="2:8" ht="12.75" customHeight="1">
      <c r="B172" s="23"/>
      <c r="C172" s="7"/>
      <c r="D172" s="7"/>
      <c r="F172" s="7"/>
      <c r="G172" s="7"/>
      <c r="H172" s="16"/>
    </row>
    <row r="173" spans="2:8" ht="12.75" customHeight="1">
      <c r="B173" s="23"/>
      <c r="C173" s="7"/>
      <c r="D173" s="7"/>
      <c r="F173" s="7"/>
      <c r="G173" s="7"/>
      <c r="H173" s="16"/>
    </row>
    <row r="174" spans="2:8" ht="12.75" customHeight="1">
      <c r="B174" s="23"/>
      <c r="C174" s="7"/>
      <c r="D174" s="7"/>
      <c r="F174" s="7"/>
      <c r="G174" s="7"/>
      <c r="H174" s="16"/>
    </row>
    <row r="175" spans="2:8" ht="12.75" customHeight="1">
      <c r="B175" s="23"/>
      <c r="C175" s="7"/>
      <c r="D175" s="7"/>
      <c r="F175" s="7"/>
      <c r="G175" s="7"/>
      <c r="H175" s="16"/>
    </row>
    <row r="176" spans="2:8" ht="12.75" customHeight="1">
      <c r="B176" s="23"/>
      <c r="C176" s="7"/>
      <c r="D176" s="7"/>
      <c r="F176" s="7"/>
      <c r="G176" s="7"/>
      <c r="H176" s="16"/>
    </row>
    <row r="177" spans="2:8" ht="12.75" customHeight="1">
      <c r="B177" s="23"/>
      <c r="C177" s="7"/>
      <c r="D177" s="7"/>
      <c r="F177" s="7"/>
      <c r="G177" s="7"/>
      <c r="H177" s="16"/>
    </row>
    <row r="178" spans="2:8" ht="12.75" customHeight="1">
      <c r="B178" s="23"/>
      <c r="C178" s="7"/>
      <c r="D178" s="7"/>
      <c r="F178" s="7"/>
      <c r="G178" s="7"/>
      <c r="H178" s="16"/>
    </row>
    <row r="179" spans="2:8" ht="12.75" customHeight="1">
      <c r="B179" s="23"/>
      <c r="C179" s="7"/>
      <c r="D179" s="7"/>
      <c r="F179" s="7"/>
      <c r="G179" s="7"/>
      <c r="H179" s="16"/>
    </row>
    <row r="180" spans="2:8" ht="12.75" customHeight="1">
      <c r="B180" s="23"/>
      <c r="C180" s="7"/>
      <c r="D180" s="7"/>
      <c r="F180" s="7"/>
      <c r="G180" s="7"/>
      <c r="H180" s="16"/>
    </row>
    <row r="181" spans="2:8" ht="12.75" customHeight="1">
      <c r="B181" s="23"/>
      <c r="C181" s="7"/>
      <c r="D181" s="7"/>
      <c r="F181" s="7"/>
      <c r="G181" s="7"/>
      <c r="H181" s="16"/>
    </row>
    <row r="182" spans="2:8" ht="12.75" customHeight="1">
      <c r="B182" s="23"/>
      <c r="C182" s="7"/>
      <c r="D182" s="7"/>
      <c r="F182" s="7"/>
      <c r="G182" s="7"/>
      <c r="H182" s="16"/>
    </row>
    <row r="183" spans="2:8" ht="12.75" customHeight="1">
      <c r="B183" s="23"/>
      <c r="C183" s="7"/>
      <c r="D183" s="7"/>
      <c r="F183" s="7"/>
      <c r="G183" s="7"/>
      <c r="H183" s="16"/>
    </row>
    <row r="184" spans="2:8" ht="12.75" customHeight="1">
      <c r="B184" s="23"/>
      <c r="C184" s="7"/>
      <c r="D184" s="7"/>
      <c r="F184" s="7"/>
      <c r="G184" s="7"/>
      <c r="H184" s="16"/>
    </row>
    <row r="185" spans="2:8" ht="12.75" customHeight="1">
      <c r="B185" s="23"/>
      <c r="C185" s="7"/>
      <c r="D185" s="7"/>
      <c r="F185" s="7"/>
      <c r="G185" s="7"/>
      <c r="H185" s="16"/>
    </row>
    <row r="186" spans="2:8" ht="12.75" customHeight="1">
      <c r="B186" s="23"/>
      <c r="C186" s="7"/>
      <c r="D186" s="7"/>
      <c r="F186" s="7"/>
      <c r="G186" s="7"/>
      <c r="H186" s="16"/>
    </row>
    <row r="187" spans="2:8" ht="12.75" customHeight="1">
      <c r="B187" s="23"/>
      <c r="C187" s="7"/>
      <c r="D187" s="7"/>
      <c r="F187" s="7"/>
      <c r="G187" s="7"/>
      <c r="H187" s="16"/>
    </row>
    <row r="188" spans="2:8" ht="12.75" customHeight="1">
      <c r="B188" s="23"/>
      <c r="C188" s="7"/>
      <c r="D188" s="7"/>
      <c r="F188" s="7"/>
      <c r="G188" s="7"/>
      <c r="H188" s="16"/>
    </row>
    <row r="189" spans="2:8" ht="12.75" customHeight="1">
      <c r="B189" s="23"/>
      <c r="C189" s="7"/>
      <c r="D189" s="7"/>
      <c r="F189" s="7"/>
      <c r="G189" s="7"/>
      <c r="H189" s="16"/>
    </row>
    <row r="190" spans="2:8" ht="12.75" customHeight="1">
      <c r="B190" s="23"/>
      <c r="C190" s="7"/>
      <c r="D190" s="7"/>
      <c r="F190" s="7"/>
      <c r="G190" s="7"/>
      <c r="H190" s="16"/>
    </row>
    <row r="191" spans="2:8" ht="12.75" customHeight="1">
      <c r="B191" s="23"/>
      <c r="C191" s="7"/>
      <c r="D191" s="7"/>
      <c r="F191" s="7"/>
      <c r="G191" s="7"/>
      <c r="H191" s="16"/>
    </row>
    <row r="192" spans="2:8" ht="12.75" customHeight="1">
      <c r="B192" s="23"/>
      <c r="C192" s="7"/>
      <c r="D192" s="7"/>
      <c r="F192" s="7"/>
      <c r="G192" s="7"/>
      <c r="H192" s="16"/>
    </row>
    <row r="193" spans="2:8" ht="12.75" customHeight="1">
      <c r="B193" s="23"/>
      <c r="C193" s="7"/>
      <c r="D193" s="7"/>
      <c r="F193" s="7"/>
      <c r="G193" s="7"/>
      <c r="H193" s="16"/>
    </row>
    <row r="194" spans="2:8" ht="12.75" customHeight="1">
      <c r="B194" s="23"/>
      <c r="C194" s="7"/>
      <c r="D194" s="7"/>
      <c r="F194" s="7"/>
      <c r="G194" s="7"/>
      <c r="H194" s="16"/>
    </row>
    <row r="195" spans="2:8" ht="12.75" customHeight="1">
      <c r="B195" s="23"/>
      <c r="C195" s="7"/>
      <c r="D195" s="7"/>
      <c r="F195" s="7"/>
      <c r="G195" s="7"/>
      <c r="H195" s="16"/>
    </row>
    <row r="196" spans="2:8" ht="12.75" customHeight="1">
      <c r="B196" s="23"/>
      <c r="C196" s="7"/>
      <c r="D196" s="7"/>
      <c r="F196" s="7"/>
      <c r="G196" s="7"/>
      <c r="H196" s="16"/>
    </row>
    <row r="197" spans="2:8" ht="12.75" customHeight="1">
      <c r="B197" s="23"/>
      <c r="C197" s="7"/>
      <c r="D197" s="7"/>
      <c r="F197" s="7"/>
      <c r="G197" s="7"/>
      <c r="H197" s="16"/>
    </row>
    <row r="198" spans="2:8" ht="12.75" customHeight="1">
      <c r="B198" s="23"/>
      <c r="C198" s="7"/>
      <c r="D198" s="7"/>
      <c r="F198" s="7"/>
      <c r="G198" s="7"/>
      <c r="H198" s="16"/>
    </row>
    <row r="199" spans="2:8" ht="12.75" customHeight="1">
      <c r="B199" s="23"/>
      <c r="C199" s="7"/>
      <c r="D199" s="7"/>
      <c r="F199" s="7"/>
      <c r="G199" s="7"/>
      <c r="H199" s="16"/>
    </row>
    <row r="200" spans="2:8" ht="12.75" customHeight="1">
      <c r="B200" s="23"/>
      <c r="C200" s="7"/>
      <c r="D200" s="7"/>
      <c r="F200" s="7"/>
      <c r="G200" s="7"/>
      <c r="H200" s="16"/>
    </row>
    <row r="201" spans="2:8" ht="12.75" customHeight="1">
      <c r="B201" s="23"/>
      <c r="C201" s="7"/>
      <c r="D201" s="7"/>
      <c r="F201" s="7"/>
      <c r="G201" s="7"/>
      <c r="H201" s="16"/>
    </row>
    <row r="202" spans="2:8" ht="12.75" customHeight="1">
      <c r="B202" s="23"/>
      <c r="C202" s="7"/>
      <c r="D202" s="7"/>
      <c r="F202" s="7"/>
      <c r="G202" s="7"/>
      <c r="H202" s="16"/>
    </row>
    <row r="203" spans="2:8" ht="12.75" customHeight="1">
      <c r="B203" s="23"/>
      <c r="C203" s="7"/>
      <c r="D203" s="7"/>
      <c r="F203" s="7"/>
      <c r="G203" s="7"/>
      <c r="H203" s="16"/>
    </row>
    <row r="204" spans="2:8" ht="12.75" customHeight="1">
      <c r="B204" s="23"/>
      <c r="C204" s="7"/>
      <c r="D204" s="7"/>
      <c r="F204" s="7"/>
      <c r="G204" s="7"/>
      <c r="H204" s="16"/>
    </row>
    <row r="205" spans="2:8" ht="12.75" customHeight="1">
      <c r="B205" s="23"/>
      <c r="C205" s="7"/>
      <c r="D205" s="7"/>
      <c r="F205" s="7"/>
      <c r="G205" s="7"/>
      <c r="H205" s="16"/>
    </row>
    <row r="206" spans="2:8" ht="12.75" customHeight="1">
      <c r="B206" s="23"/>
      <c r="C206" s="7"/>
      <c r="D206" s="7"/>
      <c r="F206" s="7"/>
      <c r="G206" s="7"/>
      <c r="H206" s="16"/>
    </row>
    <row r="207" spans="2:8" ht="12.75" customHeight="1">
      <c r="B207" s="23"/>
      <c r="C207" s="7"/>
      <c r="D207" s="7"/>
      <c r="F207" s="7"/>
      <c r="G207" s="7"/>
      <c r="H207" s="16"/>
    </row>
    <row r="208" spans="2:8" ht="12.75" customHeight="1">
      <c r="B208" s="23"/>
      <c r="C208" s="7"/>
      <c r="D208" s="7"/>
      <c r="F208" s="7"/>
      <c r="G208" s="7"/>
      <c r="H208" s="16"/>
    </row>
    <row r="209" spans="2:8" ht="12.75" customHeight="1">
      <c r="B209" s="23"/>
      <c r="C209" s="7"/>
      <c r="D209" s="7"/>
      <c r="F209" s="7"/>
      <c r="G209" s="7"/>
      <c r="H209" s="16"/>
    </row>
    <row r="210" spans="2:8" ht="12.75" customHeight="1">
      <c r="B210" s="23"/>
      <c r="C210" s="7"/>
      <c r="D210" s="7"/>
      <c r="F210" s="7"/>
      <c r="G210" s="7"/>
      <c r="H210" s="16"/>
    </row>
    <row r="211" spans="2:8" ht="12.75" customHeight="1">
      <c r="B211" s="23"/>
      <c r="C211" s="7"/>
      <c r="D211" s="7"/>
      <c r="F211" s="7"/>
      <c r="G211" s="7"/>
      <c r="H211" s="16"/>
    </row>
    <row r="212" spans="2:8" ht="12.75" customHeight="1">
      <c r="B212" s="23"/>
      <c r="C212" s="7"/>
      <c r="D212" s="7"/>
      <c r="F212" s="7"/>
      <c r="G212" s="7"/>
      <c r="H212" s="16"/>
    </row>
    <row r="213" spans="2:8" ht="12.75" customHeight="1">
      <c r="B213" s="23"/>
      <c r="C213" s="7"/>
      <c r="D213" s="7"/>
      <c r="F213" s="7"/>
      <c r="G213" s="7"/>
      <c r="H213" s="16"/>
    </row>
    <row r="214" spans="2:8" ht="12.75" customHeight="1">
      <c r="B214" s="23"/>
      <c r="C214" s="7"/>
      <c r="D214" s="7"/>
      <c r="F214" s="7"/>
      <c r="G214" s="7"/>
      <c r="H214" s="16"/>
    </row>
    <row r="215" spans="2:8" ht="12.75" customHeight="1">
      <c r="B215" s="23"/>
      <c r="C215" s="7"/>
      <c r="D215" s="7"/>
      <c r="F215" s="7"/>
      <c r="G215" s="7"/>
      <c r="H215" s="16"/>
    </row>
    <row r="216" spans="2:8" ht="12.75" customHeight="1">
      <c r="B216" s="23"/>
      <c r="C216" s="7"/>
      <c r="D216" s="7"/>
      <c r="F216" s="7"/>
      <c r="G216" s="7"/>
      <c r="H216" s="16"/>
    </row>
    <row r="217" spans="2:8" ht="12.75" customHeight="1">
      <c r="B217" s="23"/>
      <c r="C217" s="7"/>
      <c r="D217" s="7"/>
      <c r="F217" s="7"/>
      <c r="G217" s="7"/>
      <c r="H217" s="16"/>
    </row>
    <row r="218" spans="2:8" ht="12.75" customHeight="1">
      <c r="B218" s="23"/>
      <c r="C218" s="7"/>
      <c r="D218" s="7"/>
      <c r="F218" s="7"/>
      <c r="G218" s="7"/>
      <c r="H218" s="16"/>
    </row>
    <row r="219" spans="2:8" ht="12.75" customHeight="1">
      <c r="B219" s="23"/>
      <c r="C219" s="7"/>
      <c r="D219" s="7"/>
      <c r="F219" s="7"/>
      <c r="G219" s="7"/>
      <c r="H219" s="16"/>
    </row>
    <row r="220" spans="2:8" ht="12.75" customHeight="1">
      <c r="B220" s="23"/>
      <c r="C220" s="7"/>
      <c r="D220" s="7"/>
      <c r="F220" s="7"/>
      <c r="G220" s="7"/>
      <c r="H220" s="16"/>
    </row>
    <row r="221" spans="2:8" ht="12.75" customHeight="1">
      <c r="B221" s="23"/>
      <c r="C221" s="7"/>
      <c r="D221" s="7"/>
      <c r="F221" s="7"/>
      <c r="G221" s="7"/>
      <c r="H221" s="16"/>
    </row>
    <row r="222" spans="2:8" ht="12.75" customHeight="1">
      <c r="B222" s="23"/>
      <c r="C222" s="7"/>
      <c r="D222" s="7"/>
      <c r="F222" s="7"/>
      <c r="G222" s="7"/>
      <c r="H222" s="16"/>
    </row>
    <row r="223" spans="2:8" ht="12.75" customHeight="1">
      <c r="B223" s="23"/>
      <c r="C223" s="7"/>
      <c r="D223" s="7"/>
      <c r="F223" s="7"/>
      <c r="G223" s="7"/>
      <c r="H223" s="16"/>
    </row>
    <row r="224" spans="2:8" ht="12.75" customHeight="1">
      <c r="B224" s="23"/>
      <c r="C224" s="7"/>
      <c r="D224" s="7"/>
      <c r="F224" s="7"/>
      <c r="G224" s="7"/>
      <c r="H224" s="16"/>
    </row>
    <row r="225" spans="2:8" ht="12.75" customHeight="1">
      <c r="B225" s="23"/>
      <c r="C225" s="7"/>
      <c r="D225" s="7"/>
      <c r="F225" s="7"/>
      <c r="G225" s="7"/>
      <c r="H225" s="16"/>
    </row>
    <row r="226" spans="2:8" ht="12.75" customHeight="1">
      <c r="B226" s="23"/>
      <c r="C226" s="7"/>
      <c r="D226" s="7"/>
      <c r="F226" s="7"/>
      <c r="G226" s="7"/>
      <c r="H226" s="16"/>
    </row>
    <row r="227" spans="2:8" ht="12.75" customHeight="1">
      <c r="B227" s="23"/>
      <c r="C227" s="7"/>
      <c r="D227" s="7"/>
      <c r="F227" s="7"/>
      <c r="G227" s="7"/>
      <c r="H227" s="16"/>
    </row>
    <row r="228" spans="2:8" ht="12.75" customHeight="1">
      <c r="B228" s="23"/>
      <c r="C228" s="7"/>
      <c r="D228" s="7"/>
      <c r="F228" s="7"/>
      <c r="G228" s="7"/>
      <c r="H228" s="16"/>
    </row>
    <row r="229" spans="2:8" ht="12.75" customHeight="1">
      <c r="B229" s="23"/>
      <c r="C229" s="7"/>
      <c r="D229" s="7"/>
      <c r="F229" s="7"/>
      <c r="G229" s="7"/>
      <c r="H229" s="16"/>
    </row>
    <row r="230" spans="2:8" ht="12.75" customHeight="1">
      <c r="B230" s="23"/>
      <c r="C230" s="7"/>
      <c r="D230" s="7"/>
      <c r="F230" s="7"/>
      <c r="G230" s="7"/>
      <c r="H230" s="16"/>
    </row>
    <row r="231" spans="2:8" ht="12.75" customHeight="1">
      <c r="B231" s="23"/>
      <c r="C231" s="7"/>
      <c r="D231" s="7"/>
      <c r="F231" s="7"/>
      <c r="G231" s="7"/>
      <c r="H231" s="16"/>
    </row>
    <row r="232" spans="2:8" ht="12.75" customHeight="1">
      <c r="B232" s="23"/>
      <c r="C232" s="7"/>
      <c r="D232" s="7"/>
      <c r="F232" s="7"/>
      <c r="G232" s="7"/>
      <c r="H232" s="16"/>
    </row>
    <row r="233" spans="2:8" ht="12.75" customHeight="1">
      <c r="B233" s="23"/>
      <c r="C233" s="7"/>
      <c r="D233" s="7"/>
      <c r="F233" s="7"/>
      <c r="G233" s="7"/>
      <c r="H233" s="16"/>
    </row>
    <row r="234" spans="2:8" ht="12.75" customHeight="1">
      <c r="B234" s="23"/>
      <c r="C234" s="7"/>
      <c r="D234" s="7"/>
      <c r="F234" s="7"/>
      <c r="G234" s="7"/>
      <c r="H234" s="16"/>
    </row>
    <row r="235" spans="2:8" ht="12.75" customHeight="1">
      <c r="B235" s="23"/>
      <c r="C235" s="7"/>
      <c r="D235" s="7"/>
      <c r="F235" s="7"/>
      <c r="G235" s="7"/>
      <c r="H235" s="16"/>
    </row>
    <row r="236" spans="2:8" ht="12.75" customHeight="1">
      <c r="B236" s="23"/>
      <c r="C236" s="7"/>
      <c r="D236" s="7"/>
      <c r="F236" s="7"/>
      <c r="G236" s="7"/>
      <c r="H236" s="16"/>
    </row>
    <row r="237" spans="2:8" ht="12.75" customHeight="1">
      <c r="B237" s="23"/>
      <c r="C237" s="7"/>
      <c r="D237" s="7"/>
      <c r="F237" s="7"/>
      <c r="G237" s="7"/>
      <c r="H237" s="16"/>
    </row>
    <row r="238" spans="2:8" ht="12.75" customHeight="1">
      <c r="B238" s="23"/>
      <c r="C238" s="7"/>
      <c r="D238" s="7"/>
      <c r="F238" s="7"/>
      <c r="G238" s="7"/>
      <c r="H238" s="16"/>
    </row>
    <row r="239" spans="2:8" ht="12.75" customHeight="1">
      <c r="B239" s="23"/>
      <c r="C239" s="7"/>
      <c r="D239" s="7"/>
      <c r="F239" s="7"/>
      <c r="G239" s="7"/>
      <c r="H239" s="16"/>
    </row>
    <row r="240" spans="2:8" ht="12.75" customHeight="1">
      <c r="B240" s="23"/>
      <c r="C240" s="7"/>
      <c r="D240" s="7"/>
      <c r="F240" s="7"/>
      <c r="G240" s="7"/>
      <c r="H240" s="16"/>
    </row>
    <row r="241" spans="2:8" ht="12.75" customHeight="1">
      <c r="B241" s="23"/>
      <c r="C241" s="7"/>
      <c r="D241" s="7"/>
      <c r="F241" s="7"/>
      <c r="G241" s="7"/>
      <c r="H241" s="16"/>
    </row>
    <row r="242" spans="2:8" ht="12.75" customHeight="1">
      <c r="B242" s="23"/>
      <c r="C242" s="7"/>
      <c r="D242" s="7"/>
      <c r="F242" s="7"/>
      <c r="G242" s="7"/>
      <c r="H242" s="16"/>
    </row>
    <row r="243" spans="2:8" ht="12.75" customHeight="1">
      <c r="B243" s="23"/>
      <c r="C243" s="7"/>
      <c r="D243" s="7"/>
      <c r="F243" s="7"/>
      <c r="G243" s="7"/>
      <c r="H243" s="16"/>
    </row>
    <row r="244" spans="2:8" ht="12.75" customHeight="1">
      <c r="B244" s="23"/>
      <c r="C244" s="7"/>
      <c r="D244" s="7"/>
      <c r="F244" s="7"/>
      <c r="G244" s="7"/>
      <c r="H244" s="16"/>
    </row>
    <row r="245" spans="2:8" ht="12.75" customHeight="1">
      <c r="B245" s="23"/>
      <c r="C245" s="7"/>
      <c r="D245" s="7"/>
      <c r="F245" s="7"/>
      <c r="G245" s="7"/>
      <c r="H245" s="16"/>
    </row>
    <row r="246" spans="2:8" ht="12.75" customHeight="1">
      <c r="B246" s="23"/>
      <c r="C246" s="7"/>
      <c r="D246" s="7"/>
      <c r="F246" s="7"/>
      <c r="G246" s="7"/>
      <c r="H246" s="16"/>
    </row>
    <row r="247" spans="2:8" ht="12.75" customHeight="1">
      <c r="B247" s="23"/>
      <c r="C247" s="7"/>
      <c r="D247" s="7"/>
      <c r="F247" s="7"/>
      <c r="G247" s="7"/>
      <c r="H247" s="16"/>
    </row>
    <row r="248" spans="2:8" ht="12.75" customHeight="1">
      <c r="B248" s="23"/>
      <c r="C248" s="7"/>
      <c r="D248" s="7"/>
      <c r="F248" s="7"/>
      <c r="G248" s="7"/>
      <c r="H248" s="16"/>
    </row>
    <row r="249" spans="2:8" ht="12.75" customHeight="1">
      <c r="B249" s="23"/>
      <c r="C249" s="7"/>
      <c r="D249" s="7"/>
      <c r="F249" s="7"/>
      <c r="G249" s="7"/>
      <c r="H249" s="16"/>
    </row>
    <row r="250" spans="2:8" ht="12.75" customHeight="1">
      <c r="B250" s="23"/>
      <c r="C250" s="7"/>
      <c r="D250" s="7"/>
      <c r="F250" s="7"/>
      <c r="G250" s="7"/>
      <c r="H250" s="16"/>
    </row>
    <row r="251" spans="2:8" ht="12.75" customHeight="1">
      <c r="B251" s="23"/>
      <c r="C251" s="7"/>
      <c r="D251" s="7"/>
      <c r="F251" s="7"/>
      <c r="G251" s="7"/>
      <c r="H251" s="16"/>
    </row>
    <row r="252" spans="2:8" ht="12.75" customHeight="1">
      <c r="B252" s="23"/>
      <c r="C252" s="7"/>
      <c r="D252" s="7"/>
      <c r="F252" s="7"/>
      <c r="G252" s="7"/>
      <c r="H252" s="16"/>
    </row>
    <row r="253" spans="2:8" ht="12.75" customHeight="1">
      <c r="B253" s="23"/>
      <c r="C253" s="7"/>
      <c r="D253" s="7"/>
      <c r="F253" s="7"/>
      <c r="G253" s="7"/>
      <c r="H253" s="16"/>
    </row>
    <row r="254" spans="2:8" ht="12.75" customHeight="1">
      <c r="B254" s="23"/>
      <c r="C254" s="7"/>
      <c r="D254" s="7"/>
      <c r="F254" s="7"/>
      <c r="G254" s="7"/>
      <c r="H254" s="16"/>
    </row>
    <row r="255" spans="2:8" ht="12.75" customHeight="1">
      <c r="B255" s="23"/>
      <c r="C255" s="7"/>
      <c r="D255" s="7"/>
      <c r="F255" s="7"/>
      <c r="G255" s="7"/>
      <c r="H255" s="16"/>
    </row>
    <row r="256" spans="2:8" ht="12.75" customHeight="1">
      <c r="B256" s="23"/>
      <c r="C256" s="7"/>
      <c r="D256" s="7"/>
      <c r="F256" s="7"/>
      <c r="G256" s="7"/>
      <c r="H256" s="16"/>
    </row>
    <row r="257" spans="2:8" ht="12.75" customHeight="1">
      <c r="B257" s="23"/>
      <c r="C257" s="7"/>
      <c r="D257" s="7"/>
      <c r="F257" s="7"/>
      <c r="G257" s="7"/>
      <c r="H257" s="16"/>
    </row>
    <row r="258" spans="2:8" ht="12.75" customHeight="1">
      <c r="B258" s="23"/>
      <c r="C258" s="7"/>
      <c r="D258" s="7"/>
      <c r="F258" s="7"/>
      <c r="G258" s="7"/>
      <c r="H258" s="16"/>
    </row>
    <row r="259" spans="2:8" ht="12.75" customHeight="1">
      <c r="B259" s="23"/>
      <c r="C259" s="7"/>
      <c r="D259" s="7"/>
      <c r="F259" s="7"/>
      <c r="G259" s="7"/>
      <c r="H259" s="16"/>
    </row>
    <row r="260" spans="2:8" ht="12.75" customHeight="1">
      <c r="B260" s="23"/>
      <c r="C260" s="7"/>
      <c r="D260" s="7"/>
      <c r="F260" s="7"/>
      <c r="G260" s="7"/>
      <c r="H260" s="16"/>
    </row>
    <row r="261" spans="2:8" ht="12.75" customHeight="1">
      <c r="B261" s="23"/>
      <c r="C261" s="7"/>
      <c r="D261" s="7"/>
      <c r="F261" s="7"/>
      <c r="G261" s="7"/>
      <c r="H261" s="16"/>
    </row>
    <row r="262" spans="2:8" ht="12.75" customHeight="1">
      <c r="B262" s="23"/>
      <c r="C262" s="7"/>
      <c r="D262" s="7"/>
      <c r="F262" s="7"/>
      <c r="G262" s="7"/>
      <c r="H262" s="16"/>
    </row>
    <row r="263" spans="2:8" ht="12.75" customHeight="1">
      <c r="B263" s="23"/>
      <c r="C263" s="7"/>
      <c r="D263" s="7"/>
      <c r="F263" s="7"/>
      <c r="G263" s="7"/>
      <c r="H263" s="16"/>
    </row>
    <row r="264" spans="2:8" ht="12.75" customHeight="1">
      <c r="B264" s="23"/>
      <c r="C264" s="7"/>
      <c r="D264" s="7"/>
      <c r="F264" s="7"/>
      <c r="G264" s="7"/>
      <c r="H264" s="16"/>
    </row>
    <row r="265" spans="2:8" ht="12.75" customHeight="1">
      <c r="B265" s="23"/>
      <c r="C265" s="7"/>
      <c r="D265" s="7"/>
      <c r="F265" s="7"/>
      <c r="G265" s="7"/>
      <c r="H265" s="16"/>
    </row>
    <row r="266" spans="2:8" ht="12.75" customHeight="1">
      <c r="B266" s="23"/>
      <c r="C266" s="7"/>
      <c r="D266" s="7"/>
      <c r="F266" s="7"/>
      <c r="G266" s="7"/>
      <c r="H266" s="16"/>
    </row>
    <row r="267" spans="2:8" ht="12.75" customHeight="1">
      <c r="B267" s="23"/>
      <c r="C267" s="7"/>
      <c r="D267" s="7"/>
      <c r="F267" s="7"/>
      <c r="G267" s="7"/>
      <c r="H267" s="16"/>
    </row>
    <row r="268" spans="2:8" ht="12.75" customHeight="1">
      <c r="B268" s="23"/>
      <c r="C268" s="7"/>
      <c r="D268" s="7"/>
      <c r="F268" s="7"/>
      <c r="G268" s="7"/>
      <c r="H268" s="16"/>
    </row>
    <row r="269" spans="2:8" ht="12.75" customHeight="1">
      <c r="B269" s="23"/>
      <c r="C269" s="7"/>
      <c r="D269" s="7"/>
      <c r="F269" s="7"/>
      <c r="G269" s="7"/>
      <c r="H269" s="16"/>
    </row>
    <row r="270" spans="2:8" ht="12.75" customHeight="1">
      <c r="B270" s="23"/>
      <c r="C270" s="7"/>
      <c r="D270" s="7"/>
      <c r="F270" s="7"/>
      <c r="G270" s="7"/>
      <c r="H270" s="16"/>
    </row>
    <row r="271" spans="2:8" ht="12.75" customHeight="1">
      <c r="B271" s="23"/>
      <c r="C271" s="7"/>
      <c r="D271" s="7"/>
      <c r="F271" s="7"/>
      <c r="G271" s="7"/>
      <c r="H271" s="16"/>
    </row>
    <row r="272" spans="2:8" ht="12.75" customHeight="1">
      <c r="B272" s="23"/>
      <c r="C272" s="7"/>
      <c r="D272" s="7"/>
      <c r="F272" s="7"/>
      <c r="G272" s="7"/>
      <c r="H272" s="16"/>
    </row>
    <row r="273" spans="2:8" ht="12.75" customHeight="1">
      <c r="B273" s="23"/>
      <c r="C273" s="7"/>
      <c r="D273" s="7"/>
      <c r="F273" s="7"/>
      <c r="G273" s="7"/>
      <c r="H273" s="16"/>
    </row>
    <row r="274" spans="2:8" ht="12.75" customHeight="1">
      <c r="B274" s="23"/>
      <c r="C274" s="7"/>
      <c r="D274" s="7"/>
      <c r="F274" s="7"/>
      <c r="G274" s="7"/>
      <c r="H274" s="16"/>
    </row>
    <row r="275" spans="2:8" ht="12.75" customHeight="1">
      <c r="B275" s="23"/>
      <c r="C275" s="7"/>
      <c r="D275" s="7"/>
      <c r="F275" s="7"/>
      <c r="G275" s="7"/>
      <c r="H275" s="16"/>
    </row>
    <row r="276" spans="2:8" ht="12.75" customHeight="1">
      <c r="B276" s="23"/>
      <c r="C276" s="7"/>
      <c r="D276" s="7"/>
      <c r="F276" s="7"/>
      <c r="G276" s="7"/>
      <c r="H276" s="16"/>
    </row>
    <row r="277" spans="2:8" ht="12.75" customHeight="1">
      <c r="B277" s="23"/>
      <c r="C277" s="7"/>
      <c r="D277" s="7"/>
      <c r="F277" s="7"/>
      <c r="G277" s="7"/>
      <c r="H277" s="16"/>
    </row>
    <row r="278" spans="2:8" ht="12.75" customHeight="1">
      <c r="B278" s="23"/>
      <c r="C278" s="7"/>
      <c r="D278" s="7"/>
      <c r="F278" s="7"/>
      <c r="G278" s="7"/>
      <c r="H278" s="16"/>
    </row>
    <row r="279" spans="2:8" ht="12.75" customHeight="1">
      <c r="B279" s="23"/>
      <c r="C279" s="7"/>
      <c r="D279" s="7"/>
      <c r="F279" s="7"/>
      <c r="G279" s="7"/>
      <c r="H279" s="16"/>
    </row>
    <row r="280" spans="2:8" ht="12.75" customHeight="1">
      <c r="B280" s="23"/>
      <c r="C280" s="7"/>
      <c r="D280" s="7"/>
      <c r="F280" s="7"/>
      <c r="G280" s="7"/>
      <c r="H280" s="16"/>
    </row>
    <row r="281" spans="2:8" ht="12.75" customHeight="1">
      <c r="B281" s="23"/>
      <c r="C281" s="7"/>
      <c r="D281" s="7"/>
      <c r="F281" s="7"/>
      <c r="G281" s="7"/>
      <c r="H281" s="16"/>
    </row>
    <row r="282" spans="2:8" ht="12.75" customHeight="1">
      <c r="B282" s="23"/>
      <c r="C282" s="7"/>
      <c r="D282" s="7"/>
      <c r="F282" s="7"/>
      <c r="G282" s="7"/>
      <c r="H282" s="16"/>
    </row>
    <row r="283" spans="2:8" ht="12.75" customHeight="1">
      <c r="B283" s="23"/>
      <c r="C283" s="7"/>
      <c r="D283" s="7"/>
      <c r="F283" s="7"/>
      <c r="G283" s="7"/>
      <c r="H283" s="16"/>
    </row>
    <row r="284" spans="2:8" ht="12.75" customHeight="1">
      <c r="B284" s="23"/>
      <c r="C284" s="7"/>
      <c r="D284" s="7"/>
      <c r="F284" s="7"/>
      <c r="G284" s="7"/>
      <c r="H284" s="16"/>
    </row>
    <row r="285" spans="2:8" ht="12.75" customHeight="1">
      <c r="B285" s="23"/>
      <c r="C285" s="7"/>
      <c r="D285" s="7"/>
      <c r="F285" s="7"/>
      <c r="G285" s="7"/>
      <c r="H285" s="16"/>
    </row>
    <row r="286" spans="2:8" ht="12.75" customHeight="1">
      <c r="B286" s="23"/>
      <c r="C286" s="7"/>
      <c r="D286" s="7"/>
      <c r="F286" s="7"/>
      <c r="G286" s="7"/>
      <c r="H286" s="16"/>
    </row>
    <row r="287" spans="2:8" ht="12.75" customHeight="1">
      <c r="B287" s="23"/>
      <c r="C287" s="7"/>
      <c r="D287" s="7"/>
      <c r="F287" s="7"/>
      <c r="G287" s="7"/>
      <c r="H287" s="16"/>
    </row>
    <row r="288" spans="2:8" ht="12.75" customHeight="1">
      <c r="B288" s="23"/>
      <c r="C288" s="7"/>
      <c r="D288" s="7"/>
      <c r="F288" s="7"/>
      <c r="G288" s="7"/>
      <c r="H288" s="16"/>
    </row>
    <row r="289" spans="2:8" ht="12.75" customHeight="1">
      <c r="B289" s="23"/>
      <c r="C289" s="7"/>
      <c r="D289" s="7"/>
      <c r="F289" s="7"/>
      <c r="G289" s="7"/>
      <c r="H289" s="16"/>
    </row>
    <row r="290" spans="2:8" ht="12.75" customHeight="1">
      <c r="B290" s="23"/>
      <c r="C290" s="7"/>
      <c r="D290" s="7"/>
      <c r="F290" s="7"/>
      <c r="G290" s="7"/>
      <c r="H290" s="16"/>
    </row>
    <row r="291" spans="2:8" ht="12.75" customHeight="1">
      <c r="B291" s="23"/>
      <c r="C291" s="7"/>
      <c r="D291" s="7"/>
      <c r="F291" s="7"/>
      <c r="G291" s="7"/>
      <c r="H291" s="16"/>
    </row>
    <row r="292" spans="2:8" ht="12.75" customHeight="1">
      <c r="B292" s="23"/>
      <c r="C292" s="7"/>
      <c r="D292" s="7"/>
      <c r="F292" s="7"/>
      <c r="G292" s="7"/>
      <c r="H292" s="16"/>
    </row>
    <row r="293" spans="2:8" ht="12.75" customHeight="1">
      <c r="B293" s="23"/>
      <c r="C293" s="7"/>
      <c r="D293" s="7"/>
      <c r="F293" s="7"/>
      <c r="G293" s="7"/>
      <c r="H293" s="16"/>
    </row>
    <row r="294" spans="2:8" ht="12.75" customHeight="1">
      <c r="B294" s="23"/>
      <c r="C294" s="7"/>
      <c r="D294" s="7"/>
      <c r="F294" s="7"/>
      <c r="G294" s="7"/>
      <c r="H294" s="16"/>
    </row>
    <row r="295" spans="2:8" ht="12.75" customHeight="1">
      <c r="B295" s="23"/>
      <c r="C295" s="7"/>
      <c r="D295" s="7"/>
      <c r="F295" s="7"/>
      <c r="G295" s="7"/>
      <c r="H295" s="16"/>
    </row>
    <row r="296" spans="2:8" ht="12.75" customHeight="1">
      <c r="B296" s="23"/>
      <c r="C296" s="7"/>
      <c r="D296" s="7"/>
      <c r="F296" s="7"/>
      <c r="G296" s="7"/>
      <c r="H296" s="16"/>
    </row>
    <row r="297" spans="2:8" ht="12.75" customHeight="1">
      <c r="B297" s="23"/>
      <c r="C297" s="7"/>
      <c r="D297" s="7"/>
      <c r="F297" s="7"/>
      <c r="G297" s="7"/>
      <c r="H297" s="16"/>
    </row>
    <row r="298" spans="2:8" ht="12.75" customHeight="1">
      <c r="B298" s="23"/>
      <c r="C298" s="7"/>
      <c r="D298" s="7"/>
      <c r="F298" s="7"/>
      <c r="G298" s="7"/>
      <c r="H298" s="16"/>
    </row>
    <row r="299" spans="2:8" ht="12.75" customHeight="1">
      <c r="B299" s="23"/>
      <c r="C299" s="7"/>
      <c r="D299" s="7"/>
      <c r="F299" s="7"/>
      <c r="G299" s="7"/>
      <c r="H299" s="16"/>
    </row>
    <row r="300" spans="2:8" ht="12.75" customHeight="1">
      <c r="B300" s="23"/>
      <c r="C300" s="7"/>
      <c r="D300" s="7"/>
      <c r="F300" s="7"/>
      <c r="G300" s="7"/>
      <c r="H300" s="16"/>
    </row>
    <row r="301" spans="2:8" ht="12.75" customHeight="1">
      <c r="B301" s="23"/>
      <c r="C301" s="7"/>
      <c r="D301" s="7"/>
      <c r="F301" s="7"/>
      <c r="G301" s="7"/>
      <c r="H301" s="16"/>
    </row>
    <row r="302" spans="2:8" ht="12.75" customHeight="1">
      <c r="B302" s="23"/>
      <c r="C302" s="7"/>
      <c r="D302" s="7"/>
      <c r="F302" s="7"/>
      <c r="G302" s="7"/>
      <c r="H302" s="16"/>
    </row>
    <row r="303" spans="2:8" ht="12.75" customHeight="1">
      <c r="B303" s="23"/>
      <c r="C303" s="7"/>
      <c r="D303" s="7"/>
      <c r="F303" s="7"/>
      <c r="G303" s="7"/>
      <c r="H303" s="16"/>
    </row>
    <row r="304" spans="2:8" ht="12.75" customHeight="1">
      <c r="B304" s="23"/>
      <c r="C304" s="7"/>
      <c r="D304" s="7"/>
      <c r="F304" s="7"/>
      <c r="G304" s="7"/>
      <c r="H304" s="16"/>
    </row>
    <row r="305" spans="2:8" ht="12.75" customHeight="1">
      <c r="B305" s="23"/>
      <c r="C305" s="7"/>
      <c r="D305" s="7"/>
      <c r="F305" s="7"/>
      <c r="G305" s="7"/>
      <c r="H305" s="16"/>
    </row>
    <row r="306" spans="2:8" ht="12.75" customHeight="1">
      <c r="B306" s="23"/>
      <c r="C306" s="7"/>
      <c r="D306" s="7"/>
      <c r="F306" s="7"/>
      <c r="G306" s="7"/>
      <c r="H306" s="16"/>
    </row>
    <row r="307" spans="2:8" ht="12.75" customHeight="1">
      <c r="B307" s="23"/>
      <c r="C307" s="7"/>
      <c r="D307" s="7"/>
      <c r="F307" s="7"/>
      <c r="G307" s="7"/>
      <c r="H307" s="16"/>
    </row>
    <row r="308" spans="2:8" ht="12.75" customHeight="1">
      <c r="B308" s="23"/>
      <c r="C308" s="7"/>
      <c r="D308" s="7"/>
      <c r="F308" s="7"/>
      <c r="G308" s="7"/>
      <c r="H308" s="16"/>
    </row>
    <row r="309" spans="2:8" ht="12.75" customHeight="1">
      <c r="B309" s="23"/>
      <c r="C309" s="7"/>
      <c r="D309" s="7"/>
      <c r="F309" s="7"/>
      <c r="G309" s="7"/>
      <c r="H309" s="16"/>
    </row>
    <row r="310" spans="2:8" ht="12.75" customHeight="1">
      <c r="B310" s="23"/>
      <c r="C310" s="7"/>
      <c r="D310" s="7"/>
      <c r="F310" s="7"/>
      <c r="G310" s="7"/>
      <c r="H310" s="16"/>
    </row>
    <row r="311" spans="2:8" ht="12.75" customHeight="1">
      <c r="B311" s="23"/>
      <c r="C311" s="7"/>
      <c r="D311" s="7"/>
      <c r="F311" s="7"/>
      <c r="G311" s="7"/>
      <c r="H311" s="16"/>
    </row>
    <row r="312" spans="2:8" ht="12.75" customHeight="1">
      <c r="B312" s="23"/>
      <c r="C312" s="7"/>
      <c r="D312" s="7"/>
      <c r="F312" s="7"/>
      <c r="G312" s="7"/>
      <c r="H312" s="16"/>
    </row>
    <row r="313" spans="2:8" ht="12.75" customHeight="1">
      <c r="B313" s="23"/>
      <c r="C313" s="7"/>
      <c r="D313" s="7"/>
      <c r="F313" s="7"/>
      <c r="G313" s="7"/>
      <c r="H313" s="16"/>
    </row>
    <row r="314" spans="2:8" ht="12.75" customHeight="1">
      <c r="B314" s="23"/>
      <c r="C314" s="7"/>
      <c r="D314" s="7"/>
      <c r="F314" s="7"/>
      <c r="G314" s="7"/>
      <c r="H314" s="16"/>
    </row>
    <row r="315" spans="2:8" ht="12.75" customHeight="1">
      <c r="B315" s="23"/>
      <c r="C315" s="7"/>
      <c r="D315" s="7"/>
      <c r="F315" s="7"/>
      <c r="G315" s="7"/>
      <c r="H315" s="16"/>
    </row>
    <row r="316" spans="2:8" ht="12.75" customHeight="1">
      <c r="B316" s="23"/>
      <c r="C316" s="7"/>
      <c r="D316" s="7"/>
      <c r="F316" s="7"/>
      <c r="G316" s="7"/>
      <c r="H316" s="16"/>
    </row>
    <row r="317" spans="2:8" ht="12.75" customHeight="1">
      <c r="B317" s="23"/>
      <c r="C317" s="7"/>
      <c r="D317" s="7"/>
      <c r="F317" s="7"/>
      <c r="G317" s="7"/>
      <c r="H317" s="16"/>
    </row>
    <row r="318" spans="2:8" ht="12.75" customHeight="1">
      <c r="B318" s="23"/>
      <c r="C318" s="7"/>
      <c r="D318" s="7"/>
      <c r="F318" s="7"/>
      <c r="G318" s="7"/>
      <c r="H318" s="16"/>
    </row>
    <row r="319" spans="2:8" ht="12.75" customHeight="1">
      <c r="B319" s="23"/>
      <c r="C319" s="7"/>
      <c r="D319" s="7"/>
      <c r="F319" s="7"/>
      <c r="G319" s="7"/>
      <c r="H319" s="16"/>
    </row>
    <row r="320" spans="2:8" ht="12.75" customHeight="1">
      <c r="B320" s="23"/>
      <c r="C320" s="7"/>
      <c r="D320" s="7"/>
      <c r="F320" s="7"/>
      <c r="G320" s="7"/>
      <c r="H320" s="16"/>
    </row>
    <row r="321" spans="2:8" ht="12.75" customHeight="1">
      <c r="B321" s="23"/>
      <c r="C321" s="7"/>
      <c r="D321" s="7"/>
      <c r="F321" s="7"/>
      <c r="G321" s="7"/>
      <c r="H321" s="16"/>
    </row>
    <row r="322" spans="2:8" ht="12.75" customHeight="1">
      <c r="B322" s="23"/>
      <c r="C322" s="7"/>
      <c r="D322" s="7"/>
      <c r="F322" s="7"/>
      <c r="G322" s="7"/>
      <c r="H322" s="16"/>
    </row>
    <row r="323" spans="2:8" ht="12.75" customHeight="1">
      <c r="B323" s="23"/>
      <c r="C323" s="7"/>
      <c r="D323" s="7"/>
      <c r="F323" s="7"/>
      <c r="G323" s="7"/>
      <c r="H323" s="16"/>
    </row>
    <row r="324" spans="2:8" ht="12.75" customHeight="1">
      <c r="B324" s="23"/>
      <c r="C324" s="7"/>
      <c r="D324" s="7"/>
      <c r="F324" s="7"/>
      <c r="G324" s="7"/>
      <c r="H324" s="16"/>
    </row>
    <row r="325" spans="2:8" ht="12.75" customHeight="1">
      <c r="B325" s="23"/>
      <c r="C325" s="7"/>
      <c r="D325" s="7"/>
      <c r="F325" s="7"/>
      <c r="G325" s="7"/>
      <c r="H325" s="16"/>
    </row>
    <row r="326" spans="2:8" ht="12.75" customHeight="1">
      <c r="B326" s="23"/>
      <c r="C326" s="7"/>
      <c r="D326" s="7"/>
      <c r="F326" s="7"/>
      <c r="G326" s="7"/>
      <c r="H326" s="16"/>
    </row>
    <row r="327" spans="2:8" ht="12.75" customHeight="1">
      <c r="B327" s="23"/>
      <c r="C327" s="7"/>
      <c r="D327" s="7"/>
      <c r="F327" s="7"/>
      <c r="G327" s="7"/>
      <c r="H327" s="16"/>
    </row>
    <row r="328" spans="2:8" ht="12.75" customHeight="1">
      <c r="B328" s="23"/>
      <c r="C328" s="7"/>
      <c r="D328" s="7"/>
      <c r="F328" s="7"/>
      <c r="G328" s="7"/>
      <c r="H328" s="16"/>
    </row>
    <row r="329" spans="2:8" ht="12.75" customHeight="1">
      <c r="B329" s="23"/>
      <c r="C329" s="7"/>
      <c r="D329" s="7"/>
      <c r="F329" s="7"/>
      <c r="G329" s="7"/>
      <c r="H329" s="16"/>
    </row>
    <row r="330" spans="2:8" ht="12.75" customHeight="1">
      <c r="B330" s="23"/>
      <c r="C330" s="7"/>
      <c r="D330" s="7"/>
      <c r="F330" s="7"/>
      <c r="G330" s="7"/>
      <c r="H330" s="16"/>
    </row>
    <row r="331" spans="2:8" ht="12.75" customHeight="1">
      <c r="B331" s="23"/>
      <c r="C331" s="7"/>
      <c r="D331" s="7"/>
      <c r="F331" s="7"/>
      <c r="G331" s="7"/>
      <c r="H331" s="16"/>
    </row>
    <row r="332" spans="2:8" ht="12.75" customHeight="1">
      <c r="B332" s="23"/>
      <c r="C332" s="7"/>
      <c r="D332" s="7"/>
      <c r="F332" s="7"/>
      <c r="G332" s="7"/>
      <c r="H332" s="16"/>
    </row>
    <row r="333" spans="2:8" ht="12.75" customHeight="1">
      <c r="B333" s="23"/>
      <c r="C333" s="7"/>
      <c r="D333" s="7"/>
      <c r="F333" s="7"/>
      <c r="G333" s="7"/>
      <c r="H333" s="16"/>
    </row>
    <row r="334" spans="2:8" ht="12.75" customHeight="1">
      <c r="B334" s="23"/>
      <c r="C334" s="7"/>
      <c r="D334" s="7"/>
      <c r="F334" s="7"/>
      <c r="G334" s="7"/>
      <c r="H334" s="16"/>
    </row>
    <row r="335" spans="2:8" ht="12.75" customHeight="1">
      <c r="B335" s="23"/>
      <c r="C335" s="7"/>
      <c r="D335" s="7"/>
      <c r="F335" s="7"/>
      <c r="G335" s="7"/>
      <c r="H335" s="16"/>
    </row>
    <row r="336" spans="2:8" ht="12.75" customHeight="1">
      <c r="B336" s="23"/>
      <c r="C336" s="7"/>
      <c r="D336" s="7"/>
      <c r="F336" s="7"/>
      <c r="G336" s="7"/>
      <c r="H336" s="16"/>
    </row>
    <row r="337" spans="2:8" ht="12.75" customHeight="1">
      <c r="B337" s="23"/>
      <c r="C337" s="7"/>
      <c r="D337" s="7"/>
      <c r="F337" s="7"/>
      <c r="G337" s="7"/>
      <c r="H337" s="16"/>
    </row>
    <row r="338" spans="2:8" ht="12.75" customHeight="1">
      <c r="B338" s="23"/>
      <c r="C338" s="7"/>
      <c r="D338" s="7"/>
      <c r="F338" s="7"/>
      <c r="G338" s="7"/>
      <c r="H338" s="16"/>
    </row>
    <row r="339" spans="2:8" ht="12.75" customHeight="1">
      <c r="B339" s="23"/>
      <c r="C339" s="7"/>
      <c r="D339" s="7"/>
      <c r="F339" s="7"/>
      <c r="G339" s="7"/>
      <c r="H339" s="16"/>
    </row>
    <row r="340" spans="2:8" ht="12.75" customHeight="1">
      <c r="B340" s="23"/>
      <c r="C340" s="7"/>
      <c r="D340" s="7"/>
      <c r="F340" s="7"/>
      <c r="G340" s="7"/>
      <c r="H340" s="16"/>
    </row>
    <row r="341" spans="2:8" ht="12.75" customHeight="1">
      <c r="B341" s="23"/>
      <c r="C341" s="7"/>
      <c r="D341" s="7"/>
      <c r="F341" s="7"/>
      <c r="G341" s="7"/>
      <c r="H341" s="16"/>
    </row>
    <row r="342" spans="2:8" ht="12.75" customHeight="1">
      <c r="B342" s="23"/>
      <c r="C342" s="7"/>
      <c r="D342" s="7"/>
      <c r="F342" s="7"/>
      <c r="G342" s="7"/>
      <c r="H342" s="16"/>
    </row>
    <row r="343" spans="2:8" ht="12.75" customHeight="1">
      <c r="B343" s="23"/>
      <c r="C343" s="7"/>
      <c r="D343" s="7"/>
      <c r="F343" s="7"/>
      <c r="G343" s="7"/>
      <c r="H343" s="16"/>
    </row>
    <row r="344" spans="2:8" ht="12.75" customHeight="1">
      <c r="B344" s="23"/>
      <c r="C344" s="7"/>
      <c r="D344" s="7"/>
      <c r="F344" s="7"/>
      <c r="G344" s="7"/>
      <c r="H344" s="16"/>
    </row>
    <row r="345" spans="2:8" ht="12.75" customHeight="1">
      <c r="B345" s="23"/>
      <c r="C345" s="7"/>
      <c r="D345" s="7"/>
      <c r="F345" s="7"/>
      <c r="G345" s="7"/>
      <c r="H345" s="16"/>
    </row>
    <row r="346" spans="2:8" ht="12.75" customHeight="1">
      <c r="B346" s="23"/>
      <c r="C346" s="7"/>
      <c r="D346" s="7"/>
      <c r="F346" s="7"/>
      <c r="G346" s="7"/>
      <c r="H346" s="16"/>
    </row>
    <row r="347" spans="2:8" ht="12.75" customHeight="1">
      <c r="B347" s="23"/>
      <c r="C347" s="7"/>
      <c r="D347" s="7"/>
      <c r="F347" s="7"/>
      <c r="G347" s="7"/>
      <c r="H347" s="16"/>
    </row>
    <row r="348" spans="2:8" ht="12.75" customHeight="1">
      <c r="B348" s="23"/>
      <c r="C348" s="7"/>
      <c r="D348" s="7"/>
      <c r="F348" s="7"/>
      <c r="G348" s="7"/>
      <c r="H348" s="16"/>
    </row>
    <row r="349" spans="2:8" ht="12.75" customHeight="1">
      <c r="B349" s="23"/>
      <c r="C349" s="7"/>
      <c r="D349" s="7"/>
      <c r="F349" s="7"/>
      <c r="G349" s="7"/>
      <c r="H349" s="16"/>
    </row>
    <row r="350" spans="2:8" ht="12.75" customHeight="1">
      <c r="B350" s="23"/>
      <c r="C350" s="7"/>
      <c r="D350" s="7"/>
      <c r="F350" s="7"/>
      <c r="G350" s="7"/>
      <c r="H350" s="16"/>
    </row>
    <row r="351" spans="2:8" ht="12.75" customHeight="1">
      <c r="B351" s="23"/>
      <c r="C351" s="7"/>
      <c r="D351" s="7"/>
      <c r="F351" s="7"/>
      <c r="G351" s="7"/>
      <c r="H351" s="16"/>
    </row>
    <row r="352" spans="2:8" ht="12.75" customHeight="1">
      <c r="B352" s="23"/>
      <c r="C352" s="7"/>
      <c r="D352" s="7"/>
      <c r="F352" s="7"/>
      <c r="G352" s="7"/>
      <c r="H352" s="16"/>
    </row>
    <row r="353" spans="2:8" ht="12.75" customHeight="1">
      <c r="B353" s="23"/>
      <c r="C353" s="7"/>
      <c r="D353" s="7"/>
      <c r="F353" s="7"/>
      <c r="G353" s="7"/>
      <c r="H353" s="16"/>
    </row>
    <row r="354" spans="2:8" ht="12.75" customHeight="1">
      <c r="B354" s="23"/>
      <c r="C354" s="7"/>
      <c r="D354" s="7"/>
      <c r="F354" s="7"/>
      <c r="G354" s="7"/>
      <c r="H354" s="16"/>
    </row>
    <row r="355" spans="2:8" ht="12.75" customHeight="1">
      <c r="B355" s="23"/>
      <c r="C355" s="7"/>
      <c r="D355" s="7"/>
      <c r="F355" s="7"/>
      <c r="G355" s="7"/>
      <c r="H355" s="16"/>
    </row>
    <row r="356" spans="2:8" ht="12.75" customHeight="1">
      <c r="B356" s="23"/>
      <c r="C356" s="7"/>
      <c r="D356" s="7"/>
      <c r="F356" s="7"/>
      <c r="G356" s="7"/>
      <c r="H356" s="16"/>
    </row>
    <row r="357" spans="2:8" ht="12.75" customHeight="1">
      <c r="B357" s="23"/>
      <c r="C357" s="7"/>
      <c r="D357" s="7"/>
      <c r="F357" s="7"/>
      <c r="G357" s="7"/>
      <c r="H357" s="16"/>
    </row>
    <row r="358" spans="2:8" ht="12.75" customHeight="1">
      <c r="B358" s="23"/>
      <c r="C358" s="7"/>
      <c r="D358" s="7"/>
      <c r="F358" s="7"/>
      <c r="G358" s="7"/>
      <c r="H358" s="16"/>
    </row>
    <row r="359" spans="2:8" ht="12.75" customHeight="1">
      <c r="B359" s="23"/>
      <c r="C359" s="7"/>
      <c r="D359" s="7"/>
      <c r="F359" s="7"/>
      <c r="G359" s="7"/>
      <c r="H359" s="16"/>
    </row>
    <row r="360" spans="2:8" ht="12.75" customHeight="1">
      <c r="B360" s="23"/>
      <c r="C360" s="7"/>
      <c r="D360" s="7"/>
      <c r="F360" s="7"/>
      <c r="G360" s="7"/>
      <c r="H360" s="16"/>
    </row>
    <row r="361" spans="2:8" ht="12.75" customHeight="1">
      <c r="B361" s="23"/>
      <c r="C361" s="7"/>
      <c r="D361" s="7"/>
      <c r="F361" s="7"/>
      <c r="G361" s="7"/>
      <c r="H361" s="16"/>
    </row>
    <row r="362" spans="2:8" ht="12.75" customHeight="1">
      <c r="B362" s="23"/>
      <c r="C362" s="7"/>
      <c r="D362" s="7"/>
      <c r="F362" s="7"/>
      <c r="G362" s="7"/>
      <c r="H362" s="16"/>
    </row>
    <row r="363" spans="2:8" ht="12.75" customHeight="1">
      <c r="B363" s="23"/>
      <c r="C363" s="7"/>
      <c r="D363" s="7"/>
      <c r="F363" s="7"/>
      <c r="G363" s="7"/>
      <c r="H363" s="16"/>
    </row>
    <row r="364" spans="2:8" ht="12.75" customHeight="1">
      <c r="B364" s="23"/>
      <c r="C364" s="7"/>
      <c r="D364" s="7"/>
      <c r="F364" s="7"/>
      <c r="G364" s="7"/>
      <c r="H364" s="16"/>
    </row>
    <row r="365" spans="2:8" ht="12.75" customHeight="1">
      <c r="B365" s="23"/>
      <c r="C365" s="7"/>
      <c r="D365" s="7"/>
      <c r="F365" s="7"/>
      <c r="G365" s="7"/>
      <c r="H365" s="16"/>
    </row>
    <row r="366" spans="2:8" ht="12.75" customHeight="1">
      <c r="B366" s="23"/>
      <c r="C366" s="7"/>
      <c r="D366" s="7"/>
      <c r="F366" s="7"/>
      <c r="G366" s="7"/>
      <c r="H366" s="16"/>
    </row>
    <row r="367" spans="2:8" ht="12.75" customHeight="1">
      <c r="B367" s="23"/>
      <c r="C367" s="7"/>
      <c r="D367" s="7"/>
      <c r="F367" s="7"/>
      <c r="G367" s="7"/>
      <c r="H367" s="16"/>
    </row>
    <row r="368" spans="2:8" ht="12.75" customHeight="1">
      <c r="B368" s="23"/>
      <c r="C368" s="7"/>
      <c r="D368" s="7"/>
      <c r="F368" s="7"/>
      <c r="G368" s="7"/>
      <c r="H368" s="16"/>
    </row>
    <row r="369" spans="2:8" ht="12.75" customHeight="1">
      <c r="B369" s="23"/>
      <c r="C369" s="7"/>
      <c r="D369" s="7"/>
      <c r="F369" s="7"/>
      <c r="G369" s="7"/>
      <c r="H369" s="16"/>
    </row>
    <row r="370" spans="2:8" ht="12.75" customHeight="1">
      <c r="B370" s="23"/>
      <c r="C370" s="7"/>
      <c r="D370" s="7"/>
      <c r="F370" s="7"/>
      <c r="G370" s="7"/>
      <c r="H370" s="16"/>
    </row>
    <row r="371" spans="2:8" ht="12.75" customHeight="1">
      <c r="B371" s="23"/>
      <c r="C371" s="7"/>
      <c r="D371" s="7"/>
      <c r="F371" s="7"/>
      <c r="G371" s="7"/>
      <c r="H371" s="16"/>
    </row>
    <row r="372" spans="2:8" ht="12.75" customHeight="1">
      <c r="B372" s="23"/>
      <c r="C372" s="7"/>
      <c r="D372" s="7"/>
      <c r="F372" s="7"/>
      <c r="G372" s="7"/>
      <c r="H372" s="16"/>
    </row>
    <row r="373" spans="2:8" ht="12.75" customHeight="1">
      <c r="B373" s="23"/>
      <c r="C373" s="7"/>
      <c r="D373" s="7"/>
      <c r="F373" s="7"/>
      <c r="G373" s="7"/>
      <c r="H373" s="16"/>
    </row>
    <row r="374" spans="2:8" ht="12.75" customHeight="1">
      <c r="B374" s="23"/>
      <c r="C374" s="7"/>
      <c r="D374" s="7"/>
      <c r="F374" s="7"/>
      <c r="G374" s="7"/>
      <c r="H374" s="16"/>
    </row>
    <row r="375" spans="2:8" ht="12.75" customHeight="1">
      <c r="B375" s="23"/>
      <c r="C375" s="7"/>
      <c r="D375" s="7"/>
      <c r="F375" s="7"/>
      <c r="G375" s="7"/>
      <c r="H375" s="16"/>
    </row>
    <row r="376" spans="2:8" ht="12.75" customHeight="1">
      <c r="B376" s="23"/>
      <c r="C376" s="7"/>
      <c r="D376" s="7"/>
      <c r="F376" s="7"/>
      <c r="G376" s="7"/>
      <c r="H376" s="16"/>
    </row>
    <row r="377" spans="2:8" ht="12.75" customHeight="1">
      <c r="B377" s="23"/>
      <c r="C377" s="7"/>
      <c r="D377" s="7"/>
      <c r="F377" s="7"/>
      <c r="G377" s="7"/>
      <c r="H377" s="16"/>
    </row>
    <row r="378" spans="2:8" ht="12.75" customHeight="1">
      <c r="B378" s="23"/>
      <c r="C378" s="7"/>
      <c r="D378" s="7"/>
      <c r="F378" s="7"/>
      <c r="G378" s="7"/>
      <c r="H378" s="16"/>
    </row>
    <row r="379" spans="2:8" ht="12.75" customHeight="1">
      <c r="B379" s="23"/>
      <c r="C379" s="7"/>
      <c r="D379" s="7"/>
      <c r="F379" s="7"/>
      <c r="G379" s="7"/>
      <c r="H379" s="16"/>
    </row>
    <row r="380" spans="2:8" ht="12.75" customHeight="1">
      <c r="B380" s="23"/>
      <c r="C380" s="7"/>
      <c r="D380" s="7"/>
      <c r="F380" s="7"/>
      <c r="G380" s="7"/>
      <c r="H380" s="16"/>
    </row>
    <row r="381" spans="2:8" ht="12.75" customHeight="1">
      <c r="B381" s="23"/>
      <c r="C381" s="7"/>
      <c r="D381" s="7"/>
      <c r="F381" s="7"/>
      <c r="G381" s="7"/>
      <c r="H381" s="16"/>
    </row>
    <row r="382" spans="2:8" ht="12.75" customHeight="1">
      <c r="B382" s="23"/>
      <c r="C382" s="7"/>
      <c r="D382" s="7"/>
      <c r="F382" s="7"/>
      <c r="G382" s="7"/>
      <c r="H382" s="16"/>
    </row>
    <row r="383" spans="2:8" ht="12.75" customHeight="1">
      <c r="B383" s="23"/>
      <c r="C383" s="7"/>
      <c r="D383" s="7"/>
      <c r="F383" s="7"/>
      <c r="G383" s="7"/>
      <c r="H383" s="16"/>
    </row>
    <row r="384" spans="2:8" ht="12.75" customHeight="1">
      <c r="B384" s="23"/>
      <c r="C384" s="7"/>
      <c r="D384" s="7"/>
      <c r="F384" s="7"/>
      <c r="G384" s="7"/>
      <c r="H384" s="16"/>
    </row>
    <row r="385" spans="2:8" ht="12.75" customHeight="1">
      <c r="B385" s="23"/>
      <c r="C385" s="7"/>
      <c r="D385" s="7"/>
      <c r="F385" s="7"/>
      <c r="G385" s="7"/>
      <c r="H385" s="16"/>
    </row>
    <row r="386" spans="2:8" ht="12.75" customHeight="1">
      <c r="B386" s="23"/>
      <c r="C386" s="7"/>
      <c r="D386" s="7"/>
      <c r="F386" s="7"/>
      <c r="G386" s="7"/>
      <c r="H386" s="16"/>
    </row>
    <row r="387" spans="2:8" ht="12.75" customHeight="1">
      <c r="B387" s="23"/>
      <c r="C387" s="7"/>
      <c r="D387" s="7"/>
      <c r="F387" s="7"/>
      <c r="G387" s="7"/>
      <c r="H387" s="16"/>
    </row>
    <row r="388" spans="2:8" ht="12.75" customHeight="1">
      <c r="B388" s="23"/>
      <c r="C388" s="7"/>
      <c r="D388" s="7"/>
      <c r="F388" s="7"/>
      <c r="G388" s="7"/>
      <c r="H388" s="16"/>
    </row>
    <row r="389" spans="2:8" ht="12.75" customHeight="1">
      <c r="B389" s="23"/>
      <c r="C389" s="7"/>
      <c r="D389" s="7"/>
      <c r="F389" s="7"/>
      <c r="G389" s="7"/>
      <c r="H389" s="16"/>
    </row>
    <row r="390" spans="2:8" ht="12.75" customHeight="1">
      <c r="B390" s="23"/>
      <c r="C390" s="7"/>
      <c r="D390" s="7"/>
      <c r="F390" s="7"/>
      <c r="G390" s="7"/>
      <c r="H390" s="16"/>
    </row>
    <row r="391" spans="2:8" ht="12.75" customHeight="1">
      <c r="B391" s="23"/>
      <c r="C391" s="7"/>
      <c r="D391" s="7"/>
      <c r="F391" s="7"/>
      <c r="G391" s="7"/>
      <c r="H391" s="16"/>
    </row>
    <row r="392" spans="2:8" ht="12.75" customHeight="1">
      <c r="B392" s="23"/>
      <c r="C392" s="7"/>
      <c r="D392" s="7"/>
      <c r="F392" s="7"/>
      <c r="G392" s="7"/>
      <c r="H392" s="16"/>
    </row>
    <row r="393" spans="2:8" ht="12.75" customHeight="1">
      <c r="B393" s="23"/>
      <c r="C393" s="7"/>
      <c r="D393" s="7"/>
      <c r="F393" s="7"/>
      <c r="G393" s="7"/>
      <c r="H393" s="16"/>
    </row>
    <row r="394" spans="2:8" ht="12.75" customHeight="1">
      <c r="B394" s="23"/>
      <c r="C394" s="7"/>
      <c r="D394" s="7"/>
      <c r="F394" s="7"/>
      <c r="G394" s="7"/>
      <c r="H394" s="16"/>
    </row>
    <row r="395" spans="2:8" ht="12.75" customHeight="1">
      <c r="B395" s="23"/>
      <c r="C395" s="7"/>
      <c r="D395" s="7"/>
      <c r="F395" s="7"/>
      <c r="G395" s="7"/>
      <c r="H395" s="16"/>
    </row>
    <row r="396" spans="2:8" ht="12.75" customHeight="1">
      <c r="B396" s="23"/>
      <c r="C396" s="7"/>
      <c r="D396" s="7"/>
      <c r="F396" s="7"/>
      <c r="G396" s="7"/>
      <c r="H396" s="16"/>
    </row>
    <row r="397" spans="2:8" ht="12.75" customHeight="1">
      <c r="B397" s="23"/>
      <c r="C397" s="7"/>
      <c r="D397" s="7"/>
      <c r="F397" s="7"/>
      <c r="G397" s="7"/>
      <c r="H397" s="16"/>
    </row>
    <row r="398" spans="2:8" ht="12.75" customHeight="1">
      <c r="B398" s="23"/>
      <c r="C398" s="7"/>
      <c r="D398" s="7"/>
      <c r="F398" s="7"/>
      <c r="G398" s="7"/>
      <c r="H398" s="16"/>
    </row>
    <row r="399" spans="2:8" ht="12.75" customHeight="1">
      <c r="B399" s="23"/>
      <c r="C399" s="7"/>
      <c r="D399" s="7"/>
      <c r="F399" s="7"/>
      <c r="G399" s="7"/>
      <c r="H399" s="16"/>
    </row>
    <row r="400" spans="2:8" ht="12.75" customHeight="1">
      <c r="B400" s="23"/>
      <c r="C400" s="7"/>
      <c r="D400" s="7"/>
      <c r="F400" s="7"/>
      <c r="G400" s="7"/>
      <c r="H400" s="16"/>
    </row>
    <row r="401" spans="2:8" ht="12.75" customHeight="1">
      <c r="B401" s="23"/>
      <c r="C401" s="7"/>
      <c r="D401" s="7"/>
      <c r="F401" s="7"/>
      <c r="G401" s="7"/>
      <c r="H401" s="16"/>
    </row>
    <row r="402" spans="2:8" ht="12.75" customHeight="1">
      <c r="B402" s="23"/>
      <c r="C402" s="7"/>
      <c r="D402" s="7"/>
      <c r="F402" s="7"/>
      <c r="G402" s="7"/>
      <c r="H402" s="16"/>
    </row>
    <row r="403" spans="2:8" ht="12.75" customHeight="1">
      <c r="B403" s="23"/>
      <c r="C403" s="7"/>
      <c r="D403" s="7"/>
      <c r="F403" s="7"/>
      <c r="G403" s="7"/>
      <c r="H403" s="16"/>
    </row>
    <row r="404" spans="2:8" ht="12.75" customHeight="1">
      <c r="B404" s="23"/>
      <c r="C404" s="7"/>
      <c r="D404" s="7"/>
      <c r="F404" s="7"/>
      <c r="G404" s="7"/>
      <c r="H404" s="16"/>
    </row>
    <row r="405" spans="2:8" ht="12.75" customHeight="1">
      <c r="B405" s="23"/>
      <c r="C405" s="7"/>
      <c r="D405" s="7"/>
      <c r="F405" s="7"/>
      <c r="G405" s="7"/>
      <c r="H405" s="16"/>
    </row>
    <row r="406" spans="2:8" ht="12.75" customHeight="1">
      <c r="B406" s="23"/>
      <c r="C406" s="7"/>
      <c r="D406" s="7"/>
      <c r="F406" s="7"/>
      <c r="G406" s="7"/>
      <c r="H406" s="16"/>
    </row>
    <row r="407" spans="2:8" ht="12.75" customHeight="1">
      <c r="B407" s="23"/>
      <c r="C407" s="7"/>
      <c r="D407" s="7"/>
      <c r="F407" s="7"/>
      <c r="G407" s="7"/>
      <c r="H407" s="16"/>
    </row>
    <row r="408" spans="2:8" ht="12.75" customHeight="1">
      <c r="B408" s="23"/>
      <c r="C408" s="7"/>
      <c r="D408" s="7"/>
      <c r="F408" s="7"/>
      <c r="G408" s="7"/>
      <c r="H408" s="16"/>
    </row>
    <row r="409" spans="2:8" ht="12.75" customHeight="1">
      <c r="B409" s="23"/>
      <c r="C409" s="7"/>
      <c r="D409" s="7"/>
      <c r="F409" s="7"/>
      <c r="G409" s="7"/>
      <c r="H409" s="16"/>
    </row>
    <row r="410" spans="2:8" ht="12.75" customHeight="1">
      <c r="B410" s="23"/>
      <c r="C410" s="7"/>
      <c r="D410" s="7"/>
      <c r="F410" s="7"/>
      <c r="G410" s="7"/>
      <c r="H410" s="16"/>
    </row>
    <row r="411" spans="2:8" ht="12.75" customHeight="1">
      <c r="B411" s="23"/>
      <c r="C411" s="7"/>
      <c r="D411" s="7"/>
      <c r="F411" s="7"/>
      <c r="G411" s="7"/>
      <c r="H411" s="16"/>
    </row>
    <row r="412" spans="2:8" ht="12.75" customHeight="1">
      <c r="B412" s="23"/>
      <c r="C412" s="7"/>
      <c r="D412" s="7"/>
      <c r="F412" s="7"/>
      <c r="G412" s="7"/>
      <c r="H412" s="16"/>
    </row>
    <row r="413" spans="2:8" ht="12.75" customHeight="1">
      <c r="B413" s="23"/>
      <c r="C413" s="7"/>
      <c r="D413" s="7"/>
      <c r="F413" s="7"/>
      <c r="G413" s="7"/>
      <c r="H413" s="16"/>
    </row>
    <row r="414" spans="2:8" ht="12.75" customHeight="1">
      <c r="B414" s="23"/>
      <c r="C414" s="7"/>
      <c r="D414" s="7"/>
      <c r="F414" s="7"/>
      <c r="G414" s="7"/>
      <c r="H414" s="16"/>
    </row>
    <row r="415" spans="2:8" ht="12.75" customHeight="1">
      <c r="B415" s="23"/>
      <c r="C415" s="7"/>
      <c r="D415" s="7"/>
      <c r="F415" s="7"/>
      <c r="G415" s="7"/>
      <c r="H415" s="16"/>
    </row>
    <row r="416" spans="2:8" ht="12.75" customHeight="1">
      <c r="B416" s="23"/>
      <c r="C416" s="7"/>
      <c r="D416" s="7"/>
      <c r="F416" s="7"/>
      <c r="G416" s="7"/>
      <c r="H416" s="16"/>
    </row>
    <row r="417" spans="2:8" ht="12.75" customHeight="1">
      <c r="B417" s="23"/>
      <c r="C417" s="7"/>
      <c r="D417" s="7"/>
      <c r="F417" s="7"/>
      <c r="G417" s="7"/>
      <c r="H417" s="16"/>
    </row>
    <row r="418" spans="2:8" ht="12.75" customHeight="1">
      <c r="B418" s="23"/>
      <c r="C418" s="7"/>
      <c r="D418" s="7"/>
      <c r="F418" s="7"/>
      <c r="G418" s="7"/>
      <c r="H418" s="16"/>
    </row>
    <row r="419" spans="2:8" ht="12.75" customHeight="1">
      <c r="B419" s="23"/>
      <c r="C419" s="7"/>
      <c r="D419" s="7"/>
      <c r="F419" s="7"/>
      <c r="G419" s="7"/>
      <c r="H419" s="16"/>
    </row>
    <row r="420" spans="2:8" ht="12.75" customHeight="1">
      <c r="B420" s="23"/>
      <c r="C420" s="7"/>
      <c r="D420" s="7"/>
      <c r="F420" s="7"/>
      <c r="G420" s="7"/>
      <c r="H420" s="16"/>
    </row>
    <row r="421" spans="2:8" ht="12.75" customHeight="1">
      <c r="B421" s="23"/>
      <c r="C421" s="7"/>
      <c r="D421" s="7"/>
      <c r="F421" s="7"/>
      <c r="G421" s="7"/>
      <c r="H421" s="16"/>
    </row>
    <row r="422" spans="2:8" ht="12.75" customHeight="1">
      <c r="B422" s="23"/>
      <c r="C422" s="7"/>
      <c r="D422" s="7"/>
      <c r="F422" s="7"/>
      <c r="G422" s="7"/>
      <c r="H422" s="16"/>
    </row>
    <row r="423" spans="2:8" ht="12.75" customHeight="1">
      <c r="B423" s="23"/>
      <c r="C423" s="7"/>
      <c r="D423" s="7"/>
      <c r="F423" s="7"/>
      <c r="G423" s="7"/>
      <c r="H423" s="16"/>
    </row>
    <row r="424" spans="2:8" ht="12.75" customHeight="1">
      <c r="B424" s="23"/>
      <c r="C424" s="7"/>
      <c r="D424" s="7"/>
      <c r="F424" s="7"/>
      <c r="G424" s="7"/>
      <c r="H424" s="16"/>
    </row>
    <row r="425" spans="2:8" ht="12.75" customHeight="1">
      <c r="B425" s="23"/>
      <c r="C425" s="7"/>
      <c r="D425" s="7"/>
      <c r="F425" s="7"/>
      <c r="G425" s="7"/>
      <c r="H425" s="16"/>
    </row>
    <row r="426" spans="2:8" ht="12.75" customHeight="1">
      <c r="B426" s="23"/>
      <c r="C426" s="7"/>
      <c r="D426" s="7"/>
      <c r="F426" s="7"/>
      <c r="G426" s="7"/>
      <c r="H426" s="16"/>
    </row>
    <row r="427" spans="2:8" ht="12.75" customHeight="1">
      <c r="B427" s="23"/>
      <c r="C427" s="7"/>
      <c r="D427" s="7"/>
      <c r="F427" s="7"/>
      <c r="G427" s="7"/>
      <c r="H427" s="16"/>
    </row>
    <row r="428" spans="2:8" ht="12.75" customHeight="1">
      <c r="B428" s="23"/>
      <c r="C428" s="7"/>
      <c r="D428" s="7"/>
      <c r="F428" s="7"/>
      <c r="G428" s="7"/>
      <c r="H428" s="16"/>
    </row>
    <row r="429" spans="2:8" ht="12.75" customHeight="1">
      <c r="B429" s="23"/>
      <c r="C429" s="7"/>
      <c r="D429" s="7"/>
      <c r="F429" s="7"/>
      <c r="G429" s="7"/>
      <c r="H429" s="16"/>
    </row>
    <row r="430" spans="2:8" ht="12.75" customHeight="1">
      <c r="B430" s="23"/>
      <c r="C430" s="7"/>
      <c r="D430" s="7"/>
      <c r="F430" s="7"/>
      <c r="G430" s="7"/>
      <c r="H430" s="16"/>
    </row>
    <row r="431" spans="2:8" ht="12.75" customHeight="1">
      <c r="B431" s="23"/>
      <c r="C431" s="7"/>
      <c r="D431" s="7"/>
      <c r="F431" s="7"/>
      <c r="G431" s="7"/>
      <c r="H431" s="16"/>
    </row>
    <row r="432" spans="2:8" ht="12.75" customHeight="1">
      <c r="B432" s="23"/>
      <c r="C432" s="7"/>
      <c r="D432" s="7"/>
      <c r="F432" s="7"/>
      <c r="G432" s="7"/>
      <c r="H432" s="16"/>
    </row>
    <row r="433" spans="2:8" ht="12.75" customHeight="1">
      <c r="B433" s="23"/>
      <c r="C433" s="7"/>
      <c r="D433" s="7"/>
      <c r="F433" s="7"/>
      <c r="G433" s="7"/>
      <c r="H433" s="16"/>
    </row>
    <row r="434" spans="2:8" ht="12.75" customHeight="1">
      <c r="B434" s="23"/>
      <c r="C434" s="7"/>
      <c r="D434" s="7"/>
      <c r="F434" s="7"/>
      <c r="G434" s="7"/>
      <c r="H434" s="16"/>
    </row>
    <row r="435" spans="2:8" ht="12.75" customHeight="1">
      <c r="B435" s="23"/>
      <c r="C435" s="7"/>
      <c r="D435" s="7"/>
      <c r="F435" s="7"/>
      <c r="G435" s="7"/>
      <c r="H435" s="16"/>
    </row>
    <row r="436" spans="2:8" ht="12.75" customHeight="1">
      <c r="B436" s="23"/>
      <c r="C436" s="7"/>
      <c r="D436" s="7"/>
      <c r="F436" s="7"/>
      <c r="G436" s="7"/>
      <c r="H436" s="16"/>
    </row>
    <row r="437" spans="2:8" ht="12.75" customHeight="1">
      <c r="B437" s="23"/>
      <c r="C437" s="7"/>
      <c r="D437" s="7"/>
      <c r="F437" s="7"/>
      <c r="G437" s="7"/>
      <c r="H437" s="16"/>
    </row>
    <row r="438" spans="2:8" ht="12.75" customHeight="1">
      <c r="B438" s="23"/>
      <c r="C438" s="7"/>
      <c r="D438" s="7"/>
      <c r="F438" s="7"/>
      <c r="G438" s="7"/>
      <c r="H438" s="16"/>
    </row>
    <row r="439" spans="2:8" ht="12.75" customHeight="1">
      <c r="B439" s="23"/>
      <c r="C439" s="7"/>
      <c r="D439" s="7"/>
      <c r="F439" s="7"/>
      <c r="G439" s="7"/>
      <c r="H439" s="16"/>
    </row>
    <row r="440" spans="2:8" ht="12.75" customHeight="1">
      <c r="B440" s="23"/>
      <c r="C440" s="7"/>
      <c r="D440" s="7"/>
      <c r="F440" s="7"/>
      <c r="G440" s="7"/>
      <c r="H440" s="16"/>
    </row>
    <row r="441" spans="2:8" ht="12.75" customHeight="1">
      <c r="B441" s="23"/>
      <c r="C441" s="7"/>
      <c r="D441" s="7"/>
      <c r="F441" s="7"/>
      <c r="G441" s="7"/>
      <c r="H441" s="16"/>
    </row>
    <row r="442" spans="2:8" ht="12.75" customHeight="1">
      <c r="B442" s="23"/>
      <c r="C442" s="7"/>
      <c r="D442" s="7"/>
      <c r="F442" s="7"/>
      <c r="G442" s="7"/>
      <c r="H442" s="16"/>
    </row>
    <row r="443" spans="2:8" ht="12.75" customHeight="1">
      <c r="B443" s="23"/>
      <c r="C443" s="7"/>
      <c r="D443" s="7"/>
      <c r="F443" s="7"/>
      <c r="G443" s="7"/>
      <c r="H443" s="16"/>
    </row>
    <row r="444" spans="2:8" ht="12.75" customHeight="1">
      <c r="B444" s="23"/>
      <c r="C444" s="7"/>
      <c r="D444" s="7"/>
      <c r="F444" s="7"/>
      <c r="G444" s="7"/>
      <c r="H444" s="16"/>
    </row>
    <row r="445" spans="2:8" ht="12.75" customHeight="1">
      <c r="B445" s="23"/>
      <c r="C445" s="7"/>
      <c r="D445" s="7"/>
      <c r="F445" s="7"/>
      <c r="G445" s="7"/>
      <c r="H445" s="16"/>
    </row>
    <row r="446" spans="2:8" ht="12.75" customHeight="1">
      <c r="B446" s="23"/>
      <c r="C446" s="7"/>
      <c r="D446" s="7"/>
      <c r="F446" s="7"/>
      <c r="G446" s="7"/>
      <c r="H446" s="16"/>
    </row>
    <row r="447" spans="2:8" ht="12.75" customHeight="1">
      <c r="B447" s="23"/>
      <c r="C447" s="7"/>
      <c r="D447" s="7"/>
      <c r="F447" s="7"/>
      <c r="G447" s="7"/>
      <c r="H447" s="16"/>
    </row>
    <row r="448" spans="2:8" ht="12.75" customHeight="1">
      <c r="B448" s="23"/>
      <c r="C448" s="7"/>
      <c r="D448" s="7"/>
      <c r="F448" s="7"/>
      <c r="G448" s="7"/>
      <c r="H448" s="16"/>
    </row>
    <row r="449" spans="2:8" ht="12.75" customHeight="1">
      <c r="B449" s="23"/>
      <c r="C449" s="7"/>
      <c r="D449" s="7"/>
      <c r="F449" s="7"/>
      <c r="G449" s="7"/>
      <c r="H449" s="16"/>
    </row>
    <row r="450" spans="2:8" ht="12.75" customHeight="1">
      <c r="B450" s="23"/>
      <c r="C450" s="7"/>
      <c r="D450" s="7"/>
      <c r="F450" s="7"/>
      <c r="G450" s="7"/>
      <c r="H450" s="16"/>
    </row>
    <row r="451" spans="2:8" ht="12.75" customHeight="1">
      <c r="B451" s="23"/>
      <c r="C451" s="7"/>
      <c r="D451" s="7"/>
      <c r="F451" s="7"/>
      <c r="G451" s="7"/>
      <c r="H451" s="16"/>
    </row>
    <row r="452" spans="2:8" ht="12.75" customHeight="1">
      <c r="B452" s="23"/>
      <c r="C452" s="7"/>
      <c r="D452" s="7"/>
      <c r="F452" s="7"/>
      <c r="G452" s="7"/>
      <c r="H452" s="16"/>
    </row>
    <row r="453" spans="2:8" ht="12.75" customHeight="1">
      <c r="B453" s="23"/>
      <c r="C453" s="7"/>
      <c r="D453" s="7"/>
      <c r="F453" s="7"/>
      <c r="G453" s="7"/>
      <c r="H453" s="16"/>
    </row>
    <row r="454" spans="2:8" ht="12.75" customHeight="1">
      <c r="B454" s="23"/>
      <c r="C454" s="7"/>
      <c r="D454" s="7"/>
      <c r="F454" s="7"/>
      <c r="G454" s="7"/>
      <c r="H454" s="16"/>
    </row>
    <row r="455" spans="2:8" ht="12.75" customHeight="1">
      <c r="B455" s="23"/>
      <c r="C455" s="7"/>
      <c r="D455" s="7"/>
      <c r="F455" s="7"/>
      <c r="G455" s="7"/>
      <c r="H455" s="16"/>
    </row>
    <row r="456" spans="2:8" ht="12.75" customHeight="1">
      <c r="B456" s="23"/>
      <c r="C456" s="7"/>
      <c r="D456" s="7"/>
      <c r="F456" s="7"/>
      <c r="G456" s="7"/>
      <c r="H456" s="16"/>
    </row>
    <row r="457" spans="2:8" ht="12.75" customHeight="1">
      <c r="B457" s="23"/>
      <c r="C457" s="7"/>
      <c r="D457" s="7"/>
      <c r="F457" s="7"/>
      <c r="G457" s="7"/>
      <c r="H457" s="16"/>
    </row>
    <row r="458" spans="2:8" ht="12.75" customHeight="1">
      <c r="B458" s="23"/>
      <c r="C458" s="7"/>
      <c r="D458" s="7"/>
      <c r="F458" s="7"/>
      <c r="G458" s="7"/>
      <c r="H458" s="16"/>
    </row>
    <row r="459" spans="2:8" ht="12.75" customHeight="1">
      <c r="B459" s="23"/>
      <c r="C459" s="7"/>
      <c r="D459" s="7"/>
      <c r="F459" s="7"/>
      <c r="G459" s="7"/>
      <c r="H459" s="16"/>
    </row>
    <row r="460" spans="2:8" ht="12.75" customHeight="1">
      <c r="B460" s="23"/>
      <c r="C460" s="7"/>
      <c r="D460" s="7"/>
      <c r="F460" s="7"/>
      <c r="G460" s="7"/>
      <c r="H460" s="16"/>
    </row>
    <row r="461" spans="2:8" ht="12.75" customHeight="1">
      <c r="B461" s="23"/>
      <c r="C461" s="7"/>
      <c r="D461" s="7"/>
      <c r="F461" s="7"/>
      <c r="G461" s="7"/>
      <c r="H461" s="16"/>
    </row>
    <row r="462" spans="2:8" ht="12.75" customHeight="1">
      <c r="B462" s="23"/>
      <c r="C462" s="7"/>
      <c r="D462" s="7"/>
      <c r="F462" s="7"/>
      <c r="G462" s="7"/>
      <c r="H462" s="16"/>
    </row>
    <row r="463" spans="2:8" ht="12.75" customHeight="1">
      <c r="B463" s="23"/>
      <c r="C463" s="7"/>
      <c r="D463" s="7"/>
      <c r="F463" s="7"/>
      <c r="G463" s="7"/>
      <c r="H463" s="16"/>
    </row>
    <row r="464" spans="2:8" ht="12.75" customHeight="1">
      <c r="B464" s="23"/>
      <c r="C464" s="7"/>
      <c r="D464" s="7"/>
      <c r="F464" s="7"/>
      <c r="G464" s="7"/>
      <c r="H464" s="16"/>
    </row>
    <row r="465" spans="2:8" ht="12.75" customHeight="1">
      <c r="B465" s="23"/>
      <c r="C465" s="7"/>
      <c r="D465" s="7"/>
      <c r="F465" s="7"/>
      <c r="G465" s="7"/>
      <c r="H465" s="16"/>
    </row>
    <row r="466" spans="2:8" ht="12.75" customHeight="1">
      <c r="B466" s="23"/>
      <c r="C466" s="7"/>
      <c r="D466" s="7"/>
      <c r="F466" s="7"/>
      <c r="G466" s="7"/>
      <c r="H466" s="16"/>
    </row>
    <row r="467" spans="2:8" ht="12.75" customHeight="1">
      <c r="B467" s="23"/>
      <c r="C467" s="7"/>
      <c r="D467" s="7"/>
      <c r="F467" s="7"/>
      <c r="G467" s="7"/>
      <c r="H467" s="16"/>
    </row>
    <row r="468" spans="2:8" ht="12.75" customHeight="1">
      <c r="B468" s="23"/>
      <c r="C468" s="7"/>
      <c r="D468" s="7"/>
      <c r="F468" s="7"/>
      <c r="G468" s="7"/>
      <c r="H468" s="16"/>
    </row>
    <row r="469" spans="2:8" ht="12.75" customHeight="1">
      <c r="B469" s="23"/>
      <c r="C469" s="7"/>
      <c r="D469" s="7"/>
      <c r="F469" s="7"/>
      <c r="G469" s="7"/>
      <c r="H469" s="16"/>
    </row>
    <row r="470" spans="2:8" ht="12.75" customHeight="1">
      <c r="B470" s="23"/>
      <c r="C470" s="7"/>
      <c r="D470" s="7"/>
      <c r="F470" s="7"/>
      <c r="G470" s="7"/>
      <c r="H470" s="16"/>
    </row>
    <row r="471" spans="2:8" ht="12.75" customHeight="1">
      <c r="B471" s="23"/>
      <c r="C471" s="7"/>
      <c r="D471" s="7"/>
      <c r="F471" s="7"/>
      <c r="G471" s="7"/>
      <c r="H471" s="16"/>
    </row>
    <row r="472" spans="2:8" ht="12.75" customHeight="1">
      <c r="B472" s="23"/>
      <c r="C472" s="7"/>
      <c r="D472" s="7"/>
      <c r="F472" s="7"/>
      <c r="G472" s="7"/>
      <c r="H472" s="16"/>
    </row>
    <row r="473" spans="2:8" ht="12.75" customHeight="1">
      <c r="B473" s="23"/>
      <c r="C473" s="7"/>
      <c r="D473" s="7"/>
      <c r="F473" s="7"/>
      <c r="G473" s="7"/>
      <c r="H473" s="16"/>
    </row>
    <row r="474" spans="2:8" ht="12.75" customHeight="1">
      <c r="B474" s="23"/>
      <c r="C474" s="7"/>
      <c r="D474" s="7"/>
      <c r="F474" s="7"/>
      <c r="G474" s="7"/>
      <c r="H474" s="16"/>
    </row>
    <row r="475" spans="2:8" ht="12.75" customHeight="1">
      <c r="B475" s="23"/>
      <c r="C475" s="7"/>
      <c r="D475" s="7"/>
      <c r="F475" s="7"/>
      <c r="G475" s="7"/>
      <c r="H475" s="16"/>
    </row>
    <row r="476" spans="2:8" ht="12.75" customHeight="1">
      <c r="B476" s="23"/>
      <c r="C476" s="7"/>
      <c r="D476" s="7"/>
      <c r="F476" s="7"/>
      <c r="G476" s="7"/>
      <c r="H476" s="16"/>
    </row>
    <row r="477" spans="2:8" ht="12.75" customHeight="1">
      <c r="B477" s="23"/>
      <c r="C477" s="7"/>
      <c r="D477" s="7"/>
      <c r="F477" s="7"/>
      <c r="G477" s="7"/>
      <c r="H477" s="16"/>
    </row>
    <row r="478" spans="2:8" ht="12.75" customHeight="1">
      <c r="B478" s="23"/>
      <c r="C478" s="7"/>
      <c r="D478" s="7"/>
      <c r="F478" s="7"/>
      <c r="G478" s="7"/>
      <c r="H478" s="16"/>
    </row>
    <row r="479" spans="2:8" ht="12.75" customHeight="1">
      <c r="B479" s="23"/>
      <c r="C479" s="7"/>
      <c r="D479" s="7"/>
      <c r="F479" s="7"/>
      <c r="G479" s="7"/>
      <c r="H479" s="16"/>
    </row>
    <row r="480" spans="2:8" ht="12.75" customHeight="1">
      <c r="B480" s="23"/>
      <c r="C480" s="7"/>
      <c r="D480" s="7"/>
      <c r="F480" s="7"/>
      <c r="G480" s="7"/>
      <c r="H480" s="16"/>
    </row>
    <row r="481" spans="2:8" ht="12.75" customHeight="1">
      <c r="B481" s="23"/>
      <c r="C481" s="7"/>
      <c r="D481" s="7"/>
      <c r="F481" s="7"/>
      <c r="G481" s="7"/>
      <c r="H481" s="16"/>
    </row>
    <row r="482" spans="2:8" ht="12.75" customHeight="1">
      <c r="B482" s="23"/>
      <c r="C482" s="7"/>
      <c r="D482" s="7"/>
      <c r="F482" s="7"/>
      <c r="G482" s="7"/>
      <c r="H482" s="16"/>
    </row>
    <row r="483" spans="2:8" ht="12.75" customHeight="1">
      <c r="B483" s="23"/>
      <c r="C483" s="7"/>
      <c r="D483" s="7"/>
      <c r="F483" s="7"/>
      <c r="G483" s="7"/>
      <c r="H483" s="16"/>
    </row>
    <row r="484" spans="2:8" ht="12.75" customHeight="1">
      <c r="B484" s="23"/>
      <c r="C484" s="7"/>
      <c r="D484" s="7"/>
      <c r="F484" s="7"/>
      <c r="G484" s="7"/>
      <c r="H484" s="16"/>
    </row>
    <row r="485" spans="2:8" ht="12.75" customHeight="1">
      <c r="B485" s="23"/>
      <c r="C485" s="7"/>
      <c r="D485" s="7"/>
      <c r="F485" s="7"/>
      <c r="G485" s="7"/>
      <c r="H485" s="16"/>
    </row>
    <row r="486" spans="2:8" ht="12.75" customHeight="1">
      <c r="B486" s="23"/>
      <c r="C486" s="7"/>
      <c r="D486" s="7"/>
      <c r="F486" s="7"/>
      <c r="G486" s="7"/>
      <c r="H486" s="16"/>
    </row>
    <row r="487" spans="2:8" ht="12.75" customHeight="1">
      <c r="B487" s="23"/>
      <c r="C487" s="7"/>
      <c r="D487" s="7"/>
      <c r="F487" s="7"/>
      <c r="G487" s="7"/>
      <c r="H487" s="16"/>
    </row>
    <row r="488" spans="2:8" ht="12.75" customHeight="1">
      <c r="B488" s="23"/>
      <c r="C488" s="7"/>
      <c r="D488" s="7"/>
      <c r="F488" s="7"/>
      <c r="G488" s="7"/>
      <c r="H488" s="16"/>
    </row>
    <row r="489" spans="2:8" ht="12.75" customHeight="1">
      <c r="B489" s="23"/>
      <c r="C489" s="7"/>
      <c r="D489" s="7"/>
      <c r="F489" s="7"/>
      <c r="G489" s="7"/>
      <c r="H489" s="16"/>
    </row>
    <row r="490" spans="2:8" ht="12.75" customHeight="1">
      <c r="B490" s="23"/>
      <c r="C490" s="7"/>
      <c r="D490" s="7"/>
      <c r="F490" s="7"/>
      <c r="G490" s="7"/>
      <c r="H490" s="16"/>
    </row>
    <row r="491" spans="2:8" ht="12.75" customHeight="1">
      <c r="B491" s="23"/>
      <c r="C491" s="7"/>
      <c r="D491" s="7"/>
      <c r="F491" s="7"/>
      <c r="G491" s="7"/>
      <c r="H491" s="16"/>
    </row>
    <row r="492" spans="2:8" ht="12.75" customHeight="1">
      <c r="B492" s="23"/>
      <c r="C492" s="7"/>
      <c r="D492" s="7"/>
      <c r="F492" s="7"/>
      <c r="G492" s="7"/>
      <c r="H492" s="16"/>
    </row>
    <row r="493" spans="2:8" ht="12.75" customHeight="1">
      <c r="B493" s="23"/>
      <c r="C493" s="7"/>
      <c r="D493" s="7"/>
      <c r="F493" s="7"/>
      <c r="G493" s="7"/>
      <c r="H493" s="16"/>
    </row>
    <row r="494" spans="2:8" ht="12.75" customHeight="1">
      <c r="B494" s="23"/>
      <c r="C494" s="7"/>
      <c r="D494" s="7"/>
      <c r="F494" s="7"/>
      <c r="G494" s="7"/>
      <c r="H494" s="16"/>
    </row>
    <row r="495" spans="2:8" ht="12.75" customHeight="1">
      <c r="B495" s="23"/>
      <c r="C495" s="7"/>
      <c r="D495" s="7"/>
      <c r="F495" s="7"/>
      <c r="G495" s="7"/>
      <c r="H495" s="16"/>
    </row>
    <row r="496" spans="2:8" ht="12.75" customHeight="1">
      <c r="B496" s="23"/>
      <c r="C496" s="7"/>
      <c r="D496" s="7"/>
      <c r="F496" s="7"/>
      <c r="G496" s="7"/>
      <c r="H496" s="16"/>
    </row>
    <row r="497" spans="2:8" ht="12.75" customHeight="1">
      <c r="B497" s="23"/>
      <c r="C497" s="7"/>
      <c r="D497" s="7"/>
      <c r="F497" s="7"/>
      <c r="G497" s="7"/>
      <c r="H497" s="16"/>
    </row>
    <row r="498" spans="2:8" ht="12.75" customHeight="1">
      <c r="B498" s="23"/>
      <c r="C498" s="7"/>
      <c r="D498" s="7"/>
      <c r="F498" s="7"/>
      <c r="G498" s="7"/>
      <c r="H498" s="16"/>
    </row>
    <row r="499" spans="2:8" ht="12.75" customHeight="1">
      <c r="B499" s="23"/>
      <c r="C499" s="7"/>
      <c r="D499" s="7"/>
      <c r="F499" s="7"/>
      <c r="G499" s="7"/>
      <c r="H499" s="16"/>
    </row>
    <row r="500" spans="2:8" ht="12.75" customHeight="1">
      <c r="B500" s="23"/>
      <c r="C500" s="7"/>
      <c r="D500" s="7"/>
      <c r="F500" s="7"/>
      <c r="G500" s="7"/>
      <c r="H500" s="16"/>
    </row>
    <row r="501" spans="2:8" ht="12.75" customHeight="1">
      <c r="B501" s="23"/>
      <c r="C501" s="7"/>
      <c r="D501" s="7"/>
      <c r="F501" s="7"/>
      <c r="G501" s="7"/>
      <c r="H501" s="16"/>
    </row>
    <row r="502" spans="2:8" ht="12.75" customHeight="1">
      <c r="B502" s="23"/>
      <c r="C502" s="7"/>
      <c r="D502" s="7"/>
      <c r="F502" s="7"/>
      <c r="G502" s="7"/>
      <c r="H502" s="16"/>
    </row>
    <row r="503" spans="2:8" ht="12.75" customHeight="1">
      <c r="B503" s="23"/>
      <c r="C503" s="7"/>
      <c r="D503" s="7"/>
      <c r="F503" s="7"/>
      <c r="G503" s="7"/>
      <c r="H503" s="16"/>
    </row>
    <row r="504" spans="2:8" ht="12.75" customHeight="1">
      <c r="B504" s="23"/>
      <c r="C504" s="7"/>
      <c r="D504" s="7"/>
      <c r="F504" s="7"/>
      <c r="G504" s="7"/>
      <c r="H504" s="16"/>
    </row>
    <row r="505" spans="2:8" ht="12.75" customHeight="1">
      <c r="B505" s="23"/>
      <c r="C505" s="7"/>
      <c r="D505" s="7"/>
      <c r="F505" s="7"/>
      <c r="G505" s="7"/>
      <c r="H505" s="16"/>
    </row>
    <row r="506" spans="2:8" ht="12.75" customHeight="1">
      <c r="B506" s="23"/>
      <c r="C506" s="7"/>
      <c r="D506" s="7"/>
      <c r="F506" s="7"/>
      <c r="G506" s="7"/>
      <c r="H506" s="16"/>
    </row>
    <row r="507" spans="2:8" ht="12.75" customHeight="1">
      <c r="B507" s="23"/>
      <c r="C507" s="7"/>
      <c r="D507" s="7"/>
      <c r="F507" s="7"/>
      <c r="G507" s="7"/>
      <c r="H507" s="16"/>
    </row>
    <row r="508" spans="2:8" ht="12.75" customHeight="1">
      <c r="B508" s="23"/>
      <c r="C508" s="7"/>
      <c r="D508" s="7"/>
      <c r="F508" s="7"/>
      <c r="G508" s="7"/>
      <c r="H508" s="16"/>
    </row>
    <row r="509" spans="2:8" ht="12.75" customHeight="1">
      <c r="B509" s="23"/>
      <c r="C509" s="7"/>
      <c r="D509" s="7"/>
      <c r="F509" s="7"/>
      <c r="G509" s="7"/>
      <c r="H509" s="16"/>
    </row>
    <row r="510" spans="2:8" ht="12.75" customHeight="1">
      <c r="B510" s="23"/>
      <c r="C510" s="7"/>
      <c r="D510" s="7"/>
      <c r="F510" s="7"/>
      <c r="G510" s="7"/>
      <c r="H510" s="16"/>
    </row>
    <row r="511" spans="2:8" ht="12.75" customHeight="1">
      <c r="B511" s="23"/>
      <c r="C511" s="7"/>
      <c r="D511" s="7"/>
      <c r="F511" s="7"/>
      <c r="G511" s="7"/>
      <c r="H511" s="16"/>
    </row>
    <row r="512" spans="2:8" ht="12.75" customHeight="1">
      <c r="B512" s="23"/>
      <c r="C512" s="7"/>
      <c r="D512" s="7"/>
      <c r="F512" s="7"/>
      <c r="G512" s="7"/>
      <c r="H512" s="16"/>
    </row>
    <row r="513" spans="2:8" ht="12.75" customHeight="1">
      <c r="B513" s="23"/>
      <c r="C513" s="7"/>
      <c r="D513" s="7"/>
      <c r="F513" s="7"/>
      <c r="G513" s="7"/>
      <c r="H513" s="16"/>
    </row>
    <row r="514" spans="2:8" ht="12.75" customHeight="1">
      <c r="B514" s="23"/>
      <c r="C514" s="7"/>
      <c r="D514" s="7"/>
      <c r="F514" s="7"/>
      <c r="G514" s="7"/>
      <c r="H514" s="16"/>
    </row>
    <row r="515" spans="2:8" ht="12.75" customHeight="1">
      <c r="B515" s="23"/>
      <c r="C515" s="7"/>
      <c r="D515" s="7"/>
      <c r="F515" s="7"/>
      <c r="G515" s="7"/>
      <c r="H515" s="16"/>
    </row>
    <row r="516" spans="2:8" ht="12.75" customHeight="1">
      <c r="B516" s="23"/>
      <c r="C516" s="7"/>
      <c r="D516" s="7"/>
      <c r="F516" s="7"/>
      <c r="G516" s="7"/>
      <c r="H516" s="16"/>
    </row>
    <row r="517" spans="2:8" ht="12.75" customHeight="1">
      <c r="B517" s="23"/>
      <c r="C517" s="7"/>
      <c r="D517" s="7"/>
      <c r="F517" s="7"/>
      <c r="G517" s="7"/>
      <c r="H517" s="16"/>
    </row>
    <row r="518" spans="2:8" ht="12.75" customHeight="1">
      <c r="B518" s="23"/>
      <c r="C518" s="7"/>
      <c r="D518" s="7"/>
      <c r="F518" s="7"/>
      <c r="G518" s="7"/>
      <c r="H518" s="16"/>
    </row>
    <row r="519" spans="2:8" ht="12.75" customHeight="1">
      <c r="B519" s="23"/>
      <c r="C519" s="7"/>
      <c r="D519" s="7"/>
      <c r="F519" s="7"/>
      <c r="G519" s="7"/>
      <c r="H519" s="16"/>
    </row>
    <row r="520" spans="2:8" ht="12.75" customHeight="1">
      <c r="B520" s="23"/>
      <c r="C520" s="7"/>
      <c r="D520" s="7"/>
      <c r="F520" s="7"/>
      <c r="G520" s="7"/>
      <c r="H520" s="16"/>
    </row>
    <row r="521" spans="2:8" ht="12.75" customHeight="1">
      <c r="B521" s="23"/>
      <c r="C521" s="7"/>
      <c r="D521" s="7"/>
      <c r="F521" s="7"/>
      <c r="G521" s="7"/>
      <c r="H521" s="16"/>
    </row>
    <row r="522" spans="2:8" ht="12.75" customHeight="1">
      <c r="B522" s="23"/>
      <c r="C522" s="7"/>
      <c r="D522" s="7"/>
      <c r="F522" s="7"/>
      <c r="G522" s="7"/>
      <c r="H522" s="16"/>
    </row>
    <row r="523" spans="2:8" ht="12.75" customHeight="1">
      <c r="B523" s="23"/>
      <c r="C523" s="7"/>
      <c r="D523" s="7"/>
      <c r="F523" s="7"/>
      <c r="G523" s="7"/>
      <c r="H523" s="16"/>
    </row>
    <row r="524" spans="2:8" ht="12.75" customHeight="1">
      <c r="B524" s="23"/>
      <c r="C524" s="7"/>
      <c r="D524" s="7"/>
      <c r="F524" s="7"/>
      <c r="G524" s="7"/>
      <c r="H524" s="16"/>
    </row>
    <row r="525" spans="2:8" ht="12.75" customHeight="1">
      <c r="B525" s="23"/>
      <c r="C525" s="7"/>
      <c r="D525" s="7"/>
      <c r="F525" s="7"/>
      <c r="G525" s="7"/>
      <c r="H525" s="16"/>
    </row>
    <row r="526" spans="2:8" ht="12.75" customHeight="1">
      <c r="B526" s="23"/>
      <c r="C526" s="7"/>
      <c r="D526" s="7"/>
      <c r="F526" s="7"/>
      <c r="G526" s="7"/>
      <c r="H526" s="16"/>
    </row>
    <row r="527" spans="2:8" ht="12.75" customHeight="1">
      <c r="B527" s="23"/>
      <c r="C527" s="7"/>
      <c r="D527" s="7"/>
      <c r="F527" s="7"/>
      <c r="G527" s="7"/>
      <c r="H527" s="16"/>
    </row>
    <row r="528" spans="2:8" ht="12.75" customHeight="1">
      <c r="B528" s="23"/>
      <c r="C528" s="7"/>
      <c r="D528" s="7"/>
      <c r="F528" s="7"/>
      <c r="G528" s="7"/>
      <c r="H528" s="16"/>
    </row>
    <row r="529" spans="2:8" ht="12.75" customHeight="1">
      <c r="B529" s="23"/>
      <c r="C529" s="7"/>
      <c r="D529" s="7"/>
      <c r="F529" s="7"/>
      <c r="G529" s="7"/>
      <c r="H529" s="16"/>
    </row>
    <row r="530" spans="2:8" ht="12.75" customHeight="1">
      <c r="B530" s="23"/>
      <c r="C530" s="7"/>
      <c r="D530" s="7"/>
      <c r="F530" s="7"/>
      <c r="G530" s="7"/>
      <c r="H530" s="16"/>
    </row>
    <row r="531" spans="2:8" ht="12.75" customHeight="1">
      <c r="B531" s="23"/>
      <c r="C531" s="7"/>
      <c r="D531" s="7"/>
      <c r="F531" s="7"/>
      <c r="G531" s="7"/>
      <c r="H531" s="16"/>
    </row>
    <row r="532" spans="2:8" ht="12.75" customHeight="1">
      <c r="B532" s="23"/>
      <c r="C532" s="7"/>
      <c r="D532" s="7"/>
      <c r="F532" s="7"/>
      <c r="G532" s="7"/>
      <c r="H532" s="16"/>
    </row>
    <row r="533" spans="2:8" ht="12.75" customHeight="1">
      <c r="B533" s="23"/>
      <c r="C533" s="7"/>
      <c r="D533" s="7"/>
      <c r="F533" s="7"/>
      <c r="G533" s="7"/>
      <c r="H533" s="16"/>
    </row>
    <row r="534" spans="2:8" ht="12.75" customHeight="1">
      <c r="B534" s="23"/>
      <c r="C534" s="7"/>
      <c r="D534" s="7"/>
      <c r="F534" s="7"/>
      <c r="G534" s="7"/>
      <c r="H534" s="16"/>
    </row>
    <row r="535" spans="2:8" ht="12.75" customHeight="1">
      <c r="B535" s="23"/>
      <c r="C535" s="7"/>
      <c r="D535" s="7"/>
      <c r="F535" s="7"/>
      <c r="G535" s="7"/>
      <c r="H535" s="16"/>
    </row>
    <row r="536" spans="2:8" ht="12.75" customHeight="1">
      <c r="B536" s="23"/>
      <c r="C536" s="7"/>
      <c r="D536" s="7"/>
      <c r="F536" s="7"/>
      <c r="G536" s="7"/>
      <c r="H536" s="16"/>
    </row>
    <row r="537" spans="2:8" ht="12.75" customHeight="1">
      <c r="B537" s="23"/>
      <c r="C537" s="7"/>
      <c r="D537" s="7"/>
      <c r="F537" s="7"/>
      <c r="G537" s="7"/>
      <c r="H537" s="16"/>
    </row>
    <row r="538" spans="2:8" ht="12.75" customHeight="1">
      <c r="B538" s="23"/>
      <c r="C538" s="7"/>
      <c r="D538" s="7"/>
      <c r="F538" s="7"/>
      <c r="G538" s="7"/>
      <c r="H538" s="16"/>
    </row>
    <row r="539" spans="2:8" ht="12.75" customHeight="1">
      <c r="B539" s="23"/>
      <c r="C539" s="7"/>
      <c r="D539" s="7"/>
      <c r="F539" s="7"/>
      <c r="G539" s="7"/>
      <c r="H539" s="16"/>
    </row>
    <row r="540" spans="2:8" ht="12.75" customHeight="1">
      <c r="B540" s="23"/>
      <c r="C540" s="7"/>
      <c r="D540" s="7"/>
      <c r="F540" s="7"/>
      <c r="G540" s="7"/>
      <c r="H540" s="16"/>
    </row>
    <row r="541" spans="2:8" ht="12.75" customHeight="1">
      <c r="B541" s="23"/>
      <c r="C541" s="7"/>
      <c r="D541" s="7"/>
      <c r="F541" s="7"/>
      <c r="G541" s="7"/>
      <c r="H541" s="16"/>
    </row>
    <row r="542" spans="2:8" ht="12.75" customHeight="1">
      <c r="B542" s="23"/>
      <c r="C542" s="7"/>
      <c r="D542" s="7"/>
      <c r="F542" s="7"/>
      <c r="G542" s="7"/>
      <c r="H542" s="16"/>
    </row>
    <row r="543" spans="2:8" ht="12.75" customHeight="1">
      <c r="B543" s="23"/>
      <c r="C543" s="7"/>
      <c r="D543" s="7"/>
      <c r="F543" s="7"/>
      <c r="G543" s="7"/>
      <c r="H543" s="16"/>
    </row>
    <row r="544" spans="2:8" ht="12.75" customHeight="1">
      <c r="B544" s="23"/>
      <c r="C544" s="7"/>
      <c r="D544" s="7"/>
      <c r="F544" s="7"/>
      <c r="G544" s="7"/>
      <c r="H544" s="16"/>
    </row>
    <row r="545" spans="2:8" ht="12.75" customHeight="1">
      <c r="B545" s="23"/>
      <c r="C545" s="7"/>
      <c r="D545" s="7"/>
      <c r="F545" s="7"/>
      <c r="G545" s="7"/>
      <c r="H545" s="16"/>
    </row>
    <row r="546" spans="2:8" ht="12.75" customHeight="1">
      <c r="B546" s="23"/>
      <c r="C546" s="7"/>
      <c r="D546" s="7"/>
      <c r="F546" s="7"/>
      <c r="G546" s="7"/>
      <c r="H546" s="16"/>
    </row>
    <row r="547" spans="2:8" ht="12.75" customHeight="1">
      <c r="B547" s="23"/>
      <c r="C547" s="7"/>
      <c r="D547" s="7"/>
      <c r="F547" s="7"/>
      <c r="G547" s="7"/>
      <c r="H547" s="16"/>
    </row>
    <row r="548" spans="2:8" ht="12.75" customHeight="1">
      <c r="B548" s="23"/>
      <c r="C548" s="7"/>
      <c r="D548" s="7"/>
      <c r="F548" s="7"/>
      <c r="G548" s="7"/>
      <c r="H548" s="16"/>
    </row>
    <row r="549" spans="2:8" ht="12.75" customHeight="1">
      <c r="B549" s="23"/>
      <c r="C549" s="7"/>
      <c r="D549" s="7"/>
      <c r="F549" s="7"/>
      <c r="G549" s="7"/>
      <c r="H549" s="16"/>
    </row>
    <row r="550" spans="2:8" ht="12.75" customHeight="1">
      <c r="B550" s="23"/>
      <c r="C550" s="7"/>
      <c r="D550" s="7"/>
      <c r="F550" s="7"/>
      <c r="G550" s="7"/>
      <c r="H550" s="16"/>
    </row>
    <row r="551" spans="2:8" ht="12.75" customHeight="1">
      <c r="B551" s="23"/>
      <c r="C551" s="7"/>
      <c r="D551" s="7"/>
      <c r="F551" s="7"/>
      <c r="G551" s="7"/>
      <c r="H551" s="16"/>
    </row>
    <row r="552" spans="2:8" ht="12.75" customHeight="1">
      <c r="B552" s="23"/>
      <c r="C552" s="7"/>
      <c r="D552" s="7"/>
      <c r="F552" s="7"/>
      <c r="G552" s="7"/>
      <c r="H552" s="16"/>
    </row>
    <row r="553" spans="2:8" ht="12.75" customHeight="1">
      <c r="B553" s="23"/>
      <c r="C553" s="7"/>
      <c r="D553" s="7"/>
      <c r="F553" s="7"/>
      <c r="G553" s="7"/>
      <c r="H553" s="16"/>
    </row>
    <row r="554" spans="2:8" ht="12.75" customHeight="1">
      <c r="B554" s="23"/>
      <c r="C554" s="7"/>
      <c r="D554" s="7"/>
      <c r="F554" s="7"/>
      <c r="G554" s="7"/>
      <c r="H554" s="16"/>
    </row>
    <row r="555" spans="2:8" ht="12.75" customHeight="1">
      <c r="B555" s="23"/>
      <c r="C555" s="7"/>
      <c r="D555" s="7"/>
      <c r="F555" s="7"/>
      <c r="G555" s="7"/>
      <c r="H555" s="16"/>
    </row>
    <row r="556" spans="2:8" ht="12.75" customHeight="1">
      <c r="B556" s="23"/>
      <c r="C556" s="7"/>
      <c r="D556" s="7"/>
      <c r="F556" s="7"/>
      <c r="G556" s="7"/>
      <c r="H556" s="16"/>
    </row>
    <row r="557" spans="2:8" ht="12.75" customHeight="1">
      <c r="B557" s="23"/>
      <c r="C557" s="7"/>
      <c r="D557" s="7"/>
      <c r="F557" s="7"/>
      <c r="G557" s="7"/>
      <c r="H557" s="16"/>
    </row>
    <row r="558" spans="2:8" ht="12.75" customHeight="1">
      <c r="B558" s="23"/>
      <c r="C558" s="7"/>
      <c r="D558" s="7"/>
      <c r="F558" s="7"/>
      <c r="G558" s="7"/>
      <c r="H558" s="16"/>
    </row>
    <row r="559" spans="2:8" ht="12.75" customHeight="1">
      <c r="B559" s="23"/>
      <c r="C559" s="7"/>
      <c r="D559" s="7"/>
      <c r="F559" s="7"/>
      <c r="G559" s="7"/>
      <c r="H559" s="16"/>
    </row>
    <row r="560" spans="2:8" ht="12.75" customHeight="1">
      <c r="B560" s="23"/>
      <c r="C560" s="7"/>
      <c r="D560" s="7"/>
      <c r="F560" s="7"/>
      <c r="G560" s="7"/>
      <c r="H560" s="16"/>
    </row>
    <row r="561" spans="2:8" ht="12.75" customHeight="1">
      <c r="B561" s="23"/>
      <c r="C561" s="7"/>
      <c r="D561" s="7"/>
      <c r="F561" s="7"/>
      <c r="G561" s="7"/>
      <c r="H561" s="16"/>
    </row>
    <row r="562" spans="2:8" ht="12.75" customHeight="1">
      <c r="B562" s="23"/>
      <c r="C562" s="7"/>
      <c r="D562" s="7"/>
      <c r="F562" s="7"/>
      <c r="G562" s="7"/>
      <c r="H562" s="16"/>
    </row>
    <row r="563" spans="2:8" ht="12.75" customHeight="1">
      <c r="B563" s="23"/>
      <c r="C563" s="7"/>
      <c r="D563" s="7"/>
      <c r="F563" s="7"/>
      <c r="G563" s="7"/>
      <c r="H563" s="16"/>
    </row>
    <row r="564" spans="2:8" ht="12.75" customHeight="1">
      <c r="B564" s="23"/>
      <c r="C564" s="7"/>
      <c r="D564" s="7"/>
      <c r="F564" s="7"/>
      <c r="G564" s="7"/>
      <c r="H564" s="16"/>
    </row>
    <row r="565" spans="2:8" ht="12.75" customHeight="1">
      <c r="B565" s="23"/>
      <c r="C565" s="7"/>
      <c r="D565" s="7"/>
      <c r="F565" s="7"/>
      <c r="G565" s="7"/>
      <c r="H565" s="16"/>
    </row>
    <row r="566" spans="2:8" ht="12.75" customHeight="1">
      <c r="B566" s="23"/>
      <c r="C566" s="7"/>
      <c r="D566" s="7"/>
      <c r="F566" s="7"/>
      <c r="G566" s="7"/>
      <c r="H566" s="16"/>
    </row>
    <row r="567" spans="2:8" ht="12.75" customHeight="1">
      <c r="B567" s="23"/>
      <c r="C567" s="7"/>
      <c r="D567" s="7"/>
      <c r="F567" s="7"/>
      <c r="G567" s="7"/>
      <c r="H567" s="16"/>
    </row>
    <row r="568" spans="2:8" ht="12.75" customHeight="1">
      <c r="B568" s="23"/>
      <c r="C568" s="7"/>
      <c r="D568" s="7"/>
      <c r="F568" s="7"/>
      <c r="G568" s="7"/>
      <c r="H568" s="16"/>
    </row>
    <row r="569" spans="2:8" ht="12.75" customHeight="1">
      <c r="B569" s="23"/>
      <c r="C569" s="7"/>
      <c r="D569" s="7"/>
      <c r="F569" s="7"/>
      <c r="G569" s="7"/>
      <c r="H569" s="16"/>
    </row>
    <row r="570" spans="2:8" ht="12.75" customHeight="1">
      <c r="B570" s="23"/>
      <c r="C570" s="7"/>
      <c r="D570" s="7"/>
      <c r="F570" s="7"/>
      <c r="G570" s="7"/>
      <c r="H570" s="16"/>
    </row>
    <row r="571" spans="2:8" ht="12.75" customHeight="1">
      <c r="B571" s="23"/>
      <c r="C571" s="7"/>
      <c r="D571" s="7"/>
      <c r="F571" s="7"/>
      <c r="G571" s="7"/>
      <c r="H571" s="16"/>
    </row>
    <row r="572" spans="2:8" ht="12.75" customHeight="1">
      <c r="B572" s="23"/>
      <c r="C572" s="7"/>
      <c r="D572" s="7"/>
      <c r="F572" s="7"/>
      <c r="G572" s="7"/>
      <c r="H572" s="16"/>
    </row>
    <row r="573" spans="2:8" ht="12.75" customHeight="1">
      <c r="B573" s="23"/>
      <c r="C573" s="7"/>
      <c r="D573" s="7"/>
      <c r="F573" s="7"/>
      <c r="G573" s="7"/>
      <c r="H573" s="16"/>
    </row>
    <row r="574" spans="2:8" ht="12.75" customHeight="1">
      <c r="B574" s="23"/>
      <c r="C574" s="7"/>
      <c r="D574" s="7"/>
      <c r="F574" s="7"/>
      <c r="G574" s="7"/>
      <c r="H574" s="16"/>
    </row>
    <row r="575" spans="2:8" ht="12.75" customHeight="1">
      <c r="B575" s="23"/>
      <c r="C575" s="7"/>
      <c r="D575" s="7"/>
      <c r="F575" s="7"/>
      <c r="G575" s="7"/>
      <c r="H575" s="16"/>
    </row>
    <row r="576" spans="2:8" ht="12.75" customHeight="1">
      <c r="B576" s="23"/>
      <c r="C576" s="7"/>
      <c r="D576" s="7"/>
      <c r="F576" s="7"/>
      <c r="G576" s="7"/>
      <c r="H576" s="16"/>
    </row>
    <row r="577" spans="2:8" ht="12.75" customHeight="1">
      <c r="B577" s="23"/>
      <c r="C577" s="7"/>
      <c r="D577" s="7"/>
      <c r="F577" s="7"/>
      <c r="G577" s="7"/>
      <c r="H577" s="16"/>
    </row>
    <row r="578" spans="2:8" ht="12.75" customHeight="1">
      <c r="B578" s="23"/>
      <c r="C578" s="7"/>
      <c r="D578" s="7"/>
      <c r="F578" s="7"/>
      <c r="G578" s="7"/>
      <c r="H578" s="16"/>
    </row>
    <row r="579" spans="2:8" ht="12.75" customHeight="1">
      <c r="B579" s="23"/>
      <c r="C579" s="7"/>
      <c r="D579" s="7"/>
      <c r="F579" s="7"/>
      <c r="G579" s="7"/>
      <c r="H579" s="16"/>
    </row>
    <row r="580" spans="2:8" ht="12.75" customHeight="1">
      <c r="B580" s="23"/>
      <c r="C580" s="7"/>
      <c r="D580" s="7"/>
      <c r="F580" s="7"/>
      <c r="G580" s="7"/>
      <c r="H580" s="16"/>
    </row>
    <row r="581" spans="2:8" ht="12.75" customHeight="1">
      <c r="B581" s="23"/>
      <c r="C581" s="7"/>
      <c r="D581" s="7"/>
      <c r="F581" s="7"/>
      <c r="G581" s="7"/>
      <c r="H581" s="16"/>
    </row>
    <row r="582" spans="2:8" ht="12.75" customHeight="1">
      <c r="B582" s="23"/>
      <c r="C582" s="7"/>
      <c r="D582" s="7"/>
      <c r="F582" s="7"/>
      <c r="G582" s="7"/>
      <c r="H582" s="16"/>
    </row>
    <row r="583" spans="2:8" ht="12.75" customHeight="1">
      <c r="B583" s="23"/>
      <c r="C583" s="7"/>
      <c r="D583" s="7"/>
      <c r="F583" s="7"/>
      <c r="G583" s="7"/>
      <c r="H583" s="16"/>
    </row>
    <row r="584" spans="2:8" ht="12.75" customHeight="1">
      <c r="B584" s="23"/>
      <c r="C584" s="7"/>
      <c r="D584" s="7"/>
      <c r="F584" s="7"/>
      <c r="G584" s="7"/>
      <c r="H584" s="16"/>
    </row>
    <row r="585" spans="2:8" ht="12.75" customHeight="1">
      <c r="B585" s="23"/>
      <c r="C585" s="7"/>
      <c r="D585" s="7"/>
      <c r="F585" s="7"/>
      <c r="G585" s="7"/>
      <c r="H585" s="16"/>
    </row>
    <row r="586" spans="2:8" ht="12.75" customHeight="1">
      <c r="B586" s="23"/>
      <c r="C586" s="7"/>
      <c r="D586" s="7"/>
      <c r="F586" s="7"/>
      <c r="G586" s="7"/>
      <c r="H586" s="16"/>
    </row>
    <row r="587" spans="2:8" ht="12.75" customHeight="1">
      <c r="B587" s="23"/>
      <c r="C587" s="7"/>
      <c r="D587" s="7"/>
      <c r="F587" s="7"/>
      <c r="G587" s="7"/>
      <c r="H587" s="16"/>
    </row>
    <row r="588" spans="2:8" ht="12.75" customHeight="1">
      <c r="B588" s="23"/>
      <c r="C588" s="7"/>
      <c r="D588" s="7"/>
      <c r="F588" s="7"/>
      <c r="G588" s="7"/>
      <c r="H588" s="16"/>
    </row>
    <row r="589" spans="2:8" ht="12.75" customHeight="1">
      <c r="B589" s="23"/>
      <c r="C589" s="7"/>
      <c r="D589" s="7"/>
      <c r="F589" s="7"/>
      <c r="G589" s="7"/>
      <c r="H589" s="16"/>
    </row>
    <row r="590" spans="2:8" ht="12.75" customHeight="1">
      <c r="B590" s="23"/>
      <c r="C590" s="7"/>
      <c r="D590" s="7"/>
      <c r="F590" s="7"/>
      <c r="G590" s="7"/>
      <c r="H590" s="16"/>
    </row>
    <row r="591" spans="2:8" ht="12.75" customHeight="1">
      <c r="B591" s="23"/>
      <c r="C591" s="7"/>
      <c r="D591" s="7"/>
      <c r="F591" s="7"/>
      <c r="G591" s="7"/>
      <c r="H591" s="16"/>
    </row>
    <row r="592" spans="2:8" ht="12.75" customHeight="1">
      <c r="B592" s="23"/>
      <c r="C592" s="7"/>
      <c r="D592" s="7"/>
      <c r="F592" s="7"/>
      <c r="G592" s="7"/>
      <c r="H592" s="16"/>
    </row>
    <row r="593" spans="2:8" ht="12.75" customHeight="1">
      <c r="B593" s="23"/>
      <c r="C593" s="7"/>
      <c r="D593" s="7"/>
      <c r="F593" s="7"/>
      <c r="G593" s="7"/>
      <c r="H593" s="16"/>
    </row>
    <row r="594" spans="2:8" ht="12.75" customHeight="1">
      <c r="B594" s="23"/>
      <c r="C594" s="7"/>
      <c r="D594" s="7"/>
      <c r="F594" s="7"/>
      <c r="G594" s="7"/>
      <c r="H594" s="16"/>
    </row>
    <row r="595" spans="2:8" ht="12.75" customHeight="1">
      <c r="B595" s="23"/>
      <c r="C595" s="7"/>
      <c r="D595" s="7"/>
      <c r="F595" s="7"/>
      <c r="G595" s="7"/>
      <c r="H595" s="16"/>
    </row>
    <row r="596" spans="2:8" ht="12.75" customHeight="1">
      <c r="B596" s="23"/>
      <c r="C596" s="7"/>
      <c r="D596" s="7"/>
      <c r="F596" s="7"/>
      <c r="G596" s="7"/>
      <c r="H596" s="16"/>
    </row>
    <row r="597" spans="2:8" ht="12.75" customHeight="1">
      <c r="B597" s="23"/>
      <c r="C597" s="7"/>
      <c r="D597" s="7"/>
      <c r="F597" s="7"/>
      <c r="G597" s="7"/>
      <c r="H597" s="16"/>
    </row>
    <row r="598" spans="2:8" ht="12.75" customHeight="1">
      <c r="B598" s="23"/>
      <c r="C598" s="7"/>
      <c r="D598" s="7"/>
      <c r="F598" s="7"/>
      <c r="G598" s="7"/>
      <c r="H598" s="16"/>
    </row>
    <row r="599" spans="2:8" ht="12.75" customHeight="1">
      <c r="B599" s="23"/>
      <c r="C599" s="7"/>
      <c r="D599" s="7"/>
      <c r="F599" s="7"/>
      <c r="G599" s="7"/>
      <c r="H599" s="16"/>
    </row>
    <row r="600" spans="2:8" ht="12.75" customHeight="1">
      <c r="B600" s="23"/>
      <c r="C600" s="7"/>
      <c r="D600" s="7"/>
      <c r="F600" s="7"/>
      <c r="G600" s="7"/>
      <c r="H600" s="16"/>
    </row>
    <row r="601" spans="2:8" ht="12.75" customHeight="1">
      <c r="B601" s="23"/>
      <c r="C601" s="7"/>
      <c r="D601" s="7"/>
      <c r="F601" s="7"/>
      <c r="G601" s="7"/>
      <c r="H601" s="16"/>
    </row>
    <row r="602" spans="2:8" ht="12.75" customHeight="1">
      <c r="B602" s="23"/>
      <c r="C602" s="7"/>
      <c r="D602" s="7"/>
      <c r="F602" s="7"/>
      <c r="G602" s="7"/>
      <c r="H602" s="16"/>
    </row>
    <row r="603" spans="2:8" ht="12.75" customHeight="1">
      <c r="B603" s="23"/>
      <c r="C603" s="7"/>
      <c r="D603" s="7"/>
      <c r="F603" s="7"/>
      <c r="G603" s="7"/>
      <c r="H603" s="16"/>
    </row>
    <row r="604" spans="2:8" ht="12.75" customHeight="1">
      <c r="B604" s="23"/>
      <c r="C604" s="7"/>
      <c r="D604" s="7"/>
      <c r="F604" s="7"/>
      <c r="G604" s="7"/>
      <c r="H604" s="16"/>
    </row>
    <row r="605" spans="2:8" ht="12.75" customHeight="1">
      <c r="B605" s="23"/>
      <c r="C605" s="7"/>
      <c r="D605" s="7"/>
      <c r="F605" s="7"/>
      <c r="G605" s="7"/>
      <c r="H605" s="16"/>
    </row>
    <row r="606" spans="2:8" ht="12.75" customHeight="1">
      <c r="B606" s="23"/>
      <c r="C606" s="7"/>
      <c r="D606" s="7"/>
      <c r="F606" s="7"/>
      <c r="G606" s="7"/>
      <c r="H606" s="16"/>
    </row>
    <row r="607" spans="2:8" ht="12.75" customHeight="1">
      <c r="B607" s="23"/>
      <c r="C607" s="7"/>
      <c r="D607" s="7"/>
      <c r="F607" s="7"/>
      <c r="G607" s="7"/>
      <c r="H607" s="16"/>
    </row>
    <row r="608" spans="2:8" ht="12.75" customHeight="1">
      <c r="B608" s="23"/>
      <c r="C608" s="7"/>
      <c r="D608" s="7"/>
      <c r="F608" s="7"/>
      <c r="G608" s="7"/>
      <c r="H608" s="16"/>
    </row>
    <row r="609" spans="2:8" ht="12.75" customHeight="1">
      <c r="B609" s="23"/>
      <c r="C609" s="7"/>
      <c r="D609" s="7"/>
      <c r="F609" s="7"/>
      <c r="G609" s="7"/>
      <c r="H609" s="16"/>
    </row>
    <row r="610" spans="2:8" ht="12.75" customHeight="1">
      <c r="B610" s="23"/>
      <c r="C610" s="7"/>
      <c r="D610" s="7"/>
      <c r="F610" s="7"/>
      <c r="G610" s="7"/>
      <c r="H610" s="16"/>
    </row>
    <row r="611" spans="2:8" ht="12.75" customHeight="1">
      <c r="B611" s="23"/>
      <c r="C611" s="7"/>
      <c r="D611" s="7"/>
      <c r="F611" s="7"/>
      <c r="G611" s="7"/>
      <c r="H611" s="16"/>
    </row>
    <row r="612" spans="2:8" ht="12.75" customHeight="1">
      <c r="B612" s="23"/>
      <c r="C612" s="7"/>
      <c r="D612" s="7"/>
      <c r="F612" s="7"/>
      <c r="G612" s="7"/>
      <c r="H612" s="16"/>
    </row>
    <row r="613" spans="2:8" ht="12.75" customHeight="1">
      <c r="B613" s="23"/>
      <c r="C613" s="7"/>
      <c r="D613" s="7"/>
      <c r="F613" s="7"/>
      <c r="G613" s="7"/>
      <c r="H613" s="16"/>
    </row>
    <row r="614" spans="2:8" ht="12.75" customHeight="1">
      <c r="B614" s="23"/>
      <c r="C614" s="7"/>
      <c r="D614" s="7"/>
      <c r="F614" s="7"/>
      <c r="G614" s="7"/>
      <c r="H614" s="16"/>
    </row>
    <row r="615" spans="2:8" ht="12.75" customHeight="1">
      <c r="B615" s="23"/>
      <c r="C615" s="7"/>
      <c r="D615" s="7"/>
      <c r="F615" s="7"/>
      <c r="G615" s="7"/>
      <c r="H615" s="16"/>
    </row>
    <row r="616" spans="2:8" ht="12.75" customHeight="1">
      <c r="B616" s="23"/>
      <c r="C616" s="7"/>
      <c r="D616" s="7"/>
      <c r="F616" s="7"/>
      <c r="G616" s="7"/>
      <c r="H616" s="16"/>
    </row>
    <row r="617" spans="2:8" ht="12.75" customHeight="1">
      <c r="B617" s="23"/>
      <c r="C617" s="7"/>
      <c r="D617" s="7"/>
      <c r="F617" s="7"/>
      <c r="G617" s="7"/>
      <c r="H617" s="16"/>
    </row>
    <row r="618" spans="2:8" ht="12.75" customHeight="1">
      <c r="B618" s="23"/>
      <c r="C618" s="7"/>
      <c r="D618" s="7"/>
      <c r="F618" s="7"/>
      <c r="G618" s="7"/>
      <c r="H618" s="16"/>
    </row>
    <row r="619" spans="2:8" ht="12.75" customHeight="1">
      <c r="B619" s="23"/>
      <c r="C619" s="7"/>
      <c r="D619" s="7"/>
      <c r="F619" s="7"/>
      <c r="G619" s="7"/>
      <c r="H619" s="16"/>
    </row>
    <row r="620" spans="2:8" ht="12.75" customHeight="1">
      <c r="B620" s="23"/>
      <c r="C620" s="7"/>
      <c r="D620" s="7"/>
      <c r="F620" s="7"/>
      <c r="G620" s="7"/>
      <c r="H620" s="16"/>
    </row>
    <row r="621" spans="2:8" ht="12.75" customHeight="1">
      <c r="B621" s="23"/>
      <c r="C621" s="7"/>
      <c r="D621" s="7"/>
      <c r="F621" s="7"/>
      <c r="G621" s="7"/>
      <c r="H621" s="16"/>
    </row>
    <row r="622" spans="2:8" ht="12.75" customHeight="1">
      <c r="B622" s="23"/>
      <c r="C622" s="7"/>
      <c r="D622" s="7"/>
      <c r="F622" s="7"/>
      <c r="G622" s="7"/>
      <c r="H622" s="16"/>
    </row>
    <row r="623" spans="2:8" ht="12.75" customHeight="1">
      <c r="B623" s="23"/>
      <c r="C623" s="7"/>
      <c r="D623" s="7"/>
      <c r="F623" s="7"/>
      <c r="G623" s="7"/>
      <c r="H623" s="16"/>
    </row>
    <row r="624" spans="2:8" ht="12.75" customHeight="1">
      <c r="B624" s="23"/>
      <c r="C624" s="7"/>
      <c r="D624" s="7"/>
      <c r="F624" s="7"/>
      <c r="G624" s="7"/>
      <c r="H624" s="16"/>
    </row>
    <row r="625" spans="2:8" ht="12.75" customHeight="1">
      <c r="B625" s="23"/>
      <c r="C625" s="7"/>
      <c r="D625" s="7"/>
      <c r="F625" s="7"/>
      <c r="G625" s="7"/>
      <c r="H625" s="16"/>
    </row>
    <row r="626" spans="2:8" ht="12.75" customHeight="1">
      <c r="B626" s="23"/>
      <c r="C626" s="7"/>
      <c r="D626" s="7"/>
      <c r="F626" s="7"/>
      <c r="G626" s="7"/>
      <c r="H626" s="16"/>
    </row>
    <row r="627" spans="2:8" ht="12.75" customHeight="1">
      <c r="B627" s="23"/>
      <c r="C627" s="7"/>
      <c r="D627" s="7"/>
      <c r="F627" s="7"/>
      <c r="G627" s="7"/>
      <c r="H627" s="16"/>
    </row>
    <row r="628" spans="2:8" ht="12.75" customHeight="1">
      <c r="B628" s="23"/>
      <c r="C628" s="7"/>
      <c r="D628" s="7"/>
      <c r="F628" s="7"/>
      <c r="G628" s="7"/>
      <c r="H628" s="16"/>
    </row>
    <row r="629" spans="2:8" ht="12.75" customHeight="1">
      <c r="B629" s="23"/>
      <c r="C629" s="7"/>
      <c r="D629" s="7"/>
      <c r="F629" s="7"/>
      <c r="G629" s="7"/>
      <c r="H629" s="16"/>
    </row>
    <row r="630" spans="2:8" ht="12.75" customHeight="1">
      <c r="B630" s="23"/>
      <c r="C630" s="7"/>
      <c r="D630" s="7"/>
      <c r="F630" s="7"/>
      <c r="G630" s="7"/>
      <c r="H630" s="16"/>
    </row>
    <row r="631" spans="2:8" ht="12.75" customHeight="1">
      <c r="B631" s="23"/>
      <c r="C631" s="7"/>
      <c r="D631" s="7"/>
      <c r="F631" s="7"/>
      <c r="G631" s="7"/>
      <c r="H631" s="16"/>
    </row>
    <row r="632" spans="2:8" ht="12.75" customHeight="1">
      <c r="B632" s="23"/>
      <c r="C632" s="7"/>
      <c r="D632" s="7"/>
      <c r="F632" s="7"/>
      <c r="G632" s="7"/>
      <c r="H632" s="16"/>
    </row>
    <row r="633" spans="2:8" ht="12.75" customHeight="1">
      <c r="B633" s="23"/>
      <c r="C633" s="7"/>
      <c r="D633" s="7"/>
      <c r="F633" s="7"/>
      <c r="G633" s="7"/>
      <c r="H633" s="16"/>
    </row>
    <row r="634" spans="2:8" ht="12.75" customHeight="1">
      <c r="B634" s="23"/>
      <c r="C634" s="7"/>
      <c r="D634" s="7"/>
      <c r="F634" s="7"/>
      <c r="G634" s="7"/>
      <c r="H634" s="16"/>
    </row>
    <row r="635" spans="2:8" ht="12.75" customHeight="1">
      <c r="B635" s="23"/>
      <c r="C635" s="7"/>
      <c r="D635" s="7"/>
      <c r="F635" s="7"/>
      <c r="G635" s="7"/>
      <c r="H635" s="16"/>
    </row>
    <row r="636" spans="2:8" ht="12.75" customHeight="1">
      <c r="B636" s="23"/>
      <c r="C636" s="7"/>
      <c r="D636" s="7"/>
      <c r="F636" s="7"/>
      <c r="G636" s="7"/>
      <c r="H636" s="16"/>
    </row>
    <row r="637" spans="2:8" ht="12.75" customHeight="1">
      <c r="B637" s="23"/>
      <c r="C637" s="7"/>
      <c r="D637" s="7"/>
      <c r="F637" s="7"/>
      <c r="G637" s="7"/>
      <c r="H637" s="16"/>
    </row>
    <row r="638" spans="2:8" ht="12.75" customHeight="1">
      <c r="B638" s="23"/>
      <c r="C638" s="7"/>
      <c r="D638" s="7"/>
      <c r="F638" s="7"/>
      <c r="G638" s="7"/>
      <c r="H638" s="16"/>
    </row>
    <row r="639" spans="2:8" ht="12.75" customHeight="1">
      <c r="B639" s="23"/>
      <c r="C639" s="7"/>
      <c r="D639" s="7"/>
      <c r="F639" s="7"/>
      <c r="G639" s="7"/>
      <c r="H639" s="16"/>
    </row>
    <row r="640" spans="2:8" ht="12.75" customHeight="1">
      <c r="B640" s="23"/>
      <c r="C640" s="7"/>
      <c r="D640" s="7"/>
      <c r="F640" s="7"/>
      <c r="G640" s="7"/>
      <c r="H640" s="16"/>
    </row>
    <row r="641" spans="2:8" ht="12.75" customHeight="1">
      <c r="B641" s="23"/>
      <c r="C641" s="7"/>
      <c r="D641" s="7"/>
      <c r="F641" s="7"/>
      <c r="G641" s="7"/>
      <c r="H641" s="16"/>
    </row>
    <row r="642" spans="2:8" ht="12.75" customHeight="1">
      <c r="B642" s="23"/>
      <c r="C642" s="7"/>
      <c r="D642" s="7"/>
      <c r="F642" s="7"/>
      <c r="G642" s="7"/>
      <c r="H642" s="16"/>
    </row>
    <row r="643" spans="2:8" ht="12.75" customHeight="1">
      <c r="B643" s="23"/>
      <c r="C643" s="7"/>
      <c r="D643" s="7"/>
      <c r="F643" s="7"/>
      <c r="G643" s="7"/>
      <c r="H643" s="16"/>
    </row>
    <row r="644" spans="2:8" ht="12.75" customHeight="1">
      <c r="B644" s="23"/>
      <c r="C644" s="7"/>
      <c r="D644" s="7"/>
      <c r="F644" s="7"/>
      <c r="G644" s="7"/>
      <c r="H644" s="16"/>
    </row>
    <row r="645" spans="2:8" ht="12.75" customHeight="1">
      <c r="B645" s="23"/>
      <c r="C645" s="7"/>
      <c r="D645" s="7"/>
      <c r="F645" s="7"/>
      <c r="G645" s="7"/>
      <c r="H645" s="16"/>
    </row>
    <row r="646" spans="2:8" ht="12.75" customHeight="1">
      <c r="B646" s="23"/>
      <c r="C646" s="7"/>
      <c r="D646" s="7"/>
      <c r="F646" s="7"/>
      <c r="G646" s="7"/>
      <c r="H646" s="16"/>
    </row>
    <row r="647" spans="2:8" ht="12.75" customHeight="1">
      <c r="B647" s="23"/>
      <c r="C647" s="7"/>
      <c r="D647" s="7"/>
      <c r="F647" s="7"/>
      <c r="G647" s="7"/>
      <c r="H647" s="16"/>
    </row>
    <row r="648" spans="2:8" ht="12.75" customHeight="1">
      <c r="B648" s="23"/>
      <c r="C648" s="7"/>
      <c r="D648" s="7"/>
      <c r="F648" s="7"/>
      <c r="G648" s="7"/>
      <c r="H648" s="16"/>
    </row>
    <row r="649" spans="2:8" ht="12.75" customHeight="1">
      <c r="B649" s="23"/>
      <c r="C649" s="7"/>
      <c r="D649" s="7"/>
      <c r="F649" s="7"/>
      <c r="G649" s="7"/>
      <c r="H649" s="16"/>
    </row>
    <row r="650" spans="2:8" ht="12.75" customHeight="1">
      <c r="B650" s="23"/>
      <c r="C650" s="7"/>
      <c r="D650" s="7"/>
      <c r="F650" s="7"/>
      <c r="G650" s="7"/>
      <c r="H650" s="16"/>
    </row>
    <row r="651" spans="2:8" ht="12.75" customHeight="1">
      <c r="B651" s="23"/>
      <c r="C651" s="7"/>
      <c r="D651" s="7"/>
      <c r="F651" s="7"/>
      <c r="G651" s="7"/>
      <c r="H651" s="16"/>
    </row>
    <row r="652" spans="2:8" ht="12.75" customHeight="1">
      <c r="B652" s="23"/>
      <c r="C652" s="7"/>
      <c r="D652" s="7"/>
      <c r="F652" s="7"/>
      <c r="G652" s="7"/>
      <c r="H652" s="16"/>
    </row>
    <row r="653" spans="2:8" ht="12.75" customHeight="1">
      <c r="B653" s="23"/>
      <c r="C653" s="7"/>
      <c r="D653" s="7"/>
      <c r="F653" s="7"/>
      <c r="G653" s="7"/>
      <c r="H653" s="16"/>
    </row>
    <row r="654" spans="2:8" ht="12.75" customHeight="1">
      <c r="B654" s="23"/>
      <c r="C654" s="7"/>
      <c r="D654" s="7"/>
      <c r="F654" s="7"/>
      <c r="G654" s="7"/>
      <c r="H654" s="16"/>
    </row>
    <row r="655" spans="2:8" ht="12.75" customHeight="1">
      <c r="B655" s="23"/>
      <c r="C655" s="7"/>
      <c r="D655" s="7"/>
      <c r="F655" s="7"/>
      <c r="G655" s="7"/>
      <c r="H655" s="16"/>
    </row>
    <row r="656" spans="2:8" ht="12.75" customHeight="1">
      <c r="B656" s="23"/>
      <c r="C656" s="7"/>
      <c r="D656" s="7"/>
      <c r="F656" s="7"/>
      <c r="G656" s="7"/>
      <c r="H656" s="16"/>
    </row>
    <row r="657" spans="2:8" ht="12.75" customHeight="1">
      <c r="B657" s="23"/>
      <c r="C657" s="7"/>
      <c r="D657" s="7"/>
      <c r="F657" s="7"/>
      <c r="G657" s="7"/>
      <c r="H657" s="16"/>
    </row>
    <row r="658" spans="2:8" ht="12.75" customHeight="1">
      <c r="B658" s="23"/>
      <c r="C658" s="7"/>
      <c r="D658" s="7"/>
      <c r="F658" s="7"/>
      <c r="G658" s="7"/>
      <c r="H658" s="16"/>
    </row>
    <row r="659" spans="2:8" ht="12.75" customHeight="1">
      <c r="B659" s="23"/>
      <c r="C659" s="7"/>
      <c r="D659" s="7"/>
      <c r="F659" s="7"/>
      <c r="G659" s="7"/>
      <c r="H659" s="16"/>
    </row>
    <row r="660" spans="2:8" ht="12.75" customHeight="1">
      <c r="B660" s="23"/>
      <c r="C660" s="7"/>
      <c r="D660" s="7"/>
      <c r="F660" s="7"/>
      <c r="G660" s="7"/>
      <c r="H660" s="16"/>
    </row>
    <row r="661" spans="2:8" ht="12.75" customHeight="1">
      <c r="B661" s="23"/>
      <c r="C661" s="7"/>
      <c r="D661" s="7"/>
      <c r="F661" s="7"/>
      <c r="G661" s="7"/>
      <c r="H661" s="16"/>
    </row>
    <row r="662" spans="2:8" ht="12.75" customHeight="1">
      <c r="B662" s="23"/>
      <c r="C662" s="7"/>
      <c r="D662" s="7"/>
      <c r="F662" s="7"/>
      <c r="G662" s="7"/>
      <c r="H662" s="16"/>
    </row>
    <row r="663" spans="2:8" ht="12.75" customHeight="1">
      <c r="B663" s="23"/>
      <c r="C663" s="7"/>
      <c r="D663" s="7"/>
      <c r="F663" s="7"/>
      <c r="G663" s="7"/>
      <c r="H663" s="16"/>
    </row>
    <row r="664" spans="2:8" ht="12.75" customHeight="1">
      <c r="B664" s="23"/>
      <c r="C664" s="7"/>
      <c r="D664" s="7"/>
      <c r="F664" s="7"/>
      <c r="G664" s="7"/>
      <c r="H664" s="16"/>
    </row>
    <row r="665" spans="2:8" ht="12.75" customHeight="1">
      <c r="B665" s="23"/>
      <c r="C665" s="7"/>
      <c r="D665" s="7"/>
      <c r="F665" s="7"/>
      <c r="G665" s="7"/>
      <c r="H665" s="16"/>
    </row>
    <row r="666" spans="2:8" ht="12.75" customHeight="1">
      <c r="B666" s="23"/>
      <c r="C666" s="7"/>
      <c r="D666" s="7"/>
      <c r="F666" s="7"/>
      <c r="G666" s="7"/>
      <c r="H666" s="16"/>
    </row>
    <row r="667" spans="2:8" ht="12.75" customHeight="1">
      <c r="B667" s="23"/>
      <c r="C667" s="7"/>
      <c r="D667" s="7"/>
      <c r="F667" s="7"/>
      <c r="G667" s="7"/>
      <c r="H667" s="16"/>
    </row>
    <row r="668" spans="2:8" ht="12.75" customHeight="1">
      <c r="B668" s="23"/>
      <c r="C668" s="7"/>
      <c r="D668" s="7"/>
      <c r="F668" s="7"/>
      <c r="G668" s="7"/>
      <c r="H668" s="16"/>
    </row>
    <row r="669" spans="2:8" ht="12.75" customHeight="1">
      <c r="B669" s="23"/>
      <c r="C669" s="7"/>
      <c r="D669" s="7"/>
      <c r="F669" s="7"/>
      <c r="G669" s="7"/>
      <c r="H669" s="16"/>
    </row>
    <row r="670" spans="2:8" ht="12.75" customHeight="1">
      <c r="B670" s="23"/>
      <c r="C670" s="7"/>
      <c r="D670" s="7"/>
      <c r="F670" s="7"/>
      <c r="G670" s="7"/>
      <c r="H670" s="16"/>
    </row>
    <row r="671" spans="2:8" ht="12.75" customHeight="1">
      <c r="B671" s="23"/>
      <c r="C671" s="7"/>
      <c r="D671" s="7"/>
      <c r="F671" s="7"/>
      <c r="G671" s="7"/>
      <c r="H671" s="16"/>
    </row>
    <row r="672" spans="2:8" ht="12.75" customHeight="1">
      <c r="B672" s="23"/>
      <c r="C672" s="7"/>
      <c r="D672" s="7"/>
      <c r="F672" s="7"/>
      <c r="G672" s="7"/>
      <c r="H672" s="16"/>
    </row>
    <row r="673" spans="2:8" ht="12.75" customHeight="1">
      <c r="B673" s="23"/>
      <c r="C673" s="7"/>
      <c r="D673" s="7"/>
      <c r="F673" s="7"/>
      <c r="G673" s="7"/>
      <c r="H673" s="16"/>
    </row>
    <row r="674" spans="2:8" ht="12.75" customHeight="1">
      <c r="B674" s="23"/>
      <c r="C674" s="7"/>
      <c r="D674" s="7"/>
      <c r="F674" s="7"/>
      <c r="G674" s="7"/>
      <c r="H674" s="16"/>
    </row>
    <row r="675" spans="2:8" ht="12.75" customHeight="1">
      <c r="B675" s="23"/>
      <c r="C675" s="7"/>
      <c r="D675" s="7"/>
      <c r="F675" s="7"/>
      <c r="G675" s="7"/>
      <c r="H675" s="16"/>
    </row>
    <row r="676" spans="2:8" ht="12.75" customHeight="1">
      <c r="B676" s="23"/>
      <c r="C676" s="7"/>
      <c r="D676" s="7"/>
      <c r="F676" s="7"/>
      <c r="G676" s="7"/>
      <c r="H676" s="16"/>
    </row>
    <row r="677" spans="2:8" ht="12.75" customHeight="1">
      <c r="B677" s="23"/>
      <c r="C677" s="7"/>
      <c r="D677" s="7"/>
      <c r="F677" s="7"/>
      <c r="G677" s="7"/>
      <c r="H677" s="16"/>
    </row>
    <row r="678" spans="2:8" ht="12.75" customHeight="1">
      <c r="B678" s="23"/>
      <c r="C678" s="7"/>
      <c r="D678" s="7"/>
      <c r="F678" s="7"/>
      <c r="G678" s="7"/>
      <c r="H678" s="16"/>
    </row>
    <row r="679" spans="2:8" ht="12.75" customHeight="1">
      <c r="B679" s="23"/>
      <c r="C679" s="7"/>
      <c r="D679" s="7"/>
      <c r="F679" s="7"/>
      <c r="G679" s="7"/>
      <c r="H679" s="16"/>
    </row>
    <row r="680" spans="2:8" ht="12.75" customHeight="1">
      <c r="B680" s="23"/>
      <c r="C680" s="7"/>
      <c r="D680" s="7"/>
      <c r="F680" s="7"/>
      <c r="G680" s="7"/>
      <c r="H680" s="16"/>
    </row>
    <row r="681" spans="2:8" ht="12.75" customHeight="1">
      <c r="B681" s="23"/>
      <c r="C681" s="7"/>
      <c r="D681" s="7"/>
      <c r="F681" s="7"/>
      <c r="G681" s="7"/>
      <c r="H681" s="16"/>
    </row>
    <row r="682" spans="2:8" ht="12.75" customHeight="1">
      <c r="B682" s="23"/>
      <c r="C682" s="7"/>
      <c r="D682" s="7"/>
      <c r="F682" s="7"/>
      <c r="G682" s="7"/>
      <c r="H682" s="16"/>
    </row>
    <row r="683" spans="2:8" ht="12.75" customHeight="1">
      <c r="B683" s="23"/>
      <c r="C683" s="7"/>
      <c r="D683" s="7"/>
      <c r="F683" s="7"/>
      <c r="G683" s="7"/>
      <c r="H683" s="16"/>
    </row>
    <row r="684" spans="2:8" ht="12.75" customHeight="1">
      <c r="B684" s="23"/>
      <c r="C684" s="7"/>
      <c r="D684" s="7"/>
      <c r="F684" s="7"/>
      <c r="G684" s="7"/>
      <c r="H684" s="16"/>
    </row>
    <row r="685" spans="2:8" ht="12.75" customHeight="1">
      <c r="B685" s="23"/>
      <c r="C685" s="7"/>
      <c r="D685" s="7"/>
      <c r="F685" s="7"/>
      <c r="G685" s="7"/>
      <c r="H685" s="16"/>
    </row>
    <row r="686" spans="2:8" ht="12.75" customHeight="1">
      <c r="B686" s="23"/>
      <c r="C686" s="7"/>
      <c r="D686" s="7"/>
      <c r="F686" s="7"/>
      <c r="G686" s="7"/>
      <c r="H686" s="16"/>
    </row>
    <row r="687" spans="2:8" ht="12.75" customHeight="1">
      <c r="B687" s="23"/>
      <c r="C687" s="7"/>
      <c r="D687" s="7"/>
      <c r="F687" s="7"/>
      <c r="G687" s="7"/>
      <c r="H687" s="16"/>
    </row>
    <row r="688" spans="2:8" ht="12.75" customHeight="1">
      <c r="B688" s="23"/>
      <c r="C688" s="7"/>
      <c r="D688" s="7"/>
      <c r="F688" s="7"/>
      <c r="G688" s="7"/>
      <c r="H688" s="16"/>
    </row>
    <row r="689" spans="2:8" ht="12.75" customHeight="1">
      <c r="B689" s="23"/>
      <c r="C689" s="7"/>
      <c r="D689" s="7"/>
      <c r="F689" s="7"/>
      <c r="G689" s="7"/>
      <c r="H689" s="16"/>
    </row>
    <row r="690" spans="2:8" ht="12.75" customHeight="1">
      <c r="B690" s="23"/>
      <c r="C690" s="7"/>
      <c r="D690" s="7"/>
      <c r="F690" s="7"/>
      <c r="G690" s="7"/>
      <c r="H690" s="16"/>
    </row>
    <row r="691" spans="2:8" ht="12.75" customHeight="1">
      <c r="B691" s="23"/>
      <c r="C691" s="7"/>
      <c r="D691" s="7"/>
      <c r="F691" s="7"/>
      <c r="G691" s="7"/>
      <c r="H691" s="16"/>
    </row>
    <row r="692" spans="2:8" ht="12.75" customHeight="1">
      <c r="B692" s="23"/>
      <c r="C692" s="7"/>
      <c r="D692" s="7"/>
      <c r="F692" s="7"/>
      <c r="G692" s="7"/>
      <c r="H692" s="16"/>
    </row>
    <row r="693" spans="2:8" ht="12.75" customHeight="1">
      <c r="B693" s="23"/>
      <c r="C693" s="7"/>
      <c r="D693" s="7"/>
      <c r="F693" s="7"/>
      <c r="G693" s="7"/>
      <c r="H693" s="16"/>
    </row>
    <row r="694" spans="2:8" ht="12.75" customHeight="1">
      <c r="B694" s="23"/>
      <c r="C694" s="7"/>
      <c r="D694" s="7"/>
      <c r="F694" s="7"/>
      <c r="G694" s="7"/>
      <c r="H694" s="16"/>
    </row>
    <row r="695" spans="2:8" ht="12.75" customHeight="1">
      <c r="B695" s="23"/>
      <c r="C695" s="7"/>
      <c r="D695" s="7"/>
      <c r="F695" s="7"/>
      <c r="G695" s="7"/>
      <c r="H695" s="16"/>
    </row>
    <row r="696" spans="2:8" ht="12.75" customHeight="1">
      <c r="B696" s="23"/>
      <c r="C696" s="7"/>
      <c r="D696" s="7"/>
      <c r="F696" s="7"/>
      <c r="G696" s="7"/>
      <c r="H696" s="16"/>
    </row>
    <row r="697" spans="2:8" ht="12.75" customHeight="1">
      <c r="B697" s="23"/>
      <c r="C697" s="7"/>
      <c r="D697" s="7"/>
      <c r="F697" s="7"/>
      <c r="G697" s="7"/>
      <c r="H697" s="16"/>
    </row>
    <row r="698" spans="2:8" ht="12.75" customHeight="1">
      <c r="B698" s="23"/>
      <c r="C698" s="7"/>
      <c r="D698" s="7"/>
      <c r="F698" s="7"/>
      <c r="G698" s="7"/>
      <c r="H698" s="16"/>
    </row>
    <row r="699" spans="2:8" ht="12.75" customHeight="1">
      <c r="B699" s="23"/>
      <c r="C699" s="7"/>
      <c r="D699" s="7"/>
      <c r="F699" s="7"/>
      <c r="G699" s="7"/>
      <c r="H699" s="16"/>
    </row>
    <row r="700" spans="2:8" ht="12.75" customHeight="1">
      <c r="B700" s="23"/>
      <c r="C700" s="7"/>
      <c r="D700" s="7"/>
      <c r="F700" s="7"/>
      <c r="G700" s="7"/>
      <c r="H700" s="16"/>
    </row>
    <row r="701" spans="2:8" ht="12.75" customHeight="1">
      <c r="B701" s="23"/>
      <c r="C701" s="7"/>
      <c r="D701" s="7"/>
      <c r="F701" s="7"/>
      <c r="G701" s="7"/>
      <c r="H701" s="16"/>
    </row>
    <row r="702" spans="2:8" ht="12.75" customHeight="1">
      <c r="B702" s="23"/>
      <c r="C702" s="7"/>
      <c r="D702" s="7"/>
      <c r="F702" s="7"/>
      <c r="G702" s="7"/>
      <c r="H702" s="16"/>
    </row>
    <row r="703" spans="2:8" ht="12.75" customHeight="1">
      <c r="B703" s="23"/>
      <c r="C703" s="7"/>
      <c r="D703" s="7"/>
      <c r="F703" s="7"/>
      <c r="G703" s="7"/>
      <c r="H703" s="16"/>
    </row>
    <row r="704" spans="2:8" ht="12.75" customHeight="1">
      <c r="B704" s="23"/>
      <c r="C704" s="7"/>
      <c r="D704" s="7"/>
      <c r="F704" s="7"/>
      <c r="G704" s="7"/>
      <c r="H704" s="16"/>
    </row>
    <row r="705" spans="2:8" ht="12.75" customHeight="1">
      <c r="B705" s="23"/>
      <c r="C705" s="7"/>
      <c r="D705" s="7"/>
      <c r="F705" s="7"/>
      <c r="G705" s="7"/>
      <c r="H705" s="16"/>
    </row>
    <row r="706" spans="2:8" ht="12.75" customHeight="1">
      <c r="B706" s="23"/>
      <c r="C706" s="7"/>
      <c r="D706" s="7"/>
      <c r="F706" s="7"/>
      <c r="G706" s="7"/>
      <c r="H706" s="16"/>
    </row>
    <row r="707" spans="2:8" ht="12.75" customHeight="1">
      <c r="B707" s="23"/>
      <c r="C707" s="7"/>
      <c r="D707" s="7"/>
      <c r="F707" s="7"/>
      <c r="G707" s="7"/>
      <c r="H707" s="16"/>
    </row>
    <row r="708" spans="2:8" ht="12.75" customHeight="1">
      <c r="B708" s="23"/>
      <c r="C708" s="7"/>
      <c r="D708" s="7"/>
      <c r="F708" s="7"/>
      <c r="G708" s="7"/>
      <c r="H708" s="16"/>
    </row>
    <row r="709" spans="2:8" ht="12.75" customHeight="1">
      <c r="B709" s="23"/>
      <c r="C709" s="7"/>
      <c r="D709" s="7"/>
      <c r="F709" s="7"/>
      <c r="G709" s="7"/>
      <c r="H709" s="16"/>
    </row>
    <row r="710" spans="2:8" ht="12.75" customHeight="1">
      <c r="B710" s="23"/>
      <c r="C710" s="7"/>
      <c r="D710" s="7"/>
      <c r="F710" s="7"/>
      <c r="G710" s="7"/>
      <c r="H710" s="16"/>
    </row>
    <row r="711" spans="2:8" ht="12.75" customHeight="1">
      <c r="B711" s="23"/>
      <c r="C711" s="7"/>
      <c r="D711" s="7"/>
      <c r="F711" s="7"/>
      <c r="G711" s="7"/>
      <c r="H711" s="16"/>
    </row>
    <row r="712" spans="2:8" ht="12.75" customHeight="1">
      <c r="B712" s="23"/>
      <c r="C712" s="7"/>
      <c r="D712" s="7"/>
      <c r="F712" s="7"/>
      <c r="G712" s="7"/>
      <c r="H712" s="16"/>
    </row>
    <row r="713" spans="2:8" ht="12.75" customHeight="1">
      <c r="B713" s="23"/>
      <c r="C713" s="7"/>
      <c r="D713" s="7"/>
      <c r="F713" s="7"/>
      <c r="G713" s="7"/>
      <c r="H713" s="16"/>
    </row>
    <row r="714" spans="2:8" ht="12.75" customHeight="1">
      <c r="B714" s="23"/>
      <c r="C714" s="7"/>
      <c r="D714" s="7"/>
      <c r="F714" s="7"/>
      <c r="G714" s="7"/>
      <c r="H714" s="16"/>
    </row>
    <row r="715" spans="2:8" ht="12.75" customHeight="1">
      <c r="B715" s="23"/>
      <c r="C715" s="7"/>
      <c r="D715" s="7"/>
      <c r="F715" s="7"/>
      <c r="G715" s="7"/>
      <c r="H715" s="16"/>
    </row>
    <row r="716" spans="2:8" ht="12.75" customHeight="1">
      <c r="B716" s="23"/>
      <c r="C716" s="7"/>
      <c r="D716" s="7"/>
      <c r="F716" s="7"/>
      <c r="G716" s="7"/>
      <c r="H716" s="16"/>
    </row>
    <row r="717" spans="2:8" ht="12.75" customHeight="1">
      <c r="B717" s="23"/>
      <c r="C717" s="7"/>
      <c r="D717" s="7"/>
      <c r="F717" s="7"/>
      <c r="G717" s="7"/>
      <c r="H717" s="16"/>
    </row>
    <row r="718" spans="2:8" ht="12.75" customHeight="1">
      <c r="B718" s="23"/>
      <c r="C718" s="7"/>
      <c r="D718" s="7"/>
      <c r="F718" s="7"/>
      <c r="G718" s="7"/>
      <c r="H718" s="16"/>
    </row>
    <row r="719" spans="2:8" ht="12.75" customHeight="1">
      <c r="B719" s="23"/>
      <c r="C719" s="7"/>
      <c r="D719" s="7"/>
      <c r="F719" s="7"/>
      <c r="G719" s="7"/>
      <c r="H719" s="16"/>
    </row>
    <row r="720" spans="2:8" ht="12.75" customHeight="1">
      <c r="B720" s="23"/>
      <c r="C720" s="7"/>
      <c r="D720" s="7"/>
      <c r="F720" s="7"/>
      <c r="G720" s="7"/>
      <c r="H720" s="16"/>
    </row>
    <row r="721" spans="2:8" ht="12.75" customHeight="1">
      <c r="B721" s="23"/>
      <c r="C721" s="7"/>
      <c r="D721" s="7"/>
      <c r="F721" s="7"/>
      <c r="G721" s="7"/>
      <c r="H721" s="16"/>
    </row>
    <row r="722" spans="2:8" ht="12.75" customHeight="1">
      <c r="B722" s="23"/>
      <c r="C722" s="7"/>
      <c r="D722" s="7"/>
      <c r="F722" s="7"/>
      <c r="G722" s="7"/>
      <c r="H722" s="16"/>
    </row>
    <row r="723" spans="2:8" ht="12.75" customHeight="1">
      <c r="B723" s="23"/>
      <c r="C723" s="7"/>
      <c r="D723" s="7"/>
      <c r="F723" s="7"/>
      <c r="G723" s="7"/>
      <c r="H723" s="16"/>
    </row>
    <row r="724" spans="2:8" ht="12.75" customHeight="1">
      <c r="B724" s="23"/>
      <c r="C724" s="7"/>
      <c r="D724" s="7"/>
      <c r="F724" s="7"/>
      <c r="G724" s="7"/>
      <c r="H724" s="16"/>
    </row>
    <row r="725" spans="2:8" ht="12.75" customHeight="1">
      <c r="B725" s="23"/>
      <c r="C725" s="7"/>
      <c r="D725" s="7"/>
      <c r="F725" s="7"/>
      <c r="G725" s="7"/>
      <c r="H725" s="16"/>
    </row>
    <row r="726" spans="2:8" ht="12.75" customHeight="1">
      <c r="B726" s="23"/>
      <c r="C726" s="7"/>
      <c r="D726" s="7"/>
      <c r="F726" s="7"/>
      <c r="G726" s="7"/>
      <c r="H726" s="16"/>
    </row>
    <row r="727" spans="2:8" ht="12.75" customHeight="1">
      <c r="B727" s="23"/>
      <c r="C727" s="7"/>
      <c r="D727" s="7"/>
      <c r="F727" s="7"/>
      <c r="G727" s="7"/>
      <c r="H727" s="16"/>
    </row>
    <row r="728" spans="2:8" ht="12.75" customHeight="1">
      <c r="B728" s="23"/>
      <c r="C728" s="7"/>
      <c r="D728" s="7"/>
      <c r="F728" s="7"/>
      <c r="G728" s="7"/>
      <c r="H728" s="16"/>
    </row>
    <row r="729" spans="2:8" ht="12.75" customHeight="1">
      <c r="B729" s="23"/>
      <c r="C729" s="7"/>
      <c r="D729" s="7"/>
      <c r="F729" s="7"/>
      <c r="G729" s="7"/>
      <c r="H729" s="16"/>
    </row>
    <row r="730" spans="2:8" ht="12.75" customHeight="1">
      <c r="B730" s="23"/>
      <c r="C730" s="7"/>
      <c r="D730" s="7"/>
      <c r="F730" s="7"/>
      <c r="G730" s="7"/>
      <c r="H730" s="16"/>
    </row>
    <row r="731" spans="2:8" ht="12.75" customHeight="1">
      <c r="B731" s="23"/>
      <c r="C731" s="7"/>
      <c r="D731" s="7"/>
      <c r="F731" s="7"/>
      <c r="G731" s="7"/>
      <c r="H731" s="16"/>
    </row>
    <row r="732" spans="2:8" ht="12.75" customHeight="1">
      <c r="B732" s="23"/>
      <c r="C732" s="7"/>
      <c r="D732" s="7"/>
      <c r="F732" s="7"/>
      <c r="G732" s="7"/>
      <c r="H732" s="16"/>
    </row>
    <row r="733" spans="2:8" ht="12.75" customHeight="1">
      <c r="B733" s="23"/>
      <c r="C733" s="7"/>
      <c r="D733" s="7"/>
      <c r="F733" s="7"/>
      <c r="G733" s="7"/>
      <c r="H733" s="16"/>
    </row>
    <row r="734" spans="2:8" ht="12.75" customHeight="1">
      <c r="B734" s="23"/>
      <c r="C734" s="7"/>
      <c r="D734" s="7"/>
      <c r="F734" s="7"/>
      <c r="G734" s="7"/>
      <c r="H734" s="16"/>
    </row>
    <row r="735" spans="2:8" ht="12.75" customHeight="1">
      <c r="B735" s="23"/>
      <c r="C735" s="7"/>
      <c r="D735" s="7"/>
      <c r="F735" s="7"/>
      <c r="G735" s="7"/>
      <c r="H735" s="16"/>
    </row>
    <row r="736" spans="2:8" ht="12.75" customHeight="1">
      <c r="B736" s="23"/>
      <c r="C736" s="7"/>
      <c r="D736" s="7"/>
      <c r="F736" s="7"/>
      <c r="G736" s="7"/>
      <c r="H736" s="16"/>
    </row>
    <row r="737" spans="2:8" ht="12.75" customHeight="1">
      <c r="B737" s="23"/>
      <c r="C737" s="7"/>
      <c r="D737" s="7"/>
      <c r="F737" s="7"/>
      <c r="G737" s="7"/>
      <c r="H737" s="16"/>
    </row>
    <row r="738" spans="2:8" ht="12.75" customHeight="1">
      <c r="B738" s="23"/>
      <c r="C738" s="7"/>
      <c r="D738" s="7"/>
      <c r="F738" s="7"/>
      <c r="G738" s="7"/>
      <c r="H738" s="16"/>
    </row>
    <row r="739" spans="2:8" ht="12.75" customHeight="1">
      <c r="B739" s="23"/>
      <c r="C739" s="7"/>
      <c r="D739" s="7"/>
      <c r="F739" s="7"/>
      <c r="G739" s="7"/>
      <c r="H739" s="16"/>
    </row>
    <row r="740" spans="2:8" ht="12.75" customHeight="1">
      <c r="B740" s="23"/>
      <c r="C740" s="7"/>
      <c r="D740" s="7"/>
      <c r="F740" s="7"/>
      <c r="G740" s="7"/>
      <c r="H740" s="16"/>
    </row>
    <row r="741" spans="2:8" ht="12.75" customHeight="1">
      <c r="B741" s="23"/>
      <c r="C741" s="7"/>
      <c r="D741" s="7"/>
      <c r="F741" s="7"/>
      <c r="G741" s="7"/>
      <c r="H741" s="16"/>
    </row>
    <row r="742" spans="2:8" ht="12.75" customHeight="1">
      <c r="B742" s="23"/>
      <c r="C742" s="7"/>
      <c r="D742" s="7"/>
      <c r="F742" s="7"/>
      <c r="G742" s="7"/>
      <c r="H742" s="16"/>
    </row>
    <row r="743" spans="2:8" ht="12.75" customHeight="1">
      <c r="B743" s="23"/>
      <c r="C743" s="7"/>
      <c r="D743" s="7"/>
      <c r="F743" s="7"/>
      <c r="G743" s="7"/>
      <c r="H743" s="16"/>
    </row>
    <row r="744" spans="2:8" ht="12.75" customHeight="1">
      <c r="B744" s="23"/>
      <c r="C744" s="7"/>
      <c r="D744" s="7"/>
      <c r="F744" s="7"/>
      <c r="G744" s="7"/>
      <c r="H744" s="16"/>
    </row>
    <row r="745" spans="2:8" ht="12.75" customHeight="1">
      <c r="B745" s="23"/>
      <c r="C745" s="7"/>
      <c r="D745" s="7"/>
      <c r="F745" s="7"/>
      <c r="G745" s="7"/>
      <c r="H745" s="16"/>
    </row>
    <row r="746" spans="2:8" ht="12.75" customHeight="1">
      <c r="B746" s="23"/>
      <c r="C746" s="7"/>
      <c r="D746" s="7"/>
      <c r="F746" s="7"/>
      <c r="G746" s="7"/>
      <c r="H746" s="16"/>
    </row>
    <row r="747" spans="2:8" ht="12.75" customHeight="1">
      <c r="B747" s="23"/>
      <c r="C747" s="7"/>
      <c r="D747" s="7"/>
      <c r="F747" s="7"/>
      <c r="G747" s="7"/>
      <c r="H747" s="16"/>
    </row>
    <row r="748" spans="2:8" ht="12.75" customHeight="1">
      <c r="B748" s="23"/>
      <c r="C748" s="7"/>
      <c r="D748" s="7"/>
      <c r="F748" s="7"/>
      <c r="G748" s="7"/>
      <c r="H748" s="16"/>
    </row>
    <row r="749" spans="2:8" ht="12.75" customHeight="1">
      <c r="B749" s="23"/>
      <c r="C749" s="7"/>
      <c r="D749" s="7"/>
      <c r="F749" s="7"/>
      <c r="G749" s="7"/>
      <c r="H749" s="16"/>
    </row>
    <row r="750" spans="2:8" ht="12.75" customHeight="1">
      <c r="B750" s="23"/>
      <c r="C750" s="7"/>
      <c r="D750" s="7"/>
      <c r="F750" s="7"/>
      <c r="G750" s="7"/>
      <c r="H750" s="16"/>
    </row>
    <row r="751" spans="2:8" ht="12.75" customHeight="1">
      <c r="B751" s="23"/>
      <c r="C751" s="7"/>
      <c r="D751" s="7"/>
      <c r="F751" s="7"/>
      <c r="G751" s="7"/>
      <c r="H751" s="16"/>
    </row>
    <row r="752" spans="2:8" ht="12.75" customHeight="1">
      <c r="B752" s="23"/>
      <c r="C752" s="7"/>
      <c r="D752" s="7"/>
      <c r="F752" s="7"/>
      <c r="G752" s="7"/>
      <c r="H752" s="16"/>
    </row>
    <row r="753" spans="2:8" ht="12.75" customHeight="1">
      <c r="B753" s="23"/>
      <c r="C753" s="7"/>
      <c r="D753" s="7"/>
      <c r="F753" s="7"/>
      <c r="G753" s="7"/>
      <c r="H753" s="16"/>
    </row>
    <row r="754" spans="2:8" ht="12.75" customHeight="1">
      <c r="B754" s="23"/>
      <c r="C754" s="7"/>
      <c r="D754" s="7"/>
      <c r="F754" s="7"/>
      <c r="G754" s="7"/>
      <c r="H754" s="16"/>
    </row>
    <row r="755" spans="2:8" ht="12.75" customHeight="1">
      <c r="B755" s="23"/>
      <c r="C755" s="7"/>
      <c r="D755" s="7"/>
      <c r="F755" s="7"/>
      <c r="G755" s="7"/>
      <c r="H755" s="16"/>
    </row>
    <row r="756" spans="2:8" ht="12.75" customHeight="1">
      <c r="B756" s="23"/>
      <c r="C756" s="7"/>
      <c r="D756" s="7"/>
      <c r="F756" s="7"/>
      <c r="G756" s="7"/>
      <c r="H756" s="16"/>
    </row>
    <row r="757" spans="2:8" ht="12.75" customHeight="1">
      <c r="B757" s="23"/>
      <c r="C757" s="7"/>
      <c r="D757" s="7"/>
      <c r="F757" s="7"/>
      <c r="G757" s="7"/>
      <c r="H757" s="16"/>
    </row>
    <row r="758" spans="2:8" ht="12.75" customHeight="1">
      <c r="B758" s="23"/>
      <c r="C758" s="7"/>
      <c r="D758" s="7"/>
      <c r="F758" s="7"/>
      <c r="G758" s="7"/>
      <c r="H758" s="16"/>
    </row>
    <row r="759" spans="2:8" ht="12.75" customHeight="1">
      <c r="B759" s="23"/>
      <c r="C759" s="7"/>
      <c r="D759" s="7"/>
      <c r="F759" s="7"/>
      <c r="G759" s="7"/>
      <c r="H759" s="16"/>
    </row>
    <row r="760" spans="2:8" ht="12.75" customHeight="1">
      <c r="B760" s="23"/>
      <c r="C760" s="7"/>
      <c r="D760" s="7"/>
      <c r="F760" s="7"/>
      <c r="G760" s="7"/>
      <c r="H760" s="16"/>
    </row>
    <row r="761" spans="2:8" ht="12.75" customHeight="1">
      <c r="B761" s="23"/>
      <c r="C761" s="7"/>
      <c r="D761" s="7"/>
      <c r="F761" s="7"/>
      <c r="G761" s="7"/>
      <c r="H761" s="16"/>
    </row>
    <row r="762" spans="2:8" ht="12.75" customHeight="1">
      <c r="B762" s="23"/>
      <c r="C762" s="7"/>
      <c r="D762" s="7"/>
      <c r="F762" s="7"/>
      <c r="G762" s="7"/>
      <c r="H762" s="16"/>
    </row>
    <row r="763" spans="2:8" ht="12.75" customHeight="1">
      <c r="B763" s="23"/>
      <c r="C763" s="7"/>
      <c r="D763" s="7"/>
      <c r="F763" s="7"/>
      <c r="G763" s="7"/>
      <c r="H763" s="16"/>
    </row>
    <row r="764" spans="2:8" ht="12.75" customHeight="1">
      <c r="B764" s="23"/>
      <c r="C764" s="7"/>
      <c r="D764" s="7"/>
      <c r="F764" s="7"/>
      <c r="G764" s="7"/>
      <c r="H764" s="16"/>
    </row>
    <row r="765" spans="2:8" ht="12.75" customHeight="1">
      <c r="B765" s="23"/>
      <c r="C765" s="7"/>
      <c r="D765" s="7"/>
      <c r="F765" s="7"/>
      <c r="G765" s="7"/>
      <c r="H765" s="16"/>
    </row>
    <row r="766" spans="2:8" ht="12.75" customHeight="1">
      <c r="B766" s="23"/>
      <c r="C766" s="7"/>
      <c r="D766" s="7"/>
      <c r="F766" s="7"/>
      <c r="G766" s="7"/>
      <c r="H766" s="16"/>
    </row>
    <row r="767" spans="2:8" ht="12.75" customHeight="1">
      <c r="B767" s="23"/>
      <c r="C767" s="7"/>
      <c r="D767" s="7"/>
      <c r="F767" s="7"/>
      <c r="G767" s="7"/>
      <c r="H767" s="16"/>
    </row>
    <row r="768" spans="2:8" ht="12.75" customHeight="1">
      <c r="B768" s="23"/>
      <c r="C768" s="7"/>
      <c r="D768" s="7"/>
      <c r="F768" s="7"/>
      <c r="G768" s="7"/>
      <c r="H768" s="16"/>
    </row>
    <row r="769" spans="2:8" ht="12.75" customHeight="1">
      <c r="B769" s="23"/>
      <c r="C769" s="7"/>
      <c r="D769" s="7"/>
      <c r="F769" s="7"/>
      <c r="G769" s="7"/>
      <c r="H769" s="16"/>
    </row>
    <row r="770" spans="2:8" ht="12.75" customHeight="1">
      <c r="B770" s="23"/>
      <c r="C770" s="7"/>
      <c r="D770" s="7"/>
      <c r="F770" s="7"/>
      <c r="G770" s="7"/>
      <c r="H770" s="16"/>
    </row>
    <row r="771" spans="2:8" ht="12.75" customHeight="1">
      <c r="B771" s="23"/>
      <c r="C771" s="7"/>
      <c r="D771" s="7"/>
      <c r="F771" s="7"/>
      <c r="G771" s="7"/>
      <c r="H771" s="16"/>
    </row>
    <row r="772" spans="2:8" ht="12.75" customHeight="1">
      <c r="B772" s="23"/>
      <c r="C772" s="7"/>
      <c r="D772" s="7"/>
      <c r="F772" s="7"/>
      <c r="G772" s="7"/>
      <c r="H772" s="16"/>
    </row>
    <row r="773" spans="2:8" ht="12.75" customHeight="1">
      <c r="B773" s="23"/>
      <c r="C773" s="7"/>
      <c r="D773" s="7"/>
      <c r="F773" s="7"/>
      <c r="G773" s="7"/>
      <c r="H773" s="16"/>
    </row>
    <row r="774" spans="2:8" ht="12.75" customHeight="1">
      <c r="B774" s="23"/>
      <c r="C774" s="7"/>
      <c r="D774" s="7"/>
      <c r="F774" s="7"/>
      <c r="G774" s="7"/>
      <c r="H774" s="16"/>
    </row>
    <row r="775" spans="2:8" ht="12.75" customHeight="1">
      <c r="B775" s="23"/>
      <c r="C775" s="7"/>
      <c r="D775" s="7"/>
      <c r="F775" s="7"/>
      <c r="G775" s="7"/>
      <c r="H775" s="16"/>
    </row>
    <row r="776" spans="2:8" ht="12.75" customHeight="1">
      <c r="B776" s="23"/>
      <c r="C776" s="7"/>
      <c r="D776" s="7"/>
      <c r="F776" s="7"/>
      <c r="G776" s="7"/>
      <c r="H776" s="16"/>
    </row>
    <row r="777" spans="2:8" ht="12.75" customHeight="1">
      <c r="B777" s="23"/>
      <c r="C777" s="7"/>
      <c r="D777" s="7"/>
      <c r="F777" s="7"/>
      <c r="G777" s="7"/>
      <c r="H777" s="16"/>
    </row>
    <row r="778" spans="2:8" ht="12.75" customHeight="1">
      <c r="B778" s="23"/>
      <c r="C778" s="7"/>
      <c r="D778" s="7"/>
      <c r="F778" s="7"/>
      <c r="G778" s="7"/>
      <c r="H778" s="16"/>
    </row>
    <row r="779" spans="2:8" ht="12.75" customHeight="1">
      <c r="B779" s="23"/>
      <c r="C779" s="7"/>
      <c r="D779" s="7"/>
      <c r="F779" s="7"/>
      <c r="G779" s="7"/>
      <c r="H779" s="16"/>
    </row>
    <row r="780" spans="2:8" ht="12.75" customHeight="1">
      <c r="B780" s="23"/>
      <c r="C780" s="7"/>
      <c r="D780" s="7"/>
      <c r="F780" s="7"/>
      <c r="G780" s="7"/>
      <c r="H780" s="16"/>
    </row>
    <row r="781" spans="2:8" ht="12.75" customHeight="1">
      <c r="B781" s="23"/>
      <c r="C781" s="7"/>
      <c r="D781" s="7"/>
      <c r="F781" s="7"/>
      <c r="G781" s="7"/>
      <c r="H781" s="16"/>
    </row>
    <row r="782" spans="2:8" ht="12.75" customHeight="1">
      <c r="B782" s="23"/>
      <c r="C782" s="7"/>
      <c r="D782" s="7"/>
      <c r="F782" s="7"/>
      <c r="G782" s="7"/>
      <c r="H782" s="16"/>
    </row>
    <row r="783" spans="2:8" ht="12.75" customHeight="1">
      <c r="B783" s="23"/>
      <c r="C783" s="7"/>
      <c r="D783" s="7"/>
      <c r="F783" s="7"/>
      <c r="G783" s="7"/>
      <c r="H783" s="16"/>
    </row>
    <row r="784" spans="2:8" ht="12.75" customHeight="1">
      <c r="B784" s="23"/>
      <c r="C784" s="7"/>
      <c r="D784" s="7"/>
      <c r="F784" s="7"/>
      <c r="G784" s="7"/>
      <c r="H784" s="16"/>
    </row>
    <row r="785" spans="2:8" ht="12.75" customHeight="1">
      <c r="B785" s="23"/>
      <c r="C785" s="7"/>
      <c r="D785" s="7"/>
      <c r="F785" s="7"/>
      <c r="G785" s="7"/>
      <c r="H785" s="16"/>
    </row>
    <row r="786" spans="2:8" ht="12.75" customHeight="1">
      <c r="B786" s="23"/>
      <c r="C786" s="7"/>
      <c r="D786" s="7"/>
      <c r="F786" s="7"/>
      <c r="G786" s="7"/>
      <c r="H786" s="16"/>
    </row>
    <row r="787" spans="2:8" ht="12.75" customHeight="1">
      <c r="B787" s="23"/>
      <c r="C787" s="7"/>
      <c r="D787" s="7"/>
      <c r="F787" s="7"/>
      <c r="G787" s="7"/>
      <c r="H787" s="16"/>
    </row>
    <row r="788" spans="2:8" ht="12.75" customHeight="1">
      <c r="B788" s="23"/>
      <c r="C788" s="7"/>
      <c r="D788" s="7"/>
      <c r="F788" s="7"/>
      <c r="G788" s="7"/>
      <c r="H788" s="16"/>
    </row>
    <row r="789" spans="2:8" ht="12.75" customHeight="1">
      <c r="B789" s="23"/>
      <c r="C789" s="7"/>
      <c r="D789" s="7"/>
      <c r="F789" s="7"/>
      <c r="G789" s="7"/>
      <c r="H789" s="16"/>
    </row>
    <row r="790" spans="2:8" ht="12.75" customHeight="1">
      <c r="B790" s="23"/>
      <c r="C790" s="7"/>
      <c r="D790" s="7"/>
      <c r="F790" s="7"/>
      <c r="G790" s="7"/>
      <c r="H790" s="16"/>
    </row>
    <row r="791" spans="2:8" ht="12.75" customHeight="1">
      <c r="B791" s="23"/>
      <c r="C791" s="7"/>
      <c r="D791" s="7"/>
      <c r="F791" s="7"/>
      <c r="G791" s="7"/>
      <c r="H791" s="16"/>
    </row>
    <row r="792" spans="2:8" ht="12.75" customHeight="1">
      <c r="B792" s="23"/>
      <c r="C792" s="7"/>
      <c r="D792" s="7"/>
      <c r="F792" s="7"/>
      <c r="G792" s="7"/>
      <c r="H792" s="16"/>
    </row>
    <row r="793" spans="2:8" ht="12.75" customHeight="1">
      <c r="B793" s="23"/>
      <c r="C793" s="7"/>
      <c r="D793" s="7"/>
      <c r="F793" s="7"/>
      <c r="G793" s="7"/>
      <c r="H793" s="16"/>
    </row>
    <row r="794" spans="2:8" ht="12.75" customHeight="1">
      <c r="B794" s="23"/>
      <c r="C794" s="7"/>
      <c r="D794" s="7"/>
      <c r="F794" s="7"/>
      <c r="G794" s="7"/>
      <c r="H794" s="16"/>
    </row>
    <row r="795" spans="2:8" ht="12.75" customHeight="1">
      <c r="B795" s="23"/>
      <c r="C795" s="7"/>
      <c r="D795" s="7"/>
      <c r="F795" s="7"/>
      <c r="G795" s="7"/>
      <c r="H795" s="16"/>
    </row>
    <row r="796" spans="2:8" ht="12.75" customHeight="1">
      <c r="B796" s="23"/>
      <c r="C796" s="7"/>
      <c r="D796" s="7"/>
      <c r="F796" s="7"/>
      <c r="G796" s="7"/>
      <c r="H796" s="16"/>
    </row>
    <row r="797" spans="2:8" ht="12.75" customHeight="1">
      <c r="B797" s="23"/>
      <c r="C797" s="7"/>
      <c r="D797" s="7"/>
      <c r="F797" s="7"/>
      <c r="G797" s="7"/>
      <c r="H797" s="16"/>
    </row>
    <row r="798" spans="2:8" ht="12.75" customHeight="1">
      <c r="B798" s="23"/>
      <c r="C798" s="7"/>
      <c r="D798" s="7"/>
      <c r="F798" s="7"/>
      <c r="G798" s="7"/>
      <c r="H798" s="16"/>
    </row>
    <row r="799" spans="2:8" ht="12.75" customHeight="1">
      <c r="B799" s="23"/>
      <c r="C799" s="7"/>
      <c r="D799" s="7"/>
      <c r="F799" s="7"/>
      <c r="G799" s="7"/>
      <c r="H799" s="16"/>
    </row>
    <row r="800" spans="2:8" ht="12.75" customHeight="1">
      <c r="B800" s="23"/>
      <c r="C800" s="7"/>
      <c r="D800" s="7"/>
      <c r="F800" s="7"/>
      <c r="G800" s="7"/>
      <c r="H800" s="16"/>
    </row>
    <row r="801" spans="2:8" ht="12.75" customHeight="1">
      <c r="B801" s="23"/>
      <c r="C801" s="7"/>
      <c r="D801" s="7"/>
      <c r="F801" s="7"/>
      <c r="G801" s="7"/>
      <c r="H801" s="16"/>
    </row>
    <row r="802" spans="2:8" ht="12.75" customHeight="1">
      <c r="B802" s="23"/>
      <c r="C802" s="7"/>
      <c r="D802" s="7"/>
      <c r="F802" s="7"/>
      <c r="G802" s="7"/>
      <c r="H802" s="16"/>
    </row>
    <row r="803" spans="2:8" ht="12.75" customHeight="1">
      <c r="B803" s="23"/>
      <c r="C803" s="7"/>
      <c r="D803" s="7"/>
      <c r="F803" s="7"/>
      <c r="G803" s="7"/>
      <c r="H803" s="16"/>
    </row>
    <row r="804" spans="2:8" ht="12.75" customHeight="1">
      <c r="B804" s="23"/>
      <c r="C804" s="7"/>
      <c r="D804" s="7"/>
      <c r="F804" s="7"/>
      <c r="G804" s="7"/>
      <c r="H804" s="16"/>
    </row>
    <row r="805" spans="2:8" ht="12.75" customHeight="1">
      <c r="B805" s="23"/>
      <c r="C805" s="7"/>
      <c r="D805" s="7"/>
      <c r="F805" s="7"/>
      <c r="G805" s="7"/>
      <c r="H805" s="16"/>
    </row>
    <row r="806" spans="2:8" ht="12.75" customHeight="1">
      <c r="B806" s="23"/>
      <c r="C806" s="7"/>
      <c r="D806" s="7"/>
      <c r="F806" s="7"/>
      <c r="G806" s="7"/>
      <c r="H806" s="16"/>
    </row>
    <row r="807" spans="2:8" ht="12.75" customHeight="1">
      <c r="B807" s="23"/>
      <c r="C807" s="7"/>
      <c r="D807" s="7"/>
      <c r="F807" s="7"/>
      <c r="G807" s="7"/>
      <c r="H807" s="16"/>
    </row>
    <row r="808" spans="2:8" ht="12.75" customHeight="1">
      <c r="B808" s="23"/>
      <c r="C808" s="7"/>
      <c r="D808" s="7"/>
      <c r="F808" s="7"/>
      <c r="G808" s="7"/>
      <c r="H808" s="16"/>
    </row>
    <row r="809" spans="2:8" ht="12.75" customHeight="1">
      <c r="B809" s="23"/>
      <c r="C809" s="7"/>
      <c r="D809" s="7"/>
      <c r="F809" s="7"/>
      <c r="G809" s="7"/>
      <c r="H809" s="16"/>
    </row>
    <row r="810" spans="2:8" ht="12.75" customHeight="1">
      <c r="B810" s="23"/>
      <c r="C810" s="7"/>
      <c r="D810" s="7"/>
      <c r="F810" s="7"/>
      <c r="G810" s="7"/>
      <c r="H810" s="16"/>
    </row>
    <row r="811" spans="2:8" ht="12.75" customHeight="1">
      <c r="B811" s="23"/>
      <c r="C811" s="7"/>
      <c r="D811" s="7"/>
      <c r="F811" s="7"/>
      <c r="G811" s="7"/>
      <c r="H811" s="16"/>
    </row>
    <row r="812" spans="2:8" ht="12.75" customHeight="1">
      <c r="B812" s="23"/>
      <c r="C812" s="7"/>
      <c r="D812" s="7"/>
      <c r="F812" s="7"/>
      <c r="G812" s="7"/>
      <c r="H812" s="16"/>
    </row>
    <row r="813" spans="2:8" ht="12.75" customHeight="1">
      <c r="B813" s="23"/>
      <c r="C813" s="7"/>
      <c r="D813" s="7"/>
      <c r="F813" s="7"/>
      <c r="G813" s="7"/>
      <c r="H813" s="16"/>
    </row>
    <row r="814" spans="2:8" ht="12.75" customHeight="1">
      <c r="B814" s="23"/>
      <c r="C814" s="7"/>
      <c r="D814" s="7"/>
      <c r="F814" s="7"/>
      <c r="G814" s="7"/>
      <c r="H814" s="16"/>
    </row>
    <row r="815" spans="2:8" ht="12.75" customHeight="1">
      <c r="B815" s="23"/>
      <c r="C815" s="7"/>
      <c r="D815" s="7"/>
      <c r="F815" s="7"/>
      <c r="G815" s="7"/>
      <c r="H815" s="16"/>
    </row>
    <row r="816" spans="2:8" ht="12.75" customHeight="1">
      <c r="B816" s="23"/>
      <c r="C816" s="7"/>
      <c r="D816" s="7"/>
      <c r="F816" s="7"/>
      <c r="G816" s="7"/>
      <c r="H816" s="16"/>
    </row>
    <row r="817" spans="2:8" ht="12.75" customHeight="1">
      <c r="B817" s="23"/>
      <c r="C817" s="7"/>
      <c r="D817" s="7"/>
      <c r="F817" s="7"/>
      <c r="G817" s="7"/>
      <c r="H817" s="16"/>
    </row>
    <row r="818" spans="2:8" ht="12.75" customHeight="1">
      <c r="B818" s="23"/>
      <c r="C818" s="7"/>
      <c r="D818" s="7"/>
      <c r="F818" s="7"/>
      <c r="G818" s="7"/>
      <c r="H818" s="16"/>
    </row>
    <row r="819" spans="2:8" ht="12.75" customHeight="1">
      <c r="B819" s="23"/>
      <c r="C819" s="7"/>
      <c r="D819" s="7"/>
      <c r="F819" s="7"/>
      <c r="G819" s="7"/>
      <c r="H819" s="16"/>
    </row>
    <row r="820" spans="2:8" ht="12.75" customHeight="1">
      <c r="B820" s="23"/>
      <c r="C820" s="7"/>
      <c r="D820" s="7"/>
      <c r="F820" s="7"/>
      <c r="G820" s="7"/>
      <c r="H820" s="16"/>
    </row>
    <row r="821" spans="2:8" ht="12.75" customHeight="1">
      <c r="B821" s="23"/>
      <c r="C821" s="7"/>
      <c r="D821" s="7"/>
      <c r="F821" s="7"/>
      <c r="G821" s="7"/>
      <c r="H821" s="16"/>
    </row>
    <row r="822" spans="2:8" ht="12.75" customHeight="1">
      <c r="B822" s="23"/>
      <c r="C822" s="7"/>
      <c r="D822" s="7"/>
      <c r="F822" s="7"/>
      <c r="G822" s="7"/>
      <c r="H822" s="16"/>
    </row>
    <row r="823" spans="2:8" ht="12.75" customHeight="1">
      <c r="B823" s="23"/>
      <c r="C823" s="7"/>
      <c r="D823" s="7"/>
      <c r="F823" s="7"/>
      <c r="G823" s="7"/>
      <c r="H823" s="16"/>
    </row>
    <row r="824" spans="2:8" ht="12.75" customHeight="1">
      <c r="B824" s="23"/>
      <c r="C824" s="7"/>
      <c r="D824" s="7"/>
      <c r="F824" s="7"/>
      <c r="G824" s="7"/>
      <c r="H824" s="16"/>
    </row>
    <row r="825" spans="2:8" ht="12.75" customHeight="1">
      <c r="B825" s="23"/>
      <c r="C825" s="7"/>
      <c r="D825" s="7"/>
      <c r="F825" s="7"/>
      <c r="G825" s="7"/>
      <c r="H825" s="16"/>
    </row>
    <row r="826" spans="2:8" ht="12.75" customHeight="1">
      <c r="B826" s="23"/>
      <c r="C826" s="7"/>
      <c r="D826" s="7"/>
      <c r="F826" s="7"/>
      <c r="G826" s="7"/>
      <c r="H826" s="16"/>
    </row>
    <row r="827" spans="2:8" ht="12.75" customHeight="1">
      <c r="B827" s="23"/>
      <c r="C827" s="7"/>
      <c r="D827" s="7"/>
      <c r="F827" s="7"/>
      <c r="G827" s="7"/>
      <c r="H827" s="16"/>
    </row>
    <row r="828" spans="2:8" ht="12.75" customHeight="1">
      <c r="B828" s="23"/>
      <c r="C828" s="7"/>
      <c r="D828" s="7"/>
      <c r="F828" s="7"/>
      <c r="G828" s="7"/>
      <c r="H828" s="16"/>
    </row>
    <row r="829" spans="2:8" ht="12.75" customHeight="1">
      <c r="B829" s="23"/>
      <c r="C829" s="7"/>
      <c r="D829" s="7"/>
      <c r="F829" s="7"/>
      <c r="G829" s="7"/>
      <c r="H829" s="16"/>
    </row>
    <row r="830" spans="2:8" ht="12.75" customHeight="1">
      <c r="B830" s="23"/>
      <c r="C830" s="7"/>
      <c r="D830" s="7"/>
      <c r="F830" s="7"/>
      <c r="G830" s="7"/>
      <c r="H830" s="16"/>
    </row>
    <row r="831" spans="2:8" ht="12.75" customHeight="1">
      <c r="B831" s="23"/>
      <c r="C831" s="7"/>
      <c r="D831" s="7"/>
      <c r="F831" s="7"/>
      <c r="G831" s="7"/>
      <c r="H831" s="16"/>
    </row>
    <row r="832" spans="2:8" ht="12.75" customHeight="1">
      <c r="B832" s="23"/>
      <c r="C832" s="7"/>
      <c r="D832" s="7"/>
      <c r="F832" s="7"/>
      <c r="G832" s="7"/>
      <c r="H832" s="16"/>
    </row>
    <row r="833" spans="2:8" ht="12.75" customHeight="1">
      <c r="B833" s="23"/>
      <c r="C833" s="7"/>
      <c r="D833" s="7"/>
      <c r="F833" s="7"/>
      <c r="G833" s="7"/>
      <c r="H833" s="16"/>
    </row>
    <row r="834" spans="2:8" ht="12.75" customHeight="1">
      <c r="B834" s="23"/>
      <c r="C834" s="7"/>
      <c r="D834" s="7"/>
      <c r="F834" s="7"/>
      <c r="G834" s="7"/>
      <c r="H834" s="16"/>
    </row>
    <row r="835" spans="2:8" ht="12.75" customHeight="1">
      <c r="B835" s="23"/>
      <c r="C835" s="7"/>
      <c r="D835" s="7"/>
      <c r="F835" s="7"/>
      <c r="G835" s="7"/>
      <c r="H835" s="16"/>
    </row>
    <row r="836" spans="2:8" ht="12.75" customHeight="1">
      <c r="B836" s="23"/>
      <c r="C836" s="7"/>
      <c r="D836" s="7"/>
      <c r="F836" s="7"/>
      <c r="G836" s="7"/>
      <c r="H836" s="16"/>
    </row>
    <row r="837" spans="2:8" ht="12.75" customHeight="1">
      <c r="B837" s="23"/>
      <c r="C837" s="7"/>
      <c r="D837" s="7"/>
      <c r="F837" s="7"/>
      <c r="G837" s="7"/>
      <c r="H837" s="16"/>
    </row>
    <row r="838" spans="2:8" ht="12.75" customHeight="1">
      <c r="B838" s="23"/>
      <c r="C838" s="7"/>
      <c r="D838" s="7"/>
      <c r="F838" s="7"/>
      <c r="G838" s="7"/>
      <c r="H838" s="16"/>
    </row>
    <row r="839" spans="2:8" ht="12.75" customHeight="1">
      <c r="B839" s="23"/>
      <c r="C839" s="7"/>
      <c r="D839" s="7"/>
      <c r="F839" s="7"/>
      <c r="G839" s="7"/>
      <c r="H839" s="16"/>
    </row>
    <row r="840" spans="2:8" ht="12.75" customHeight="1">
      <c r="B840" s="23"/>
      <c r="C840" s="7"/>
      <c r="D840" s="7"/>
      <c r="F840" s="7"/>
      <c r="G840" s="7"/>
      <c r="H840" s="16"/>
    </row>
    <row r="841" spans="2:8" ht="12.75" customHeight="1">
      <c r="B841" s="23"/>
      <c r="C841" s="7"/>
      <c r="D841" s="7"/>
      <c r="F841" s="7"/>
      <c r="G841" s="7"/>
      <c r="H841" s="16"/>
    </row>
    <row r="842" spans="2:8" ht="12.75" customHeight="1">
      <c r="B842" s="23"/>
      <c r="C842" s="7"/>
      <c r="D842" s="7"/>
      <c r="F842" s="7"/>
      <c r="G842" s="7"/>
      <c r="H842" s="16"/>
    </row>
    <row r="843" spans="2:8" ht="12.75" customHeight="1">
      <c r="B843" s="23"/>
      <c r="C843" s="7"/>
      <c r="D843" s="7"/>
      <c r="F843" s="7"/>
      <c r="G843" s="7"/>
      <c r="H843" s="16"/>
    </row>
    <row r="844" spans="2:8" ht="12.75" customHeight="1">
      <c r="B844" s="23"/>
      <c r="C844" s="7"/>
      <c r="D844" s="7"/>
      <c r="F844" s="7"/>
      <c r="G844" s="7"/>
      <c r="H844" s="16"/>
    </row>
    <row r="845" spans="2:8" ht="12.75" customHeight="1">
      <c r="B845" s="23"/>
      <c r="C845" s="7"/>
      <c r="D845" s="7"/>
      <c r="F845" s="7"/>
      <c r="G845" s="7"/>
      <c r="H845" s="16"/>
    </row>
    <row r="846" spans="2:8" ht="12.75" customHeight="1">
      <c r="B846" s="23"/>
      <c r="C846" s="7"/>
      <c r="D846" s="7"/>
      <c r="F846" s="7"/>
      <c r="G846" s="7"/>
      <c r="H846" s="16"/>
    </row>
    <row r="847" spans="2:8" ht="12.75" customHeight="1">
      <c r="B847" s="23"/>
      <c r="C847" s="7"/>
      <c r="D847" s="7"/>
      <c r="F847" s="7"/>
      <c r="G847" s="7"/>
      <c r="H847" s="16"/>
    </row>
    <row r="848" spans="2:8" ht="12.75" customHeight="1">
      <c r="B848" s="23"/>
      <c r="C848" s="7"/>
      <c r="D848" s="7"/>
      <c r="F848" s="7"/>
      <c r="G848" s="7"/>
      <c r="H848" s="16"/>
    </row>
    <row r="849" spans="2:8" ht="12.75" customHeight="1">
      <c r="B849" s="23"/>
      <c r="C849" s="7"/>
      <c r="D849" s="7"/>
      <c r="F849" s="7"/>
      <c r="G849" s="7"/>
      <c r="H849" s="16"/>
    </row>
    <row r="850" spans="2:8" ht="12.75" customHeight="1">
      <c r="B850" s="23"/>
      <c r="C850" s="7"/>
      <c r="D850" s="7"/>
      <c r="F850" s="7"/>
      <c r="G850" s="7"/>
      <c r="H850" s="16"/>
    </row>
    <row r="851" spans="2:8" ht="12.75" customHeight="1">
      <c r="B851" s="23"/>
      <c r="C851" s="7"/>
      <c r="D851" s="7"/>
      <c r="F851" s="7"/>
      <c r="G851" s="7"/>
      <c r="H851" s="16"/>
    </row>
    <row r="852" spans="2:8" ht="12.75" customHeight="1">
      <c r="B852" s="23"/>
      <c r="C852" s="7"/>
      <c r="D852" s="7"/>
      <c r="F852" s="7"/>
      <c r="G852" s="7"/>
      <c r="H852" s="16"/>
    </row>
    <row r="853" spans="2:8" ht="12.75" customHeight="1">
      <c r="B853" s="23"/>
      <c r="C853" s="7"/>
      <c r="D853" s="7"/>
      <c r="F853" s="7"/>
      <c r="G853" s="7"/>
      <c r="H853" s="16"/>
    </row>
    <row r="854" spans="2:8" ht="12.75" customHeight="1">
      <c r="B854" s="23"/>
      <c r="C854" s="7"/>
      <c r="D854" s="7"/>
      <c r="F854" s="7"/>
      <c r="G854" s="7"/>
      <c r="H854" s="16"/>
    </row>
    <row r="855" spans="2:8" ht="12.75" customHeight="1">
      <c r="B855" s="23"/>
      <c r="C855" s="7"/>
      <c r="D855" s="7"/>
      <c r="F855" s="7"/>
      <c r="G855" s="7"/>
      <c r="H855" s="16"/>
    </row>
    <row r="856" spans="2:8" ht="12.75" customHeight="1">
      <c r="B856" s="23"/>
      <c r="C856" s="7"/>
      <c r="D856" s="7"/>
      <c r="F856" s="7"/>
      <c r="G856" s="7"/>
      <c r="H856" s="16"/>
    </row>
    <row r="857" spans="2:8" ht="12.75" customHeight="1">
      <c r="B857" s="23"/>
      <c r="C857" s="7"/>
      <c r="D857" s="7"/>
      <c r="F857" s="7"/>
      <c r="G857" s="7"/>
      <c r="H857" s="16"/>
    </row>
    <row r="858" spans="2:8" ht="12.75" customHeight="1">
      <c r="B858" s="23"/>
      <c r="C858" s="7"/>
      <c r="D858" s="7"/>
      <c r="F858" s="7"/>
      <c r="G858" s="7"/>
      <c r="H858" s="16"/>
    </row>
    <row r="859" spans="2:8" ht="12.75" customHeight="1">
      <c r="B859" s="23"/>
      <c r="C859" s="7"/>
      <c r="D859" s="7"/>
      <c r="F859" s="7"/>
      <c r="G859" s="7"/>
      <c r="H859" s="16"/>
    </row>
    <row r="860" spans="2:8" ht="12.75" customHeight="1">
      <c r="B860" s="23"/>
      <c r="C860" s="7"/>
      <c r="D860" s="7"/>
      <c r="F860" s="7"/>
      <c r="G860" s="7"/>
      <c r="H860" s="16"/>
    </row>
    <row r="861" spans="2:8" ht="12.75" customHeight="1">
      <c r="B861" s="23"/>
      <c r="C861" s="7"/>
      <c r="D861" s="7"/>
      <c r="F861" s="7"/>
      <c r="G861" s="7"/>
      <c r="H861" s="16"/>
    </row>
    <row r="862" spans="2:8" ht="12.75" customHeight="1">
      <c r="B862" s="23"/>
      <c r="C862" s="7"/>
      <c r="D862" s="7"/>
      <c r="F862" s="7"/>
      <c r="G862" s="7"/>
      <c r="H862" s="16"/>
    </row>
    <row r="863" spans="2:8" ht="12.75" customHeight="1">
      <c r="B863" s="23"/>
      <c r="C863" s="7"/>
      <c r="D863" s="7"/>
      <c r="F863" s="7"/>
      <c r="G863" s="7"/>
      <c r="H863" s="16"/>
    </row>
    <row r="864" spans="2:8" ht="12.75" customHeight="1">
      <c r="B864" s="23"/>
      <c r="C864" s="7"/>
      <c r="D864" s="7"/>
      <c r="F864" s="7"/>
      <c r="G864" s="7"/>
      <c r="H864" s="16"/>
    </row>
    <row r="865" spans="2:8" ht="12.75" customHeight="1">
      <c r="B865" s="23"/>
      <c r="C865" s="7"/>
      <c r="D865" s="7"/>
      <c r="F865" s="7"/>
      <c r="G865" s="7"/>
      <c r="H865" s="16"/>
    </row>
    <row r="866" spans="2:8" ht="12.75" customHeight="1">
      <c r="B866" s="23"/>
      <c r="C866" s="7"/>
      <c r="D866" s="7"/>
      <c r="F866" s="7"/>
      <c r="G866" s="7"/>
      <c r="H866" s="16"/>
    </row>
    <row r="867" spans="2:8" ht="12.75" customHeight="1">
      <c r="B867" s="23"/>
      <c r="C867" s="7"/>
      <c r="D867" s="7"/>
      <c r="F867" s="7"/>
      <c r="G867" s="7"/>
      <c r="H867" s="16"/>
    </row>
    <row r="868" spans="2:8" ht="12.75" customHeight="1">
      <c r="B868" s="23"/>
      <c r="C868" s="7"/>
      <c r="D868" s="7"/>
      <c r="F868" s="7"/>
      <c r="G868" s="7"/>
      <c r="H868" s="16"/>
    </row>
    <row r="869" spans="2:8" ht="12.75" customHeight="1">
      <c r="B869" s="23"/>
      <c r="C869" s="7"/>
      <c r="D869" s="7"/>
      <c r="F869" s="7"/>
      <c r="G869" s="7"/>
      <c r="H869" s="16"/>
    </row>
    <row r="870" spans="2:8" ht="12.75" customHeight="1">
      <c r="B870" s="23"/>
      <c r="C870" s="7"/>
      <c r="D870" s="7"/>
      <c r="F870" s="7"/>
      <c r="G870" s="7"/>
      <c r="H870" s="16"/>
    </row>
    <row r="871" spans="2:8" ht="12.75" customHeight="1">
      <c r="B871" s="23"/>
      <c r="C871" s="7"/>
      <c r="D871" s="7"/>
      <c r="F871" s="7"/>
      <c r="G871" s="7"/>
      <c r="H871" s="16"/>
    </row>
    <row r="872" spans="2:8" ht="12.75" customHeight="1">
      <c r="B872" s="23"/>
      <c r="C872" s="7"/>
      <c r="D872" s="7"/>
      <c r="F872" s="7"/>
      <c r="G872" s="7"/>
      <c r="H872" s="16"/>
    </row>
    <row r="873" spans="2:8" ht="12.75" customHeight="1">
      <c r="B873" s="23"/>
      <c r="C873" s="7"/>
      <c r="D873" s="7"/>
      <c r="F873" s="7"/>
      <c r="G873" s="7"/>
      <c r="H873" s="16"/>
    </row>
    <row r="874" spans="2:8" ht="12.75" customHeight="1">
      <c r="B874" s="23"/>
      <c r="C874" s="7"/>
      <c r="D874" s="7"/>
      <c r="F874" s="7"/>
      <c r="G874" s="7"/>
      <c r="H874" s="16"/>
    </row>
    <row r="875" spans="2:8" ht="12.75" customHeight="1">
      <c r="B875" s="23"/>
      <c r="C875" s="7"/>
      <c r="D875" s="7"/>
      <c r="F875" s="7"/>
      <c r="G875" s="7"/>
      <c r="H875" s="16"/>
    </row>
    <row r="876" spans="2:8" ht="12.75" customHeight="1">
      <c r="B876" s="23"/>
      <c r="C876" s="7"/>
      <c r="D876" s="7"/>
      <c r="F876" s="7"/>
      <c r="G876" s="7"/>
      <c r="H876" s="16"/>
    </row>
    <row r="877" spans="2:8" ht="12.75" customHeight="1">
      <c r="B877" s="23"/>
      <c r="C877" s="7"/>
      <c r="D877" s="7"/>
      <c r="F877" s="7"/>
      <c r="G877" s="7"/>
      <c r="H877" s="16"/>
    </row>
    <row r="878" spans="2:8" ht="12.75" customHeight="1">
      <c r="B878" s="23"/>
      <c r="C878" s="7"/>
      <c r="D878" s="7"/>
      <c r="F878" s="7"/>
      <c r="G878" s="7"/>
      <c r="H878" s="16"/>
    </row>
    <row r="879" spans="2:8" ht="12.75" customHeight="1">
      <c r="B879" s="23"/>
      <c r="C879" s="7"/>
      <c r="D879" s="7"/>
      <c r="F879" s="7"/>
      <c r="G879" s="7"/>
      <c r="H879" s="16"/>
    </row>
    <row r="880" spans="2:8" ht="12.75" customHeight="1">
      <c r="B880" s="23"/>
      <c r="C880" s="7"/>
      <c r="D880" s="7"/>
      <c r="F880" s="7"/>
      <c r="G880" s="7"/>
      <c r="H880" s="16"/>
    </row>
    <row r="881" spans="2:8" ht="12.75" customHeight="1">
      <c r="B881" s="23"/>
      <c r="C881" s="7"/>
      <c r="D881" s="7"/>
      <c r="F881" s="7"/>
      <c r="G881" s="7"/>
      <c r="H881" s="16"/>
    </row>
    <row r="882" spans="2:8" ht="12.75" customHeight="1">
      <c r="B882" s="23"/>
      <c r="C882" s="7"/>
      <c r="D882" s="7"/>
      <c r="F882" s="7"/>
      <c r="G882" s="7"/>
      <c r="H882" s="16"/>
    </row>
    <row r="883" spans="2:8" ht="12.75" customHeight="1">
      <c r="B883" s="23"/>
      <c r="C883" s="7"/>
      <c r="D883" s="7"/>
      <c r="F883" s="7"/>
      <c r="G883" s="7"/>
      <c r="H883" s="16"/>
    </row>
    <row r="884" spans="2:8" ht="12.75" customHeight="1">
      <c r="B884" s="23"/>
      <c r="C884" s="7"/>
      <c r="D884" s="7"/>
      <c r="F884" s="7"/>
      <c r="G884" s="7"/>
      <c r="H884" s="16"/>
    </row>
    <row r="885" spans="2:8" ht="12.75" customHeight="1">
      <c r="B885" s="23"/>
      <c r="C885" s="7"/>
      <c r="D885" s="7"/>
      <c r="F885" s="7"/>
      <c r="G885" s="7"/>
      <c r="H885" s="16"/>
    </row>
    <row r="886" spans="2:8" ht="12.75" customHeight="1">
      <c r="B886" s="23"/>
      <c r="C886" s="7"/>
      <c r="D886" s="7"/>
      <c r="F886" s="7"/>
      <c r="G886" s="7"/>
      <c r="H886" s="16"/>
    </row>
    <row r="887" spans="2:8" ht="12.75" customHeight="1">
      <c r="B887" s="23"/>
      <c r="C887" s="7"/>
      <c r="D887" s="7"/>
      <c r="F887" s="7"/>
      <c r="G887" s="7"/>
      <c r="H887" s="16"/>
    </row>
    <row r="888" spans="2:8" ht="12.75" customHeight="1">
      <c r="B888" s="23"/>
      <c r="C888" s="7"/>
      <c r="D888" s="7"/>
      <c r="F888" s="7"/>
      <c r="G888" s="7"/>
      <c r="H888" s="16"/>
    </row>
    <row r="889" spans="2:8" ht="12.75" customHeight="1">
      <c r="B889" s="23"/>
      <c r="C889" s="7"/>
      <c r="D889" s="7"/>
      <c r="F889" s="7"/>
      <c r="G889" s="7"/>
      <c r="H889" s="16"/>
    </row>
    <row r="890" spans="2:8" ht="12.75" customHeight="1">
      <c r="B890" s="23"/>
      <c r="C890" s="7"/>
      <c r="D890" s="7"/>
      <c r="F890" s="7"/>
      <c r="G890" s="7"/>
      <c r="H890" s="16"/>
    </row>
    <row r="891" spans="2:8" ht="12.75" customHeight="1">
      <c r="B891" s="23"/>
      <c r="C891" s="7"/>
      <c r="D891" s="7"/>
      <c r="F891" s="7"/>
      <c r="G891" s="7"/>
      <c r="H891" s="16"/>
    </row>
    <row r="892" spans="2:8" ht="12.75" customHeight="1">
      <c r="B892" s="23"/>
      <c r="C892" s="7"/>
      <c r="D892" s="7"/>
      <c r="F892" s="7"/>
      <c r="G892" s="7"/>
      <c r="H892" s="16"/>
    </row>
    <row r="893" spans="2:8" ht="12.75" customHeight="1">
      <c r="B893" s="23"/>
      <c r="C893" s="7"/>
      <c r="D893" s="7"/>
      <c r="F893" s="7"/>
      <c r="G893" s="7"/>
      <c r="H893" s="16"/>
    </row>
    <row r="894" spans="2:8" ht="12.75" customHeight="1">
      <c r="B894" s="23"/>
      <c r="C894" s="7"/>
      <c r="D894" s="7"/>
      <c r="F894" s="7"/>
      <c r="G894" s="7"/>
      <c r="H894" s="16"/>
    </row>
    <row r="895" spans="2:8" ht="12.75" customHeight="1">
      <c r="B895" s="23"/>
      <c r="C895" s="7"/>
      <c r="D895" s="7"/>
      <c r="F895" s="7"/>
      <c r="G895" s="7"/>
      <c r="H895" s="16"/>
    </row>
    <row r="896" spans="2:8" ht="12.75" customHeight="1">
      <c r="B896" s="23"/>
      <c r="C896" s="7"/>
      <c r="D896" s="7"/>
      <c r="F896" s="7"/>
      <c r="G896" s="7"/>
      <c r="H896" s="16"/>
    </row>
    <row r="897" spans="2:8" ht="12.75" customHeight="1">
      <c r="B897" s="23"/>
      <c r="C897" s="7"/>
      <c r="D897" s="7"/>
      <c r="F897" s="7"/>
      <c r="G897" s="7"/>
      <c r="H897" s="16"/>
    </row>
    <row r="898" spans="2:8" ht="12.75" customHeight="1">
      <c r="B898" s="23"/>
      <c r="C898" s="7"/>
      <c r="D898" s="7"/>
      <c r="F898" s="7"/>
      <c r="G898" s="7"/>
      <c r="H898" s="16"/>
    </row>
    <row r="899" spans="2:8" ht="12.75" customHeight="1">
      <c r="B899" s="23"/>
      <c r="C899" s="7"/>
      <c r="D899" s="7"/>
      <c r="F899" s="7"/>
      <c r="G899" s="7"/>
      <c r="H899" s="16"/>
    </row>
    <row r="900" spans="2:8" ht="12.75" customHeight="1">
      <c r="B900" s="23"/>
      <c r="C900" s="7"/>
      <c r="D900" s="7"/>
      <c r="F900" s="7"/>
      <c r="G900" s="7"/>
      <c r="H900" s="16"/>
    </row>
    <row r="901" spans="2:8" ht="12.75" customHeight="1">
      <c r="B901" s="23"/>
      <c r="C901" s="7"/>
      <c r="D901" s="7"/>
      <c r="F901" s="7"/>
      <c r="G901" s="7"/>
      <c r="H901" s="16"/>
    </row>
    <row r="902" spans="2:8" ht="12.75" customHeight="1">
      <c r="B902" s="23"/>
      <c r="C902" s="7"/>
      <c r="D902" s="7"/>
      <c r="F902" s="7"/>
      <c r="G902" s="7"/>
      <c r="H902" s="16"/>
    </row>
    <row r="903" spans="2:8" ht="12.75" customHeight="1">
      <c r="B903" s="23"/>
      <c r="C903" s="7"/>
      <c r="D903" s="7"/>
      <c r="F903" s="7"/>
      <c r="G903" s="7"/>
      <c r="H903" s="16"/>
    </row>
    <row r="904" spans="2:8" ht="12.75" customHeight="1">
      <c r="B904" s="23"/>
      <c r="C904" s="7"/>
      <c r="D904" s="7"/>
      <c r="F904" s="7"/>
      <c r="G904" s="7"/>
      <c r="H904" s="16"/>
    </row>
    <row r="905" spans="2:8" ht="12.75" customHeight="1">
      <c r="B905" s="23"/>
      <c r="C905" s="7"/>
      <c r="D905" s="7"/>
      <c r="F905" s="7"/>
      <c r="G905" s="7"/>
      <c r="H905" s="16"/>
    </row>
    <row r="906" spans="2:8" ht="12.75" customHeight="1">
      <c r="B906" s="23"/>
      <c r="C906" s="7"/>
      <c r="D906" s="7"/>
      <c r="F906" s="7"/>
      <c r="G906" s="7"/>
      <c r="H906" s="16"/>
    </row>
    <row r="907" spans="2:8" ht="12.75" customHeight="1">
      <c r="B907" s="23"/>
      <c r="C907" s="7"/>
      <c r="D907" s="7"/>
      <c r="F907" s="7"/>
      <c r="G907" s="7"/>
      <c r="H907" s="16"/>
    </row>
    <row r="908" spans="2:8" ht="12.75" customHeight="1">
      <c r="B908" s="23"/>
      <c r="C908" s="7"/>
      <c r="D908" s="7"/>
      <c r="F908" s="7"/>
      <c r="G908" s="7"/>
      <c r="H908" s="16"/>
    </row>
    <row r="909" spans="2:8" ht="12.75" customHeight="1">
      <c r="B909" s="23"/>
      <c r="C909" s="7"/>
      <c r="D909" s="7"/>
      <c r="F909" s="7"/>
      <c r="G909" s="7"/>
      <c r="H909" s="16"/>
    </row>
    <row r="910" spans="2:8" ht="12.75" customHeight="1">
      <c r="B910" s="23"/>
      <c r="C910" s="7"/>
      <c r="D910" s="7"/>
      <c r="F910" s="7"/>
      <c r="G910" s="7"/>
      <c r="H910" s="16"/>
    </row>
    <row r="911" spans="2:8" ht="12.75" customHeight="1">
      <c r="B911" s="23"/>
      <c r="C911" s="7"/>
      <c r="D911" s="7"/>
      <c r="F911" s="7"/>
      <c r="G911" s="7"/>
      <c r="H911" s="16"/>
    </row>
    <row r="912" spans="2:8" ht="12.75" customHeight="1">
      <c r="B912" s="23"/>
      <c r="C912" s="7"/>
      <c r="D912" s="7"/>
      <c r="F912" s="7"/>
      <c r="G912" s="7"/>
      <c r="H912" s="16"/>
    </row>
    <row r="913" spans="2:8" ht="12.75" customHeight="1">
      <c r="B913" s="23"/>
      <c r="C913" s="7"/>
      <c r="D913" s="7"/>
      <c r="F913" s="7"/>
      <c r="G913" s="7"/>
      <c r="H913" s="16"/>
    </row>
    <row r="914" spans="2:8" ht="12.75" customHeight="1">
      <c r="B914" s="23"/>
      <c r="C914" s="7"/>
      <c r="D914" s="7"/>
      <c r="F914" s="7"/>
      <c r="G914" s="7"/>
      <c r="H914" s="16"/>
    </row>
    <row r="915" spans="2:8" ht="12.75" customHeight="1">
      <c r="B915" s="23"/>
      <c r="C915" s="7"/>
      <c r="D915" s="7"/>
      <c r="F915" s="7"/>
      <c r="G915" s="7"/>
      <c r="H915" s="16"/>
    </row>
    <row r="916" spans="2:8" ht="12.75" customHeight="1">
      <c r="B916" s="23"/>
      <c r="C916" s="7"/>
      <c r="D916" s="7"/>
      <c r="F916" s="7"/>
      <c r="G916" s="7"/>
      <c r="H916" s="16"/>
    </row>
    <row r="917" spans="2:8" ht="12.75" customHeight="1">
      <c r="B917" s="23"/>
      <c r="C917" s="7"/>
      <c r="D917" s="7"/>
      <c r="F917" s="7"/>
      <c r="G917" s="7"/>
      <c r="H917" s="16"/>
    </row>
    <row r="918" spans="2:8" ht="12.75" customHeight="1">
      <c r="B918" s="23"/>
      <c r="C918" s="7"/>
      <c r="D918" s="7"/>
      <c r="F918" s="7"/>
      <c r="G918" s="7"/>
      <c r="H918" s="16"/>
    </row>
    <row r="919" spans="2:8" ht="12.75" customHeight="1">
      <c r="B919" s="23"/>
      <c r="C919" s="7"/>
      <c r="D919" s="7"/>
      <c r="F919" s="7"/>
      <c r="G919" s="7"/>
      <c r="H919" s="16"/>
    </row>
    <row r="920" spans="2:8" ht="12.75" customHeight="1">
      <c r="B920" s="23"/>
      <c r="C920" s="7"/>
      <c r="D920" s="7"/>
      <c r="F920" s="7"/>
      <c r="G920" s="7"/>
      <c r="H920" s="16"/>
    </row>
    <row r="921" spans="2:8" ht="12.75" customHeight="1">
      <c r="B921" s="23"/>
      <c r="C921" s="7"/>
      <c r="D921" s="7"/>
      <c r="F921" s="7"/>
      <c r="G921" s="7"/>
      <c r="H921" s="16"/>
    </row>
    <row r="922" spans="2:8" ht="12.75" customHeight="1">
      <c r="B922" s="23"/>
      <c r="C922" s="7"/>
      <c r="D922" s="7"/>
      <c r="F922" s="7"/>
      <c r="G922" s="7"/>
      <c r="H922" s="16"/>
    </row>
    <row r="923" spans="2:8" ht="12.75" customHeight="1">
      <c r="B923" s="23"/>
      <c r="C923" s="7"/>
      <c r="D923" s="7"/>
      <c r="F923" s="7"/>
      <c r="G923" s="7"/>
      <c r="H923" s="16"/>
    </row>
    <row r="924" spans="2:8" ht="12.75" customHeight="1">
      <c r="B924" s="23"/>
      <c r="C924" s="7"/>
      <c r="D924" s="7"/>
      <c r="F924" s="7"/>
      <c r="G924" s="7"/>
      <c r="H924" s="16"/>
    </row>
    <row r="925" spans="2:8" ht="12.75" customHeight="1">
      <c r="B925" s="23"/>
      <c r="C925" s="7"/>
      <c r="D925" s="7"/>
      <c r="F925" s="7"/>
      <c r="G925" s="7"/>
      <c r="H925" s="16"/>
    </row>
    <row r="926" spans="2:8" ht="12.75" customHeight="1">
      <c r="B926" s="23"/>
      <c r="C926" s="7"/>
      <c r="D926" s="7"/>
      <c r="F926" s="7"/>
      <c r="G926" s="7"/>
      <c r="H926" s="16"/>
    </row>
    <row r="927" spans="2:8" ht="12.75" customHeight="1">
      <c r="B927" s="23"/>
      <c r="C927" s="7"/>
      <c r="D927" s="7"/>
      <c r="F927" s="7"/>
      <c r="G927" s="7"/>
      <c r="H927" s="16"/>
    </row>
    <row r="928" spans="2:8" ht="12.75" customHeight="1">
      <c r="B928" s="23"/>
      <c r="C928" s="7"/>
      <c r="D928" s="7"/>
      <c r="F928" s="7"/>
      <c r="G928" s="7"/>
      <c r="H928" s="16"/>
    </row>
    <row r="929" spans="2:8" ht="12.75" customHeight="1">
      <c r="B929" s="23"/>
      <c r="C929" s="7"/>
      <c r="D929" s="7"/>
      <c r="F929" s="7"/>
      <c r="G929" s="7"/>
      <c r="H929" s="16"/>
    </row>
    <row r="930" spans="2:8" ht="12.75" customHeight="1">
      <c r="B930" s="23"/>
      <c r="C930" s="7"/>
      <c r="D930" s="7"/>
      <c r="F930" s="7"/>
      <c r="G930" s="7"/>
      <c r="H930" s="16"/>
    </row>
    <row r="931" spans="2:8" ht="12.75" customHeight="1">
      <c r="B931" s="23"/>
      <c r="C931" s="7"/>
      <c r="D931" s="7"/>
      <c r="F931" s="7"/>
      <c r="G931" s="7"/>
      <c r="H931" s="16"/>
    </row>
    <row r="932" spans="2:8" ht="12.75" customHeight="1">
      <c r="B932" s="23"/>
      <c r="C932" s="7"/>
      <c r="D932" s="7"/>
      <c r="F932" s="7"/>
      <c r="G932" s="7"/>
      <c r="H932" s="16"/>
    </row>
    <row r="933" spans="2:8" ht="12.75" customHeight="1">
      <c r="B933" s="23"/>
      <c r="C933" s="7"/>
      <c r="D933" s="7"/>
      <c r="F933" s="7"/>
      <c r="G933" s="7"/>
      <c r="H933" s="16"/>
    </row>
    <row r="934" spans="2:8" ht="12.75" customHeight="1">
      <c r="B934" s="23"/>
      <c r="C934" s="7"/>
      <c r="D934" s="7"/>
      <c r="F934" s="7"/>
      <c r="G934" s="7"/>
      <c r="H934" s="16"/>
    </row>
    <row r="935" spans="2:8" ht="12.75" customHeight="1">
      <c r="B935" s="23"/>
      <c r="C935" s="7"/>
      <c r="D935" s="7"/>
      <c r="F935" s="7"/>
      <c r="G935" s="7"/>
      <c r="H935" s="16"/>
    </row>
    <row r="936" spans="2:8" ht="12.75" customHeight="1">
      <c r="B936" s="23"/>
      <c r="C936" s="7"/>
      <c r="D936" s="7"/>
      <c r="F936" s="7"/>
      <c r="G936" s="7"/>
      <c r="H936" s="16"/>
    </row>
    <row r="937" spans="2:8" ht="12.75" customHeight="1">
      <c r="B937" s="23"/>
      <c r="C937" s="7"/>
      <c r="D937" s="7"/>
      <c r="F937" s="7"/>
      <c r="G937" s="7"/>
      <c r="H937" s="16"/>
    </row>
    <row r="938" spans="2:8" ht="12.75" customHeight="1">
      <c r="B938" s="23"/>
      <c r="C938" s="7"/>
      <c r="D938" s="7"/>
      <c r="F938" s="7"/>
      <c r="G938" s="7"/>
      <c r="H938" s="16"/>
    </row>
    <row r="939" spans="2:8" ht="12.75" customHeight="1">
      <c r="B939" s="23"/>
      <c r="C939" s="7"/>
      <c r="D939" s="7"/>
      <c r="F939" s="7"/>
      <c r="G939" s="7"/>
      <c r="H939" s="16"/>
    </row>
    <row r="940" spans="2:8" ht="12.75" customHeight="1">
      <c r="B940" s="23"/>
      <c r="C940" s="7"/>
      <c r="D940" s="7"/>
      <c r="F940" s="7"/>
      <c r="G940" s="7"/>
      <c r="H940" s="16"/>
    </row>
    <row r="941" spans="2:8" ht="12.75" customHeight="1">
      <c r="B941" s="23"/>
      <c r="C941" s="7"/>
      <c r="D941" s="7"/>
      <c r="F941" s="7"/>
      <c r="G941" s="7"/>
      <c r="H941" s="16"/>
    </row>
    <row r="942" spans="2:8" ht="12.75" customHeight="1">
      <c r="B942" s="23"/>
      <c r="C942" s="7"/>
      <c r="D942" s="7"/>
      <c r="F942" s="7"/>
      <c r="G942" s="7"/>
      <c r="H942" s="16"/>
    </row>
    <row r="943" spans="2:8" ht="12.75" customHeight="1">
      <c r="B943" s="23"/>
      <c r="C943" s="7"/>
      <c r="D943" s="7"/>
      <c r="F943" s="7"/>
      <c r="G943" s="7"/>
      <c r="H943" s="16"/>
    </row>
    <row r="944" spans="2:8" ht="12.75" customHeight="1">
      <c r="B944" s="23"/>
      <c r="C944" s="7"/>
      <c r="D944" s="7"/>
      <c r="F944" s="7"/>
      <c r="G944" s="7"/>
      <c r="H944" s="16"/>
    </row>
    <row r="945" spans="2:8" ht="12.75" customHeight="1">
      <c r="B945" s="23"/>
      <c r="C945" s="7"/>
      <c r="D945" s="7"/>
      <c r="F945" s="7"/>
      <c r="G945" s="7"/>
      <c r="H945" s="16"/>
    </row>
    <row r="946" spans="2:8" ht="12.75" customHeight="1">
      <c r="B946" s="23"/>
      <c r="C946" s="7"/>
      <c r="D946" s="7"/>
      <c r="F946" s="7"/>
      <c r="G946" s="7"/>
      <c r="H946" s="16"/>
    </row>
    <row r="947" spans="2:8" ht="12.75" customHeight="1">
      <c r="B947" s="23"/>
      <c r="C947" s="7"/>
      <c r="D947" s="7"/>
      <c r="F947" s="7"/>
      <c r="G947" s="7"/>
      <c r="H947" s="16"/>
    </row>
    <row r="948" spans="2:8" ht="12.75" customHeight="1">
      <c r="B948" s="23"/>
      <c r="C948" s="7"/>
      <c r="D948" s="7"/>
      <c r="F948" s="7"/>
      <c r="G948" s="7"/>
      <c r="H948" s="16"/>
    </row>
    <row r="949" spans="2:8" ht="12.75" customHeight="1">
      <c r="B949" s="23"/>
      <c r="C949" s="7"/>
      <c r="D949" s="7"/>
      <c r="F949" s="7"/>
      <c r="G949" s="7"/>
      <c r="H949" s="16"/>
    </row>
    <row r="950" spans="2:8" ht="12.75" customHeight="1">
      <c r="B950" s="23"/>
      <c r="C950" s="7"/>
      <c r="D950" s="7"/>
      <c r="F950" s="7"/>
      <c r="G950" s="7"/>
      <c r="H950" s="16"/>
    </row>
    <row r="951" spans="2:8" ht="12.75" customHeight="1">
      <c r="B951" s="23"/>
      <c r="C951" s="7"/>
      <c r="D951" s="7"/>
      <c r="F951" s="7"/>
      <c r="G951" s="7"/>
      <c r="H951" s="16"/>
    </row>
    <row r="952" spans="2:8" ht="12.75" customHeight="1">
      <c r="B952" s="23"/>
      <c r="C952" s="7"/>
      <c r="D952" s="7"/>
      <c r="F952" s="7"/>
      <c r="G952" s="7"/>
      <c r="H952" s="16"/>
    </row>
    <row r="953" spans="2:8" ht="12.75" customHeight="1">
      <c r="B953" s="23"/>
      <c r="C953" s="7"/>
      <c r="D953" s="7"/>
      <c r="F953" s="7"/>
      <c r="G953" s="7"/>
      <c r="H953" s="16"/>
    </row>
    <row r="954" spans="2:8" ht="12.75" customHeight="1">
      <c r="B954" s="23"/>
      <c r="C954" s="7"/>
      <c r="D954" s="7"/>
      <c r="F954" s="7"/>
      <c r="G954" s="7"/>
      <c r="H954" s="16"/>
    </row>
    <row r="955" spans="2:8" ht="12.75" customHeight="1">
      <c r="B955" s="23"/>
      <c r="C955" s="7"/>
      <c r="D955" s="7"/>
      <c r="F955" s="7"/>
      <c r="G955" s="7"/>
      <c r="H955" s="16"/>
    </row>
    <row r="956" spans="2:8" ht="12.75" customHeight="1">
      <c r="B956" s="23"/>
      <c r="C956" s="7"/>
      <c r="D956" s="7"/>
      <c r="F956" s="7"/>
      <c r="G956" s="7"/>
      <c r="H956" s="16"/>
    </row>
    <row r="957" spans="2:8" ht="12.75" customHeight="1">
      <c r="B957" s="23"/>
      <c r="C957" s="7"/>
      <c r="D957" s="7"/>
      <c r="F957" s="7"/>
      <c r="G957" s="7"/>
      <c r="H957" s="16"/>
    </row>
    <row r="958" spans="2:8" ht="12.75" customHeight="1">
      <c r="B958" s="23"/>
      <c r="C958" s="7"/>
      <c r="D958" s="7"/>
      <c r="F958" s="7"/>
      <c r="G958" s="7"/>
      <c r="H958" s="16"/>
    </row>
    <row r="959" spans="2:8" ht="12.75" customHeight="1">
      <c r="B959" s="23"/>
      <c r="C959" s="7"/>
      <c r="D959" s="7"/>
      <c r="F959" s="7"/>
      <c r="G959" s="7"/>
      <c r="H959" s="16"/>
    </row>
    <row r="960" spans="2:8" ht="12.75" customHeight="1">
      <c r="B960" s="23"/>
      <c r="C960" s="7"/>
      <c r="D960" s="7"/>
      <c r="F960" s="7"/>
      <c r="G960" s="7"/>
      <c r="H960" s="16"/>
    </row>
    <row r="961" spans="2:8" ht="12.75" customHeight="1">
      <c r="B961" s="23"/>
      <c r="C961" s="7"/>
      <c r="D961" s="7"/>
      <c r="F961" s="7"/>
      <c r="G961" s="7"/>
      <c r="H961" s="16"/>
    </row>
    <row r="962" spans="2:8" ht="12.75" customHeight="1">
      <c r="B962" s="23"/>
      <c r="C962" s="7"/>
      <c r="D962" s="7"/>
      <c r="F962" s="7"/>
      <c r="G962" s="7"/>
      <c r="H962" s="16"/>
    </row>
    <row r="963" spans="2:8" ht="12.75" customHeight="1">
      <c r="B963" s="23"/>
      <c r="C963" s="7"/>
      <c r="D963" s="7"/>
      <c r="F963" s="7"/>
      <c r="G963" s="7"/>
      <c r="H963" s="16"/>
    </row>
    <row r="964" spans="2:8" ht="12.75" customHeight="1">
      <c r="B964" s="23"/>
      <c r="C964" s="7"/>
      <c r="D964" s="7"/>
      <c r="F964" s="7"/>
      <c r="G964" s="7"/>
      <c r="H964" s="16"/>
    </row>
    <row r="965" spans="2:8" ht="12.75" customHeight="1">
      <c r="B965" s="23"/>
      <c r="C965" s="7"/>
      <c r="D965" s="7"/>
      <c r="F965" s="7"/>
      <c r="G965" s="7"/>
      <c r="H965" s="16"/>
    </row>
    <row r="966" spans="2:8" ht="12.75" customHeight="1">
      <c r="B966" s="23"/>
      <c r="C966" s="7"/>
      <c r="D966" s="7"/>
      <c r="F966" s="7"/>
      <c r="G966" s="7"/>
      <c r="H966" s="16"/>
    </row>
    <row r="967" spans="2:8" ht="12.75" customHeight="1">
      <c r="B967" s="23"/>
      <c r="C967" s="7"/>
      <c r="D967" s="7"/>
      <c r="F967" s="7"/>
      <c r="G967" s="7"/>
      <c r="H967" s="16"/>
    </row>
    <row r="968" spans="2:8" ht="12.75" customHeight="1">
      <c r="B968" s="23"/>
      <c r="C968" s="7"/>
      <c r="D968" s="7"/>
      <c r="F968" s="7"/>
      <c r="G968" s="7"/>
      <c r="H968" s="16"/>
    </row>
    <row r="969" spans="2:8" ht="12.75" customHeight="1">
      <c r="B969" s="23"/>
      <c r="C969" s="7"/>
      <c r="D969" s="7"/>
      <c r="F969" s="7"/>
      <c r="G969" s="7"/>
      <c r="H969" s="16"/>
    </row>
    <row r="970" spans="2:8" ht="12.75" customHeight="1">
      <c r="B970" s="23"/>
      <c r="C970" s="7"/>
      <c r="D970" s="7"/>
      <c r="F970" s="7"/>
      <c r="G970" s="7"/>
      <c r="H970" s="16"/>
    </row>
    <row r="971" spans="2:8" ht="12.75" customHeight="1">
      <c r="B971" s="23"/>
      <c r="C971" s="7"/>
      <c r="D971" s="7"/>
      <c r="F971" s="7"/>
      <c r="G971" s="7"/>
      <c r="H971" s="16"/>
    </row>
    <row r="972" spans="2:8" ht="12.75" customHeight="1">
      <c r="B972" s="23"/>
      <c r="C972" s="7"/>
      <c r="D972" s="7"/>
      <c r="F972" s="7"/>
      <c r="G972" s="7"/>
      <c r="H972" s="16"/>
    </row>
    <row r="973" spans="2:8" ht="12.75" customHeight="1">
      <c r="B973" s="23"/>
      <c r="C973" s="7"/>
      <c r="D973" s="7"/>
      <c r="F973" s="7"/>
      <c r="G973" s="7"/>
      <c r="H973" s="16"/>
    </row>
    <row r="974" spans="2:8" ht="12.75" customHeight="1">
      <c r="B974" s="23"/>
      <c r="C974" s="7"/>
      <c r="D974" s="7"/>
      <c r="F974" s="7"/>
      <c r="G974" s="7"/>
      <c r="H974" s="16"/>
    </row>
    <row r="975" spans="2:8" ht="12.75" customHeight="1">
      <c r="B975" s="23"/>
      <c r="C975" s="7"/>
      <c r="D975" s="7"/>
      <c r="F975" s="7"/>
      <c r="G975" s="7"/>
      <c r="H975" s="16"/>
    </row>
    <row r="976" spans="2:8" ht="12.75" customHeight="1">
      <c r="B976" s="23"/>
      <c r="C976" s="7"/>
      <c r="D976" s="7"/>
      <c r="F976" s="7"/>
      <c r="G976" s="7"/>
      <c r="H976" s="16"/>
    </row>
    <row r="977" spans="2:8" ht="12.75" customHeight="1">
      <c r="B977" s="23"/>
      <c r="C977" s="7"/>
      <c r="D977" s="7"/>
      <c r="F977" s="7"/>
      <c r="G977" s="7"/>
      <c r="H977" s="16"/>
    </row>
    <row r="978" spans="2:8" ht="12.75" customHeight="1">
      <c r="B978" s="23"/>
      <c r="C978" s="7"/>
      <c r="D978" s="7"/>
      <c r="F978" s="7"/>
      <c r="G978" s="7"/>
      <c r="H978" s="16"/>
    </row>
    <row r="979" spans="2:8" ht="12.75" customHeight="1">
      <c r="B979" s="23"/>
      <c r="C979" s="7"/>
      <c r="D979" s="7"/>
      <c r="F979" s="7"/>
      <c r="G979" s="7"/>
      <c r="H979" s="16"/>
    </row>
    <row r="980" spans="2:8" ht="12.75" customHeight="1">
      <c r="B980" s="23"/>
      <c r="C980" s="7"/>
      <c r="D980" s="7"/>
      <c r="F980" s="7"/>
      <c r="G980" s="7"/>
      <c r="H980" s="16"/>
    </row>
    <row r="981" spans="2:8" ht="12.75" customHeight="1">
      <c r="B981" s="23"/>
      <c r="C981" s="7"/>
      <c r="D981" s="7"/>
      <c r="F981" s="7"/>
      <c r="G981" s="7"/>
      <c r="H981" s="16"/>
    </row>
    <row r="982" spans="2:8" ht="12.75" customHeight="1">
      <c r="B982" s="23"/>
      <c r="C982" s="7"/>
      <c r="D982" s="7"/>
      <c r="F982" s="7"/>
      <c r="G982" s="7"/>
      <c r="H982" s="16"/>
    </row>
    <row r="983" spans="2:8" ht="12.75" customHeight="1">
      <c r="B983" s="23"/>
      <c r="C983" s="7"/>
      <c r="D983" s="7"/>
      <c r="F983" s="7"/>
      <c r="G983" s="7"/>
      <c r="H983" s="16"/>
    </row>
    <row r="984" spans="2:8" ht="12.75" customHeight="1">
      <c r="B984" s="23"/>
      <c r="C984" s="7"/>
      <c r="D984" s="7"/>
      <c r="F984" s="7"/>
      <c r="G984" s="7"/>
      <c r="H984" s="16"/>
    </row>
    <row r="985" spans="2:8" ht="12.75" customHeight="1">
      <c r="B985" s="23"/>
      <c r="C985" s="7"/>
      <c r="D985" s="7"/>
      <c r="F985" s="7"/>
      <c r="G985" s="7"/>
      <c r="H985" s="16"/>
    </row>
    <row r="986" spans="2:8" ht="12.75" customHeight="1">
      <c r="B986" s="23"/>
      <c r="C986" s="7"/>
      <c r="D986" s="7"/>
      <c r="F986" s="7"/>
      <c r="G986" s="7"/>
      <c r="H986" s="16"/>
    </row>
    <row r="987" spans="2:8" ht="12.75" customHeight="1">
      <c r="B987" s="23"/>
      <c r="C987" s="7"/>
      <c r="D987" s="7"/>
      <c r="F987" s="7"/>
      <c r="G987" s="7"/>
      <c r="H987" s="16"/>
    </row>
    <row r="988" spans="2:8" ht="12.75" customHeight="1">
      <c r="B988" s="23"/>
      <c r="C988" s="7"/>
      <c r="D988" s="7"/>
      <c r="F988" s="7"/>
      <c r="G988" s="7"/>
      <c r="H988" s="16"/>
    </row>
    <row r="989" spans="2:8" ht="12.75" customHeight="1">
      <c r="B989" s="23"/>
      <c r="C989" s="7"/>
      <c r="D989" s="7"/>
      <c r="F989" s="7"/>
      <c r="G989" s="7"/>
      <c r="H989" s="16"/>
    </row>
    <row r="990" spans="2:8" ht="12.75" customHeight="1">
      <c r="B990" s="23"/>
      <c r="C990" s="7"/>
      <c r="D990" s="7"/>
      <c r="F990" s="7"/>
      <c r="G990" s="7"/>
      <c r="H990" s="16"/>
    </row>
    <row r="991" spans="2:8" ht="12.75" customHeight="1">
      <c r="B991" s="23"/>
      <c r="C991" s="7"/>
      <c r="D991" s="7"/>
      <c r="F991" s="7"/>
      <c r="G991" s="7"/>
      <c r="H991" s="16"/>
    </row>
    <row r="992" spans="2:8" ht="12.75" customHeight="1">
      <c r="B992" s="23"/>
      <c r="C992" s="7"/>
      <c r="D992" s="7"/>
      <c r="F992" s="7"/>
      <c r="G992" s="7"/>
      <c r="H992" s="16"/>
    </row>
    <row r="993" spans="2:8" ht="12.75" customHeight="1">
      <c r="B993" s="23"/>
      <c r="C993" s="7"/>
      <c r="D993" s="7"/>
      <c r="F993" s="7"/>
      <c r="G993" s="7"/>
      <c r="H993" s="16"/>
    </row>
    <row r="994" spans="2:8" ht="12.75" customHeight="1">
      <c r="B994" s="23"/>
      <c r="C994" s="7"/>
      <c r="D994" s="7"/>
      <c r="F994" s="7"/>
      <c r="G994" s="7"/>
      <c r="H994" s="16"/>
    </row>
    <row r="995" spans="2:8" ht="12.75" customHeight="1">
      <c r="B995" s="23"/>
      <c r="C995" s="7"/>
      <c r="D995" s="7"/>
      <c r="F995" s="7"/>
      <c r="G995" s="7"/>
      <c r="H995" s="16"/>
    </row>
    <row r="996" spans="2:8" ht="12.75" customHeight="1">
      <c r="B996" s="23"/>
      <c r="C996" s="7"/>
      <c r="D996" s="7"/>
      <c r="F996" s="7"/>
      <c r="G996" s="7"/>
      <c r="H996" s="16"/>
    </row>
    <row r="997" spans="2:8" ht="12.75" customHeight="1">
      <c r="B997" s="23"/>
      <c r="C997" s="7"/>
      <c r="D997" s="7"/>
      <c r="F997" s="7"/>
      <c r="G997" s="7"/>
      <c r="H997" s="16"/>
    </row>
    <row r="998" spans="2:8" ht="12.75" customHeight="1">
      <c r="B998" s="23"/>
      <c r="C998" s="7"/>
      <c r="D998" s="7"/>
      <c r="F998" s="7"/>
      <c r="G998" s="7"/>
      <c r="H998" s="16"/>
    </row>
    <row r="999" spans="2:8" ht="12.75" customHeight="1">
      <c r="B999" s="23"/>
      <c r="C999" s="7"/>
      <c r="D999" s="7"/>
      <c r="F999" s="7"/>
      <c r="G999" s="7"/>
      <c r="H999" s="16"/>
    </row>
    <row r="1000" spans="2:8" ht="12.75" customHeight="1">
      <c r="B1000" s="23"/>
      <c r="C1000" s="7"/>
      <c r="D1000" s="7"/>
      <c r="F1000" s="7"/>
      <c r="G1000" s="7"/>
      <c r="H1000" s="16"/>
    </row>
    <row r="1001" spans="2:8" ht="12.75" customHeight="1">
      <c r="B1001" s="23"/>
      <c r="C1001" s="7"/>
      <c r="D1001" s="7"/>
      <c r="F1001" s="7"/>
      <c r="G1001" s="7"/>
      <c r="H1001" s="16"/>
    </row>
    <row r="1002" spans="2:8" ht="12.75" customHeight="1">
      <c r="B1002" s="23"/>
      <c r="C1002" s="7"/>
      <c r="D1002" s="7"/>
      <c r="F1002" s="7"/>
      <c r="G1002" s="7"/>
      <c r="H1002" s="16"/>
    </row>
    <row r="1003" spans="2:8" ht="12.75" customHeight="1">
      <c r="B1003" s="23"/>
      <c r="C1003" s="7"/>
      <c r="D1003" s="7"/>
      <c r="F1003" s="7"/>
      <c r="G1003" s="7"/>
      <c r="H1003" s="16"/>
    </row>
    <row r="1004" spans="2:8" ht="12.75" customHeight="1">
      <c r="B1004" s="23"/>
      <c r="C1004" s="7"/>
      <c r="D1004" s="7"/>
      <c r="F1004" s="7"/>
      <c r="G1004" s="7"/>
      <c r="H1004" s="16"/>
    </row>
    <row r="1005" spans="2:8" ht="12.75" customHeight="1">
      <c r="B1005" s="23"/>
      <c r="C1005" s="7"/>
      <c r="D1005" s="7"/>
      <c r="F1005" s="7"/>
      <c r="G1005" s="7"/>
      <c r="H1005" s="16"/>
    </row>
    <row r="1006" spans="2:8" ht="12.75" customHeight="1">
      <c r="B1006" s="23"/>
      <c r="C1006" s="7"/>
      <c r="D1006" s="7"/>
      <c r="F1006" s="7"/>
      <c r="G1006" s="7"/>
      <c r="H1006" s="16"/>
    </row>
    <row r="1007" spans="2:8" ht="12.75" customHeight="1">
      <c r="B1007" s="23"/>
      <c r="C1007" s="7"/>
      <c r="D1007" s="7"/>
      <c r="F1007" s="7"/>
      <c r="G1007" s="7"/>
      <c r="H1007" s="16"/>
    </row>
    <row r="1008" spans="2:8" ht="12.75" customHeight="1">
      <c r="B1008" s="23"/>
      <c r="C1008" s="7"/>
      <c r="D1008" s="7"/>
      <c r="F1008" s="7"/>
      <c r="G1008" s="7"/>
      <c r="H1008" s="16"/>
    </row>
    <row r="1009" spans="2:8" ht="12.75" customHeight="1">
      <c r="B1009" s="23"/>
      <c r="C1009" s="7"/>
      <c r="D1009" s="7"/>
      <c r="F1009" s="7"/>
      <c r="G1009" s="7"/>
      <c r="H1009" s="16"/>
    </row>
    <row r="1010" spans="2:8" ht="12.75" customHeight="1">
      <c r="B1010" s="23"/>
      <c r="C1010" s="7"/>
      <c r="D1010" s="7"/>
      <c r="F1010" s="7"/>
      <c r="G1010" s="7"/>
      <c r="H1010" s="16"/>
    </row>
    <row r="1011" spans="2:8" ht="12.75" customHeight="1">
      <c r="B1011" s="23"/>
      <c r="C1011" s="7"/>
      <c r="D1011" s="7"/>
      <c r="F1011" s="7"/>
      <c r="G1011" s="7"/>
      <c r="H1011" s="16"/>
    </row>
    <row r="1012" spans="2:8" ht="12.75" customHeight="1">
      <c r="B1012" s="23"/>
      <c r="C1012" s="7"/>
      <c r="D1012" s="7"/>
      <c r="F1012" s="7"/>
      <c r="G1012" s="7"/>
      <c r="H1012" s="16"/>
    </row>
    <row r="1013" spans="2:8" ht="12.75" customHeight="1">
      <c r="B1013" s="23"/>
      <c r="C1013" s="7"/>
      <c r="D1013" s="7"/>
      <c r="F1013" s="7"/>
      <c r="G1013" s="7"/>
      <c r="H1013" s="16"/>
    </row>
    <row r="1014" spans="2:8" ht="12.75" customHeight="1">
      <c r="B1014" s="23"/>
      <c r="C1014" s="7"/>
      <c r="D1014" s="7"/>
      <c r="F1014" s="7"/>
      <c r="G1014" s="7"/>
      <c r="H1014" s="16"/>
    </row>
    <row r="1015" spans="2:8" ht="12.75" customHeight="1">
      <c r="B1015" s="23"/>
      <c r="C1015" s="7"/>
      <c r="D1015" s="7"/>
      <c r="F1015" s="7"/>
      <c r="G1015" s="7"/>
      <c r="H1015" s="16"/>
    </row>
    <row r="1016" spans="2:8" ht="12.75" customHeight="1">
      <c r="B1016" s="23"/>
      <c r="C1016" s="7"/>
      <c r="D1016" s="7"/>
      <c r="F1016" s="7"/>
      <c r="G1016" s="7"/>
      <c r="H1016" s="16"/>
    </row>
    <row r="1017" spans="2:8" ht="12.75" customHeight="1">
      <c r="B1017" s="23"/>
      <c r="C1017" s="7"/>
      <c r="D1017" s="7"/>
      <c r="F1017" s="7"/>
      <c r="G1017" s="7"/>
      <c r="H1017" s="16"/>
    </row>
    <row r="1018" spans="2:8" ht="12.75" customHeight="1">
      <c r="B1018" s="23"/>
      <c r="C1018" s="7"/>
      <c r="D1018" s="7"/>
      <c r="F1018" s="7"/>
      <c r="G1018" s="7"/>
      <c r="H1018" s="16"/>
    </row>
    <row r="1019" spans="2:8" ht="12.75" customHeight="1">
      <c r="B1019" s="23"/>
      <c r="C1019" s="7"/>
      <c r="D1019" s="7"/>
      <c r="F1019" s="7"/>
      <c r="G1019" s="7"/>
      <c r="H1019" s="16"/>
    </row>
    <row r="1020" spans="2:8" ht="12.75" customHeight="1">
      <c r="B1020" s="23"/>
      <c r="C1020" s="7"/>
      <c r="D1020" s="7"/>
      <c r="F1020" s="7"/>
      <c r="G1020" s="7"/>
      <c r="H1020" s="16"/>
    </row>
    <row r="1021" spans="2:8" ht="12.75" customHeight="1">
      <c r="H1021" s="16"/>
    </row>
  </sheetData>
  <mergeCells count="62">
    <mergeCell ref="B72:R72"/>
    <mergeCell ref="B73:R73"/>
    <mergeCell ref="B74:R74"/>
    <mergeCell ref="B75:R75"/>
    <mergeCell ref="B76:R76"/>
    <mergeCell ref="A69:R69"/>
    <mergeCell ref="B71:R71"/>
    <mergeCell ref="C70:R70"/>
    <mergeCell ref="B11:B12"/>
    <mergeCell ref="A11:A12"/>
    <mergeCell ref="C60:D60"/>
    <mergeCell ref="C61:D61"/>
    <mergeCell ref="C67:D67"/>
    <mergeCell ref="C62:D62"/>
    <mergeCell ref="C63:D63"/>
    <mergeCell ref="C64:D64"/>
    <mergeCell ref="C65:D65"/>
    <mergeCell ref="C66:D66"/>
    <mergeCell ref="C50:D50"/>
    <mergeCell ref="C51:D51"/>
    <mergeCell ref="A59:R59"/>
    <mergeCell ref="A52:R52"/>
    <mergeCell ref="C3:D3"/>
    <mergeCell ref="C58:D58"/>
    <mergeCell ref="C53:D53"/>
    <mergeCell ref="C54:D54"/>
    <mergeCell ref="C55:D55"/>
    <mergeCell ref="C56:D56"/>
    <mergeCell ref="C57:D57"/>
    <mergeCell ref="C47:D47"/>
    <mergeCell ref="C8:D8"/>
    <mergeCell ref="C9:D9"/>
    <mergeCell ref="C10:D10"/>
    <mergeCell ref="C48:D48"/>
    <mergeCell ref="C40:D40"/>
    <mergeCell ref="C46:D46"/>
    <mergeCell ref="A28:R28"/>
    <mergeCell ref="AO43:AP43"/>
    <mergeCell ref="C45:D45"/>
    <mergeCell ref="C44:D44"/>
    <mergeCell ref="A1:B1"/>
    <mergeCell ref="A4:R4"/>
    <mergeCell ref="A35:R35"/>
    <mergeCell ref="C29:D29"/>
    <mergeCell ref="C30:D30"/>
    <mergeCell ref="C31:D31"/>
    <mergeCell ref="C32:D32"/>
    <mergeCell ref="C33:D33"/>
    <mergeCell ref="C1:D1"/>
    <mergeCell ref="C5:D5"/>
    <mergeCell ref="C6:D6"/>
    <mergeCell ref="C7:D7"/>
    <mergeCell ref="A2:R2"/>
    <mergeCell ref="C37:D37"/>
    <mergeCell ref="C38:D38"/>
    <mergeCell ref="C39:D39"/>
    <mergeCell ref="C49:D49"/>
    <mergeCell ref="C34:D34"/>
    <mergeCell ref="C36:D36"/>
    <mergeCell ref="C41:D41"/>
    <mergeCell ref="C42:D42"/>
    <mergeCell ref="C43:D43"/>
  </mergeCells>
  <conditionalFormatting sqref="C1 C12:D12 C70 C77:D1048576">
    <cfRule type="containsText" dxfId="488" priority="248" operator="containsText" text="Mostly">
      <formula>NOT(ISERROR(SEARCH("Mostly",C1)))</formula>
    </cfRule>
  </conditionalFormatting>
  <conditionalFormatting sqref="C70 C77:D1048576 C1 C12:D12">
    <cfRule type="containsText" dxfId="487" priority="247" operator="containsText" text="slightly">
      <formula>NOT(ISERROR(SEARCH("slightly",C1)))</formula>
    </cfRule>
  </conditionalFormatting>
  <conditionalFormatting sqref="C1:D43">
    <cfRule type="containsText" dxfId="486" priority="15" operator="containsText" text="mostly">
      <formula>NOT(ISERROR(SEARCH("mostly",C1)))</formula>
    </cfRule>
    <cfRule type="containsText" dxfId="485" priority="16" operator="containsText" text="slightly">
      <formula>NOT(ISERROR(SEARCH("slightly",C1)))</formula>
    </cfRule>
  </conditionalFormatting>
  <conditionalFormatting sqref="C5:D10 AO43:AP43 C70">
    <cfRule type="containsText" dxfId="484" priority="178" operator="containsText" text="Completely">
      <formula>NOT(ISERROR(SEARCH("Completely",C5)))</formula>
    </cfRule>
    <cfRule type="containsText" dxfId="483" priority="173" operator="containsText" text="Not at All">
      <formula>NOT(ISERROR(SEARCH("Not at All",C5)))</formula>
    </cfRule>
    <cfRule type="endsWith" dxfId="482" priority="174" operator="endsWith" text="No">
      <formula>RIGHT(C5,LEN("No"))="No"</formula>
    </cfRule>
    <cfRule type="beginsWith" dxfId="481" priority="175" operator="beginsWith" text="Yes">
      <formula>LEFT(C5,LEN("Yes"))="Yes"</formula>
    </cfRule>
    <cfRule type="containsText" dxfId="480" priority="177" operator="containsText" text="Mostly">
      <formula>NOT(ISERROR(SEARCH("Mostly",C5)))</formula>
    </cfRule>
    <cfRule type="containsText" dxfId="479" priority="176" operator="containsText" text="Partially">
      <formula>NOT(ISERROR(SEARCH("Partially",C5)))</formula>
    </cfRule>
  </conditionalFormatting>
  <conditionalFormatting sqref="C11:D11">
    <cfRule type="containsText" dxfId="478" priority="122" operator="containsText" text="Completely">
      <formula>NOT(ISERROR(SEARCH("Completely",C11)))</formula>
    </cfRule>
    <cfRule type="containsText" dxfId="477" priority="121" operator="containsText" text="Yes">
      <formula>NOT(ISERROR(SEARCH("Yes",C11)))</formula>
    </cfRule>
    <cfRule type="containsText" dxfId="476" priority="120" operator="containsText" text="Mostly">
      <formula>NOT(ISERROR(SEARCH("Mostly",C11)))</formula>
    </cfRule>
    <cfRule type="containsText" dxfId="475" priority="119" operator="containsText" text="Slightly">
      <formula>NOT(ISERROR(SEARCH("Slightly",C11)))</formula>
    </cfRule>
    <cfRule type="containsText" dxfId="474" priority="118" operator="containsText" text="Not at all">
      <formula>NOT(ISERROR(SEARCH("Not at all",C11)))</formula>
    </cfRule>
    <cfRule type="containsText" dxfId="473" priority="117" operator="containsText" text="No">
      <formula>NOT(ISERROR(SEARCH("No",C11)))</formula>
    </cfRule>
  </conditionalFormatting>
  <conditionalFormatting sqref="C13:D27">
    <cfRule type="containsText" dxfId="472" priority="158" operator="containsText" text="Don't Know">
      <formula>NOT(ISERROR(SEARCH("Don't Know",C13)))</formula>
    </cfRule>
    <cfRule type="containsText" dxfId="471" priority="159" operator="containsText" text="Not at All">
      <formula>NOT(ISERROR(SEARCH("Not at All",C13)))</formula>
    </cfRule>
    <cfRule type="beginsWith" dxfId="470" priority="161" operator="beginsWith" text="Yes">
      <formula>LEFT(C13,LEN("Yes"))="Yes"</formula>
    </cfRule>
    <cfRule type="containsText" dxfId="469" priority="162" operator="containsText" text="Partially">
      <formula>NOT(ISERROR(SEARCH("Partially",C13)))</formula>
    </cfRule>
    <cfRule type="containsText" dxfId="468" priority="163" operator="containsText" text="Mostly">
      <formula>NOT(ISERROR(SEARCH("Mostly",C13)))</formula>
    </cfRule>
    <cfRule type="endsWith" dxfId="467" priority="160" operator="endsWith" text="No">
      <formula>RIGHT(C13,LEN("No"))="No"</formula>
    </cfRule>
    <cfRule type="containsText" dxfId="466" priority="164" operator="containsText" text="Completely">
      <formula>NOT(ISERROR(SEARCH("Completely",C13)))</formula>
    </cfRule>
  </conditionalFormatting>
  <conditionalFormatting sqref="C29:D34">
    <cfRule type="containsText" dxfId="465" priority="69" operator="containsText" text="Not at All">
      <formula>NOT(ISERROR(SEARCH("Not at All",C29)))</formula>
    </cfRule>
    <cfRule type="containsText" dxfId="464" priority="74" operator="containsText" text="Completely">
      <formula>NOT(ISERROR(SEARCH("Completely",C29)))</formula>
    </cfRule>
    <cfRule type="containsText" dxfId="463" priority="68" operator="containsText" text="Don't Know">
      <formula>NOT(ISERROR(SEARCH("Don't Know",C29)))</formula>
    </cfRule>
    <cfRule type="endsWith" dxfId="462" priority="70" operator="endsWith" text="No">
      <formula>RIGHT(C29,LEN("No"))="No"</formula>
    </cfRule>
    <cfRule type="beginsWith" dxfId="461" priority="71" operator="beginsWith" text="Yes">
      <formula>LEFT(C29,LEN("Yes"))="Yes"</formula>
    </cfRule>
    <cfRule type="containsText" dxfId="460" priority="72" operator="containsText" text="Partially">
      <formula>NOT(ISERROR(SEARCH("Partially",C29)))</formula>
    </cfRule>
    <cfRule type="containsText" dxfId="459" priority="73" operator="containsText" text="Mostly">
      <formula>NOT(ISERROR(SEARCH("Mostly",C29)))</formula>
    </cfRule>
  </conditionalFormatting>
  <conditionalFormatting sqref="C36:D43">
    <cfRule type="beginsWith" dxfId="458" priority="57" operator="beginsWith" text="Yes">
      <formula>LEFT(C36,LEN("Yes"))="Yes"</formula>
    </cfRule>
    <cfRule type="containsText" dxfId="457" priority="60" operator="containsText" text="Completely">
      <formula>NOT(ISERROR(SEARCH("Completely",C36)))</formula>
    </cfRule>
    <cfRule type="containsText" dxfId="456" priority="59" operator="containsText" text="Mostly">
      <formula>NOT(ISERROR(SEARCH("Mostly",C36)))</formula>
    </cfRule>
    <cfRule type="containsText" dxfId="455" priority="58" operator="containsText" text="Partially">
      <formula>NOT(ISERROR(SEARCH("Partially",C36)))</formula>
    </cfRule>
    <cfRule type="containsText" dxfId="454" priority="54" operator="containsText" text="Don't Know">
      <formula>NOT(ISERROR(SEARCH("Don't Know",C36)))</formula>
    </cfRule>
    <cfRule type="containsText" dxfId="453" priority="55" operator="containsText" text="Not at All">
      <formula>NOT(ISERROR(SEARCH("Not at All",C36)))</formula>
    </cfRule>
    <cfRule type="endsWith" dxfId="452" priority="56" operator="endsWith" text="No">
      <formula>RIGHT(C36,LEN("No"))="No"</formula>
    </cfRule>
  </conditionalFormatting>
  <conditionalFormatting sqref="C41:D41">
    <cfRule type="beginsWith" dxfId="451" priority="11" operator="beginsWith" text="Yes">
      <formula>LEFT(C41,LEN("Yes"))="Yes"</formula>
    </cfRule>
    <cfRule type="containsText" dxfId="450" priority="14" operator="containsText" text="Completely">
      <formula>NOT(ISERROR(SEARCH("Completely",C41)))</formula>
    </cfRule>
    <cfRule type="containsText" dxfId="449" priority="13" operator="containsText" text="Mostly">
      <formula>NOT(ISERROR(SEARCH("Mostly",C41)))</formula>
    </cfRule>
    <cfRule type="containsText" dxfId="448" priority="9" operator="containsText" text="Not at All">
      <formula>NOT(ISERROR(SEARCH("Not at All",C41)))</formula>
    </cfRule>
    <cfRule type="endsWith" dxfId="447" priority="10" operator="endsWith" text="No">
      <formula>RIGHT(C41,LEN("No"))="No"</formula>
    </cfRule>
    <cfRule type="containsText" dxfId="446" priority="12" operator="containsText" text="Partially">
      <formula>NOT(ISERROR(SEARCH("Partially",C41)))</formula>
    </cfRule>
    <cfRule type="containsText" dxfId="445" priority="8" operator="containsText" text="Don't Know">
      <formula>NOT(ISERROR(SEARCH("Don't Know",C41)))</formula>
    </cfRule>
  </conditionalFormatting>
  <conditionalFormatting sqref="C45:D50">
    <cfRule type="containsText" dxfId="444" priority="2" operator="containsText" text="Not at All">
      <formula>NOT(ISERROR(SEARCH("Not at All",C45)))</formula>
    </cfRule>
    <cfRule type="endsWith" dxfId="443" priority="3" operator="endsWith" text="No">
      <formula>RIGHT(C45,LEN("No"))="No"</formula>
    </cfRule>
    <cfRule type="containsText" dxfId="442" priority="1" operator="containsText" text="Don't Know">
      <formula>NOT(ISERROR(SEARCH("Don't Know",C45)))</formula>
    </cfRule>
    <cfRule type="containsText" dxfId="441" priority="7" operator="containsText" text="Completely">
      <formula>NOT(ISERROR(SEARCH("Completely",C45)))</formula>
    </cfRule>
    <cfRule type="containsText" dxfId="440" priority="6" operator="containsText" text="Mostly">
      <formula>NOT(ISERROR(SEARCH("Mostly",C45)))</formula>
    </cfRule>
    <cfRule type="containsText" dxfId="439" priority="5" operator="containsText" text="Partially">
      <formula>NOT(ISERROR(SEARCH("Partially",C45)))</formula>
    </cfRule>
    <cfRule type="beginsWith" dxfId="438" priority="4" operator="beginsWith" text="Yes">
      <formula>LEFT(C45,LEN("Yes"))="Yes"</formula>
    </cfRule>
  </conditionalFormatting>
  <conditionalFormatting sqref="C45:D51">
    <cfRule type="containsText" dxfId="437" priority="47" operator="containsText" text="Don't Know">
      <formula>NOT(ISERROR(SEARCH("Don't Know",C45)))</formula>
    </cfRule>
    <cfRule type="containsText" dxfId="436" priority="48" operator="containsText" text="Not at All">
      <formula>NOT(ISERROR(SEARCH("Not at All",C45)))</formula>
    </cfRule>
    <cfRule type="endsWith" dxfId="435" priority="49" operator="endsWith" text="No">
      <formula>RIGHT(C45,LEN("No"))="No"</formula>
    </cfRule>
    <cfRule type="containsText" dxfId="434" priority="51" operator="containsText" text="Partially">
      <formula>NOT(ISERROR(SEARCH("Partially",C45)))</formula>
    </cfRule>
    <cfRule type="containsText" dxfId="433" priority="52" operator="containsText" text="Mostly">
      <formula>NOT(ISERROR(SEARCH("Mostly",C45)))</formula>
    </cfRule>
    <cfRule type="containsText" dxfId="432" priority="53" operator="containsText" text="Completely">
      <formula>NOT(ISERROR(SEARCH("Completely",C45)))</formula>
    </cfRule>
    <cfRule type="beginsWith" dxfId="431" priority="50" operator="beginsWith" text="Yes">
      <formula>LEFT(C45,LEN("Yes"))="Yes"</formula>
    </cfRule>
  </conditionalFormatting>
  <conditionalFormatting sqref="C45:D1048576 AO43:AP43">
    <cfRule type="containsText" dxfId="430" priority="17" operator="containsText" text="mostly">
      <formula>NOT(ISERROR(SEARCH("mostly",C43)))</formula>
    </cfRule>
  </conditionalFormatting>
  <conditionalFormatting sqref="C53:D58">
    <cfRule type="containsText" dxfId="429" priority="40" operator="containsText" text="Don't Know">
      <formula>NOT(ISERROR(SEARCH("Don't Know",C53)))</formula>
    </cfRule>
    <cfRule type="containsText" dxfId="428" priority="41" operator="containsText" text="Not at All">
      <formula>NOT(ISERROR(SEARCH("Not at All",C53)))</formula>
    </cfRule>
    <cfRule type="endsWith" dxfId="427" priority="42" operator="endsWith" text="No">
      <formula>RIGHT(C53,LEN("No"))="No"</formula>
    </cfRule>
    <cfRule type="beginsWith" dxfId="426" priority="43" operator="beginsWith" text="Yes">
      <formula>LEFT(C53,LEN("Yes"))="Yes"</formula>
    </cfRule>
    <cfRule type="containsText" dxfId="425" priority="44" operator="containsText" text="Partially">
      <formula>NOT(ISERROR(SEARCH("Partially",C53)))</formula>
    </cfRule>
    <cfRule type="containsText" dxfId="424" priority="45" operator="containsText" text="Mostly">
      <formula>NOT(ISERROR(SEARCH("Mostly",C53)))</formula>
    </cfRule>
    <cfRule type="containsText" dxfId="423" priority="46" operator="containsText" text="Completely">
      <formula>NOT(ISERROR(SEARCH("Completely",C53)))</formula>
    </cfRule>
  </conditionalFormatting>
  <conditionalFormatting sqref="C60:D67">
    <cfRule type="containsText" dxfId="422" priority="20" operator="containsText" text="Not at All">
      <formula>NOT(ISERROR(SEARCH("Not at All",C60)))</formula>
    </cfRule>
    <cfRule type="containsText" dxfId="421" priority="19" operator="containsText" text="Don't Know">
      <formula>NOT(ISERROR(SEARCH("Don't Know",C60)))</formula>
    </cfRule>
    <cfRule type="endsWith" dxfId="420" priority="21" operator="endsWith" text="No">
      <formula>RIGHT(C60,LEN("No"))="No"</formula>
    </cfRule>
    <cfRule type="beginsWith" dxfId="419" priority="22" operator="beginsWith" text="Yes">
      <formula>LEFT(C60,LEN("Yes"))="Yes"</formula>
    </cfRule>
    <cfRule type="containsText" dxfId="418" priority="23" operator="containsText" text="Partially">
      <formula>NOT(ISERROR(SEARCH("Partially",C60)))</formula>
    </cfRule>
    <cfRule type="containsText" dxfId="417" priority="24" operator="containsText" text="Mostly">
      <formula>NOT(ISERROR(SEARCH("Mostly",C60)))</formula>
    </cfRule>
    <cfRule type="containsText" dxfId="416" priority="25" operator="containsText" text="Completely">
      <formula>NOT(ISERROR(SEARCH("Completely",C60)))</formula>
    </cfRule>
  </conditionalFormatting>
  <conditionalFormatting sqref="F5:F10 C12:D12 C70 C77:D1048576">
    <cfRule type="containsText" dxfId="415" priority="758" operator="containsText" text="completely">
      <formula>NOT(ISERROR(SEARCH("completely",C5)))</formula>
    </cfRule>
    <cfRule type="containsText" dxfId="414" priority="757" operator="containsText" text="partly">
      <formula>NOT(ISERROR(SEARCH("partly",C5)))</formula>
    </cfRule>
    <cfRule type="containsText" dxfId="413" priority="756" operator="containsText" text="not at all">
      <formula>NOT(ISERROR(SEARCH("not at all",C5)))</formula>
    </cfRule>
    <cfRule type="containsText" dxfId="412" priority="755" operator="containsText" text="yes">
      <formula>NOT(ISERROR(SEARCH("yes",C5)))</formula>
    </cfRule>
    <cfRule type="containsText" dxfId="411" priority="754" operator="containsText" text="no">
      <formula>NOT(ISERROR(SEARCH("no",C5)))</formula>
    </cfRule>
  </conditionalFormatting>
  <conditionalFormatting sqref="F5:F10 F3:H3 R3 G66:G67 R66:R67 H67 E77:G320 R77:R320 H77:H321">
    <cfRule type="containsText" dxfId="410" priority="795" operator="containsText" text="UTILIZATION">
      <formula>NOT(ISERROR(SEARCH(("UTILIZATION"),(E3))))</formula>
    </cfRule>
  </conditionalFormatting>
  <conditionalFormatting sqref="F5:F10">
    <cfRule type="containsText" dxfId="409" priority="365" operator="containsText" text="social norms">
      <formula>NOT(ISERROR(SEARCH("social norms",F5)))</formula>
    </cfRule>
  </conditionalFormatting>
  <conditionalFormatting sqref="F14">
    <cfRule type="containsText" dxfId="408" priority="235" operator="containsText" text="service delivery mechansims">
      <formula>NOT(ISERROR(SEARCH(("service delivery mechansims"),(F14))))</formula>
    </cfRule>
    <cfRule type="containsText" dxfId="407" priority="236" operator="containsText" text="financing">
      <formula>NOT(ISERROR(SEARCH(("financing"),(F14))))</formula>
    </cfRule>
    <cfRule type="containsText" dxfId="406" priority="237" operator="containsText" text="information systems">
      <formula>NOT(ISERROR(SEARCH(("information systems"),(F14))))</formula>
    </cfRule>
    <cfRule type="containsText" dxfId="405" priority="238" operator="containsText" text="knowledge">
      <formula>NOT(ISERROR(SEARCH(("knowledge"),(F14))))</formula>
    </cfRule>
    <cfRule type="containsText" dxfId="404" priority="239" operator="containsText" text="coordination">
      <formula>NOT(ISERROR(SEARCH(("coordination"),(F14))))</formula>
    </cfRule>
  </conditionalFormatting>
  <conditionalFormatting sqref="F14:F27">
    <cfRule type="containsText" dxfId="403" priority="206" operator="containsText" text="UTILIZATION">
      <formula>NOT(ISERROR(SEARCH(("UTILIZATION"),(F14))))</formula>
    </cfRule>
    <cfRule type="containsText" dxfId="402" priority="205" operator="containsText" text="social norms">
      <formula>NOT(ISERROR(SEARCH("social norms",F14)))</formula>
    </cfRule>
    <cfRule type="containsText" dxfId="401" priority="204" operator="containsText" text="completely">
      <formula>NOT(ISERROR(SEARCH("completely",F14)))</formula>
    </cfRule>
    <cfRule type="containsText" dxfId="400" priority="203" operator="containsText" text="partly">
      <formula>NOT(ISERROR(SEARCH("partly",F14)))</formula>
    </cfRule>
    <cfRule type="containsText" dxfId="399" priority="202" operator="containsText" text="not at all">
      <formula>NOT(ISERROR(SEARCH("not at all",F14)))</formula>
    </cfRule>
    <cfRule type="containsText" dxfId="398" priority="201" operator="containsText" text="yes">
      <formula>NOT(ISERROR(SEARCH("yes",F14)))</formula>
    </cfRule>
    <cfRule type="containsText" dxfId="397" priority="200" operator="containsText" text="no">
      <formula>NOT(ISERROR(SEARCH("no",F14)))</formula>
    </cfRule>
    <cfRule type="containsText" dxfId="396" priority="209" operator="containsText" text="leadership &amp; governance">
      <formula>NOT(ISERROR(SEARCH(("leadership &amp; governance"),(F14))))</formula>
    </cfRule>
    <cfRule type="containsText" dxfId="395" priority="208" operator="containsText" text="workforce">
      <formula>NOT(ISERROR(SEARCH(("workforce"),(F14))))</formula>
    </cfRule>
    <cfRule type="containsText" dxfId="394" priority="207" operator="containsText" text="service delivery">
      <formula>NOT(ISERROR(SEARCH(("service delivery"),(F14))))</formula>
    </cfRule>
  </conditionalFormatting>
  <conditionalFormatting sqref="F15:F19 F21:F27">
    <cfRule type="containsText" dxfId="393" priority="356" operator="containsText" text="financing">
      <formula>NOT(ISERROR(SEARCH(("financing"),(F15))))</formula>
    </cfRule>
    <cfRule type="containsText" dxfId="392" priority="359" operator="containsText" text="coordination">
      <formula>NOT(ISERROR(SEARCH(("coordination"),(F15))))</formula>
    </cfRule>
    <cfRule type="containsText" dxfId="391" priority="358" operator="containsText" text="knowledge">
      <formula>NOT(ISERROR(SEARCH(("knowledge"),(F15))))</formula>
    </cfRule>
    <cfRule type="containsText" dxfId="390" priority="357" operator="containsText" text="information systems">
      <formula>NOT(ISERROR(SEARCH(("information systems"),(F15))))</formula>
    </cfRule>
  </conditionalFormatting>
  <conditionalFormatting sqref="F20">
    <cfRule type="containsText" dxfId="389" priority="213" operator="containsText" text="knowledge">
      <formula>NOT(ISERROR(SEARCH(("knowledge"),(F20))))</formula>
    </cfRule>
    <cfRule type="containsText" dxfId="388" priority="210" operator="containsText" text="service delivery mechansims">
      <formula>NOT(ISERROR(SEARCH(("service delivery mechansims"),(F20))))</formula>
    </cfRule>
    <cfRule type="containsText" dxfId="387" priority="211" operator="containsText" text="financing">
      <formula>NOT(ISERROR(SEARCH(("financing"),(F20))))</formula>
    </cfRule>
    <cfRule type="containsText" dxfId="386" priority="212" operator="containsText" text="information systems">
      <formula>NOT(ISERROR(SEARCH(("information systems"),(F20))))</formula>
    </cfRule>
    <cfRule type="containsText" dxfId="385" priority="214" operator="containsText" text="coordination">
      <formula>NOT(ISERROR(SEARCH(("coordination"),(F20))))</formula>
    </cfRule>
  </conditionalFormatting>
  <conditionalFormatting sqref="F29:F34">
    <cfRule type="containsText" dxfId="384" priority="328" operator="containsText" text="workforce">
      <formula>NOT(ISERROR(SEARCH(("workforce"),(F29))))</formula>
    </cfRule>
    <cfRule type="containsText" dxfId="383" priority="327" operator="containsText" text="service delivery">
      <formula>NOT(ISERROR(SEARCH(("service delivery"),(F29))))</formula>
    </cfRule>
    <cfRule type="containsText" dxfId="382" priority="326" operator="containsText" text="UTILIZATION">
      <formula>NOT(ISERROR(SEARCH(("UTILIZATION"),(F29))))</formula>
    </cfRule>
    <cfRule type="containsText" dxfId="381" priority="325" operator="containsText" text="social norms">
      <formula>NOT(ISERROR(SEARCH("social norms",F29)))</formula>
    </cfRule>
    <cfRule type="containsText" dxfId="380" priority="329" operator="containsText" text="leadership &amp; governance">
      <formula>NOT(ISERROR(SEARCH(("leadership &amp; governance"),(F29))))</formula>
    </cfRule>
    <cfRule type="containsText" dxfId="379" priority="330" operator="containsText" text="financing">
      <formula>NOT(ISERROR(SEARCH(("financing"),(F29))))</formula>
    </cfRule>
    <cfRule type="containsText" dxfId="378" priority="331" operator="containsText" text="information systems">
      <formula>NOT(ISERROR(SEARCH(("information systems"),(F29))))</formula>
    </cfRule>
    <cfRule type="containsText" dxfId="377" priority="332" operator="containsText" text="knowledge">
      <formula>NOT(ISERROR(SEARCH(("knowledge"),(F29))))</formula>
    </cfRule>
    <cfRule type="containsText" dxfId="376" priority="333" operator="containsText" text="coordination">
      <formula>NOT(ISERROR(SEARCH(("coordination"),(F29))))</formula>
    </cfRule>
    <cfRule type="containsText" dxfId="375" priority="334" operator="containsText" text="service delivery mechansims">
      <formula>NOT(ISERROR(SEARCH(("service delivery mechansims"),(F29))))</formula>
    </cfRule>
  </conditionalFormatting>
  <conditionalFormatting sqref="F36:F43">
    <cfRule type="containsText" dxfId="374" priority="304" operator="containsText" text="coordination">
      <formula>NOT(ISERROR(SEARCH(("coordination"),(F36))))</formula>
    </cfRule>
    <cfRule type="containsText" dxfId="373" priority="302" operator="containsText" text="information systems">
      <formula>NOT(ISERROR(SEARCH(("information systems"),(F36))))</formula>
    </cfRule>
    <cfRule type="containsText" dxfId="372" priority="299" operator="containsText" text="leadership &amp; governance">
      <formula>NOT(ISERROR(SEARCH(("leadership &amp; governance"),(F36))))</formula>
    </cfRule>
    <cfRule type="containsText" dxfId="371" priority="300" operator="containsText" text="service delivery mechansims">
      <formula>NOT(ISERROR(SEARCH(("service delivery mechansims"),(F36))))</formula>
    </cfRule>
    <cfRule type="containsText" dxfId="370" priority="301" operator="containsText" text="financing">
      <formula>NOT(ISERROR(SEARCH(("financing"),(F36))))</formula>
    </cfRule>
    <cfRule type="containsText" dxfId="369" priority="292" operator="containsText" text="not at all">
      <formula>NOT(ISERROR(SEARCH("not at all",F36)))</formula>
    </cfRule>
    <cfRule type="containsText" dxfId="368" priority="293" operator="containsText" text="partly">
      <formula>NOT(ISERROR(SEARCH("partly",F36)))</formula>
    </cfRule>
    <cfRule type="containsText" dxfId="367" priority="294" operator="containsText" text="completely">
      <formula>NOT(ISERROR(SEARCH("completely",F36)))</formula>
    </cfRule>
    <cfRule type="containsText" dxfId="366" priority="295" operator="containsText" text="social norms">
      <formula>NOT(ISERROR(SEARCH("social norms",F36)))</formula>
    </cfRule>
    <cfRule type="containsText" dxfId="365" priority="303" operator="containsText" text="knowledge">
      <formula>NOT(ISERROR(SEARCH(("knowledge"),(F36))))</formula>
    </cfRule>
    <cfRule type="containsText" dxfId="364" priority="298" operator="containsText" text="workforce">
      <formula>NOT(ISERROR(SEARCH(("workforce"),(F36))))</formula>
    </cfRule>
    <cfRule type="containsText" dxfId="363" priority="297" operator="containsText" text="service delivery">
      <formula>NOT(ISERROR(SEARCH(("service delivery"),(F36))))</formula>
    </cfRule>
    <cfRule type="containsText" dxfId="362" priority="296" operator="containsText" text="UTILIZATION">
      <formula>NOT(ISERROR(SEARCH(("UTILIZATION"),(F36))))</formula>
    </cfRule>
    <cfRule type="containsText" dxfId="361" priority="291" operator="containsText" text="yes">
      <formula>NOT(ISERROR(SEARCH("yes",F36)))</formula>
    </cfRule>
    <cfRule type="containsText" dxfId="360" priority="290" operator="containsText" text="no">
      <formula>NOT(ISERROR(SEARCH("no",F36)))</formula>
    </cfRule>
  </conditionalFormatting>
  <conditionalFormatting sqref="F45:F51">
    <cfRule type="containsText" dxfId="359" priority="281" operator="containsText" text="UTILIZATION">
      <formula>NOT(ISERROR(SEARCH(("UTILIZATION"),(F45))))</formula>
    </cfRule>
    <cfRule type="containsText" dxfId="358" priority="283" operator="containsText" text="workforce">
      <formula>NOT(ISERROR(SEARCH(("workforce"),(F45))))</formula>
    </cfRule>
    <cfRule type="containsText" dxfId="357" priority="282" operator="containsText" text="service delivery">
      <formula>NOT(ISERROR(SEARCH(("service delivery"),(F45))))</formula>
    </cfRule>
    <cfRule type="containsText" dxfId="356" priority="280" operator="containsText" text="social norms">
      <formula>NOT(ISERROR(SEARCH("social norms",F45)))</formula>
    </cfRule>
    <cfRule type="containsText" dxfId="355" priority="284" operator="containsText" text="leadership &amp; governance">
      <formula>NOT(ISERROR(SEARCH(("leadership &amp; governance"),(F45))))</formula>
    </cfRule>
    <cfRule type="containsText" dxfId="354" priority="285" operator="containsText" text="service delivery mechansims">
      <formula>NOT(ISERROR(SEARCH(("service delivery mechansims"),(F45))))</formula>
    </cfRule>
    <cfRule type="containsText" dxfId="353" priority="287" operator="containsText" text="information systems">
      <formula>NOT(ISERROR(SEARCH(("information systems"),(F45))))</formula>
    </cfRule>
    <cfRule type="containsText" dxfId="352" priority="286" operator="containsText" text="financing">
      <formula>NOT(ISERROR(SEARCH(("financing"),(F45))))</formula>
    </cfRule>
    <cfRule type="containsText" dxfId="351" priority="288" operator="containsText" text="knowledge">
      <formula>NOT(ISERROR(SEARCH(("knowledge"),(F45))))</formula>
    </cfRule>
    <cfRule type="containsText" dxfId="350" priority="289" operator="containsText" text="coordination">
      <formula>NOT(ISERROR(SEARCH(("coordination"),(F45))))</formula>
    </cfRule>
    <cfRule type="containsText" dxfId="349" priority="275" operator="containsText" text="no">
      <formula>NOT(ISERROR(SEARCH("no",F45)))</formula>
    </cfRule>
    <cfRule type="containsText" dxfId="348" priority="276" operator="containsText" text="yes">
      <formula>NOT(ISERROR(SEARCH("yes",F45)))</formula>
    </cfRule>
    <cfRule type="containsText" dxfId="347" priority="277" operator="containsText" text="not at all">
      <formula>NOT(ISERROR(SEARCH("not at all",F45)))</formula>
    </cfRule>
    <cfRule type="containsText" dxfId="346" priority="278" operator="containsText" text="partly">
      <formula>NOT(ISERROR(SEARCH("partly",F45)))</formula>
    </cfRule>
    <cfRule type="containsText" dxfId="345" priority="279" operator="containsText" text="completely">
      <formula>NOT(ISERROR(SEARCH("completely",F45)))</formula>
    </cfRule>
  </conditionalFormatting>
  <conditionalFormatting sqref="F53:F58">
    <cfRule type="containsText" dxfId="344" priority="266" operator="containsText" text="service delivery">
      <formula>NOT(ISERROR(SEARCH(("service delivery"),(F53))))</formula>
    </cfRule>
    <cfRule type="containsText" dxfId="343" priority="270" operator="containsText" text="financing">
      <formula>NOT(ISERROR(SEARCH(("financing"),(F53))))</formula>
    </cfRule>
    <cfRule type="containsText" dxfId="342" priority="273" operator="containsText" text="coordination">
      <formula>NOT(ISERROR(SEARCH(("coordination"),(F53))))</formula>
    </cfRule>
    <cfRule type="containsText" dxfId="341" priority="274" operator="containsText" text="social norms">
      <formula>NOT(ISERROR(SEARCH("social norms",F53)))</formula>
    </cfRule>
    <cfRule type="containsText" dxfId="340" priority="269" operator="containsText" text="service delivery mechansims">
      <formula>NOT(ISERROR(SEARCH(("service delivery mechansims"),(F53))))</formula>
    </cfRule>
    <cfRule type="containsText" dxfId="339" priority="268" operator="containsText" text="leadership &amp; governance">
      <formula>NOT(ISERROR(SEARCH(("leadership &amp; governance"),(F53))))</formula>
    </cfRule>
    <cfRule type="containsText" dxfId="338" priority="271" operator="containsText" text="information systems">
      <formula>NOT(ISERROR(SEARCH(("information systems"),(F53))))</formula>
    </cfRule>
    <cfRule type="containsText" dxfId="337" priority="272" operator="containsText" text="knowledge">
      <formula>NOT(ISERROR(SEARCH(("knowledge"),(F53))))</formula>
    </cfRule>
    <cfRule type="containsText" dxfId="336" priority="267" operator="containsText" text="workforce">
      <formula>NOT(ISERROR(SEARCH(("workforce"),(F53))))</formula>
    </cfRule>
    <cfRule type="containsText" dxfId="335" priority="265" operator="containsText" text="UTILIZATION">
      <formula>NOT(ISERROR(SEARCH(("UTILIZATION"),(F53))))</formula>
    </cfRule>
  </conditionalFormatting>
  <conditionalFormatting sqref="F60:F67">
    <cfRule type="containsText" dxfId="334" priority="249" operator="containsText" text="no">
      <formula>NOT(ISERROR(SEARCH("no",F60)))</formula>
    </cfRule>
    <cfRule type="containsText" dxfId="333" priority="250" operator="containsText" text="yes">
      <formula>NOT(ISERROR(SEARCH("yes",F60)))</formula>
    </cfRule>
    <cfRule type="containsText" dxfId="332" priority="251" operator="containsText" text="not at all">
      <formula>NOT(ISERROR(SEARCH("not at all",F60)))</formula>
    </cfRule>
    <cfRule type="containsText" dxfId="331" priority="252" operator="containsText" text="partly">
      <formula>NOT(ISERROR(SEARCH("partly",F60)))</formula>
    </cfRule>
    <cfRule type="containsText" dxfId="330" priority="254" operator="containsText" text="social norms">
      <formula>NOT(ISERROR(SEARCH("social norms",F60)))</formula>
    </cfRule>
    <cfRule type="expression" dxfId="329" priority="255">
      <formula>"social norms &amp; practices"</formula>
    </cfRule>
    <cfRule type="containsText" dxfId="328" priority="256" operator="containsText" text="UTILIZATION">
      <formula>NOT(ISERROR(SEARCH(("UTILIZATION"),(F60))))</formula>
    </cfRule>
    <cfRule type="containsText" dxfId="327" priority="257" operator="containsText" text="service delivery">
      <formula>NOT(ISERROR(SEARCH(("service delivery"),(F60))))</formula>
    </cfRule>
    <cfRule type="containsText" dxfId="326" priority="258" operator="containsText" text="workforce">
      <formula>NOT(ISERROR(SEARCH(("workforce"),(F60))))</formula>
    </cfRule>
    <cfRule type="containsText" dxfId="325" priority="259" operator="containsText" text="leadership &amp; governance">
      <formula>NOT(ISERROR(SEARCH(("leadership &amp; governance"),(F60))))</formula>
    </cfRule>
    <cfRule type="containsText" dxfId="324" priority="260" operator="containsText" text="service delivery mechansims">
      <formula>NOT(ISERROR(SEARCH(("service delivery mechansims"),(F60))))</formula>
    </cfRule>
    <cfRule type="containsText" dxfId="323" priority="261" operator="containsText" text="financing">
      <formula>NOT(ISERROR(SEARCH(("financing"),(F60))))</formula>
    </cfRule>
    <cfRule type="containsText" dxfId="322" priority="262" operator="containsText" text="information systems">
      <formula>NOT(ISERROR(SEARCH(("information systems"),(F60))))</formula>
    </cfRule>
    <cfRule type="containsText" dxfId="321" priority="263" operator="containsText" text="knowledge">
      <formula>NOT(ISERROR(SEARCH(("knowledge"),(F60))))</formula>
    </cfRule>
    <cfRule type="containsText" dxfId="320" priority="264" operator="containsText" text="coordination">
      <formula>NOT(ISERROR(SEARCH(("coordination"),(F60))))</formula>
    </cfRule>
    <cfRule type="containsText" dxfId="319" priority="253" operator="containsText" text="completely">
      <formula>NOT(ISERROR(SEARCH("completely",F60)))</formula>
    </cfRule>
  </conditionalFormatting>
  <conditionalFormatting sqref="F15:G19 F21:G27">
    <cfRule type="containsText" dxfId="318" priority="344" operator="containsText" text="service delivery mechansims">
      <formula>NOT(ISERROR(SEARCH(("service delivery mechansims"),(F15))))</formula>
    </cfRule>
  </conditionalFormatting>
  <conditionalFormatting sqref="F3:H3 R3 F5:F10 G66:G67 R66:R67 H67 E77:G1020 R77:R1020 H77:H1021 H13:H27">
    <cfRule type="containsText" dxfId="317" priority="799" operator="containsText" text="service delivery mechansims">
      <formula>NOT(ISERROR(SEARCH(("service delivery mechansims"),(E3))))</formula>
    </cfRule>
  </conditionalFormatting>
  <conditionalFormatting sqref="F3:H3 R3 F5:F10 G66:G67 R66:R67 H67 E77:G1020 R77:R1020 H77:H1021">
    <cfRule type="containsText" dxfId="316" priority="796" operator="containsText" text="service delivery">
      <formula>NOT(ISERROR(SEARCH(("service delivery"),(E3))))</formula>
    </cfRule>
    <cfRule type="containsText" dxfId="315" priority="797" operator="containsText" text="workforce">
      <formula>NOT(ISERROR(SEARCH(("workforce"),(E3))))</formula>
    </cfRule>
    <cfRule type="containsText" dxfId="314" priority="798" operator="containsText" text="leadership &amp; governance">
      <formula>NOT(ISERROR(SEARCH(("leadership &amp; governance"),(E3))))</formula>
    </cfRule>
  </conditionalFormatting>
  <conditionalFormatting sqref="F3:H3 R3 F5:F10 H13:H27 G66:G67 R66:R67 H67 E77:G1020 R77:R1020 H77:H1021">
    <cfRule type="containsText" dxfId="313" priority="800" operator="containsText" text="financing">
      <formula>NOT(ISERROR(SEARCH(("financing"),(E3))))</formula>
    </cfRule>
    <cfRule type="containsText" dxfId="312" priority="801" operator="containsText" text="information systems">
      <formula>NOT(ISERROR(SEARCH(("information systems"),(E3))))</formula>
    </cfRule>
    <cfRule type="containsText" dxfId="311" priority="802" operator="containsText" text="knowledge">
      <formula>NOT(ISERROR(SEARCH(("knowledge"),(E3))))</formula>
    </cfRule>
    <cfRule type="containsText" dxfId="310" priority="803" operator="containsText" text="coordination">
      <formula>NOT(ISERROR(SEARCH(("coordination"),(E3))))</formula>
    </cfRule>
  </conditionalFormatting>
  <conditionalFormatting sqref="F3:H3 R3 H13:H27 G66:G67 R66:R67 H67 E77:H1048576 R77:R1048576">
    <cfRule type="expression" dxfId="309" priority="805">
      <formula>"social norms &amp; practices"</formula>
    </cfRule>
    <cfRule type="containsText" dxfId="308" priority="804" operator="containsText" text="social norms">
      <formula>NOT(ISERROR(SEARCH("social norms",E3)))</formula>
    </cfRule>
  </conditionalFormatting>
  <conditionalFormatting sqref="G13:G14">
    <cfRule type="containsText" dxfId="307" priority="224" operator="containsText" text="service delivery mechansims">
      <formula>NOT(ISERROR(SEARCH(("service delivery mechansims"),(G13))))</formula>
    </cfRule>
  </conditionalFormatting>
  <conditionalFormatting sqref="G13:G27">
    <cfRule type="containsText" dxfId="306" priority="190" operator="containsText" text="social norms">
      <formula>NOT(ISERROR(SEARCH("social norms",G13)))</formula>
    </cfRule>
    <cfRule type="containsText" dxfId="305" priority="197" operator="containsText" text="knowledge">
      <formula>NOT(ISERROR(SEARCH(("knowledge"),(G13))))</formula>
    </cfRule>
    <cfRule type="containsText" dxfId="304" priority="196" operator="containsText" text="information systems">
      <formula>NOT(ISERROR(SEARCH(("information systems"),(G13))))</formula>
    </cfRule>
    <cfRule type="containsText" dxfId="303" priority="195" operator="containsText" text="financing">
      <formula>NOT(ISERROR(SEARCH(("financing"),(G13))))</formula>
    </cfRule>
    <cfRule type="containsText" dxfId="302" priority="198" operator="containsText" text="coordination">
      <formula>NOT(ISERROR(SEARCH(("coordination"),(G13))))</formula>
    </cfRule>
  </conditionalFormatting>
  <conditionalFormatting sqref="G20">
    <cfRule type="containsText" dxfId="301" priority="199" operator="containsText" text="service delivery mechansims">
      <formula>NOT(ISERROR(SEARCH(("service delivery mechansims"),(G20))))</formula>
    </cfRule>
  </conditionalFormatting>
  <conditionalFormatting sqref="G13:H27">
    <cfRule type="containsText" dxfId="300" priority="191" operator="containsText" text="UTILIZATION">
      <formula>NOT(ISERROR(SEARCH(("UTILIZATION"),(G13))))</formula>
    </cfRule>
    <cfRule type="containsText" dxfId="299" priority="194" operator="containsText" text="leadership &amp; governance">
      <formula>NOT(ISERROR(SEARCH(("leadership &amp; governance"),(G13))))</formula>
    </cfRule>
    <cfRule type="containsText" dxfId="298" priority="193" operator="containsText" text="workforce">
      <formula>NOT(ISERROR(SEARCH(("workforce"),(G13))))</formula>
    </cfRule>
    <cfRule type="containsText" dxfId="297" priority="192" operator="containsText" text="service delivery">
      <formula>NOT(ISERROR(SEARCH(("service delivery"),(G13))))</formula>
    </cfRule>
  </conditionalFormatting>
  <conditionalFormatting sqref="AO43:AP43 C70 C5:D10">
    <cfRule type="containsText" dxfId="296" priority="172" operator="containsText" text="Don't Know">
      <formula>NOT(ISERROR(SEARCH("Don't Know",C5)))</formula>
    </cfRule>
  </conditionalFormatting>
  <conditionalFormatting sqref="AO43:AP43 C45:D1048576">
    <cfRule type="containsText" dxfId="295" priority="18" operator="containsText" text="slightly">
      <formula>NOT(ISERROR(SEARCH("slightly",C43)))</formula>
    </cfRule>
  </conditionalFormatting>
  <dataValidations count="6">
    <dataValidation type="list" allowBlank="1" sqref="H13:H27 R3 R66:R67 F60:F67 G66:G67 H67 F3:H3 E77:G336 E72:H76 R72:R336 H77:H337" xr:uid="{00000000-0002-0000-0300-000000000000}">
      <formula1>#REF!</formula1>
    </dataValidation>
    <dataValidation type="list" allowBlank="1" showErrorMessage="1" sqref="F45:F51 F29:F34 F53:F58 F36:F43 G13:G27 F14:F27 F5:F10" xr:uid="{00000000-0002-0000-0300-000001000000}">
      <formula1>#REF!</formula1>
    </dataValidation>
    <dataValidation type="list" allowBlank="1" showInputMessage="1" showErrorMessage="1" sqref="F36:F43 F45:F51" xr:uid="{00000000-0002-0000-0300-000002000000}">
      <formula1>$J$7:$J$10</formula1>
    </dataValidation>
    <dataValidation type="list" allowBlank="1" showInputMessage="1" showErrorMessage="1" sqref="C61:D61 C37:D37 C29:D29" xr:uid="{00000000-0002-0000-0300-000003000000}">
      <formula1>"Completely, Mostly, Partially, Not at All, Don't Know"</formula1>
    </dataValidation>
    <dataValidation type="list" allowBlank="1" showInputMessage="1" showErrorMessage="1" sqref="C13:C27 AO43:AP43 C36:D36 C7:D7" xr:uid="{00000000-0002-0000-0300-000004000000}">
      <formula1>"Yes, No"</formula1>
    </dataValidation>
    <dataValidation type="list" allowBlank="1" showInputMessage="1" showErrorMessage="1" sqref="C45:D51 C5:D6 D13:D27 C38:D43 C53:D58 C60:D60 C62:D67 C8:D10 C30:D34" xr:uid="{47AA360A-F487-F04A-B1D8-5DB8FE375F46}">
      <formula1>"Completely, Mostly, Slightly, Not at All, Don't Know"</formula1>
    </dataValidation>
  </dataValidations>
  <pageMargins left="0.7" right="0.7" top="0.75" bottom="0.75" header="0.3" footer="0.3"/>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G87"/>
  <sheetViews>
    <sheetView workbookViewId="0">
      <selection activeCell="G12" sqref="G12:G17"/>
    </sheetView>
  </sheetViews>
  <sheetFormatPr defaultColWidth="8.81640625" defaultRowHeight="12.5"/>
  <cols>
    <col min="1" max="1" width="25.54296875" bestFit="1" customWidth="1"/>
    <col min="2" max="2" width="10.1796875" customWidth="1"/>
    <col min="3" max="3" width="11.453125" bestFit="1" customWidth="1"/>
    <col min="5" max="6" width="10.453125" bestFit="1" customWidth="1"/>
    <col min="7" max="7" width="41" customWidth="1"/>
  </cols>
  <sheetData>
    <row r="3" spans="1:7" ht="13">
      <c r="A3" s="1"/>
      <c r="B3" s="204" t="s">
        <v>208</v>
      </c>
    </row>
    <row r="4" spans="1:7">
      <c r="A4" s="202" t="s">
        <v>63</v>
      </c>
      <c r="B4" s="203">
        <v>3</v>
      </c>
    </row>
    <row r="5" spans="1:7">
      <c r="A5" s="202" t="s">
        <v>54</v>
      </c>
      <c r="B5" s="203">
        <v>2</v>
      </c>
    </row>
    <row r="6" spans="1:7">
      <c r="A6" s="202" t="s">
        <v>55</v>
      </c>
      <c r="B6" s="203">
        <v>1</v>
      </c>
    </row>
    <row r="7" spans="1:7">
      <c r="A7" s="202" t="s">
        <v>209</v>
      </c>
      <c r="B7" s="203">
        <v>0</v>
      </c>
    </row>
    <row r="8" spans="1:7">
      <c r="A8" s="202" t="s">
        <v>210</v>
      </c>
      <c r="B8" s="203">
        <v>0</v>
      </c>
    </row>
    <row r="9" spans="1:7">
      <c r="A9" s="202" t="s">
        <v>64</v>
      </c>
      <c r="B9" s="203">
        <v>3</v>
      </c>
    </row>
    <row r="10" spans="1:7">
      <c r="A10" s="202" t="s">
        <v>70</v>
      </c>
      <c r="B10" s="203">
        <v>0</v>
      </c>
    </row>
    <row r="12" spans="1:7" ht="13">
      <c r="A12" s="205" t="s">
        <v>25</v>
      </c>
      <c r="B12" s="205"/>
      <c r="E12" s="205" t="s">
        <v>211</v>
      </c>
      <c r="F12">
        <v>63</v>
      </c>
      <c r="G12" s="514" t="s">
        <v>212</v>
      </c>
    </row>
    <row r="13" spans="1:7">
      <c r="G13" s="514"/>
    </row>
    <row r="14" spans="1:7" ht="13">
      <c r="A14" s="1"/>
      <c r="B14" s="204" t="s">
        <v>213</v>
      </c>
      <c r="C14" s="204" t="s">
        <v>208</v>
      </c>
      <c r="D14" s="204" t="s">
        <v>214</v>
      </c>
      <c r="G14" s="514"/>
    </row>
    <row r="15" spans="1:7">
      <c r="A15" s="202" t="s">
        <v>63</v>
      </c>
      <c r="B15" s="203">
        <f>COUNTIF('2. Prevent Unnec FS'!$C$5:$D$10,A15)+COUNTIF('2. Prevent Unnec FS'!$C$13:$C$27,A15)</f>
        <v>0</v>
      </c>
      <c r="C15" s="203">
        <v>3</v>
      </c>
      <c r="D15" s="1">
        <f>B15*C15</f>
        <v>0</v>
      </c>
      <c r="G15" s="514"/>
    </row>
    <row r="16" spans="1:7">
      <c r="A16" s="202" t="s">
        <v>54</v>
      </c>
      <c r="B16" s="203">
        <f>COUNTIF('2. Prevent Unnec FS'!$C$5:$D$10,A16)+COUNTIF('2. Prevent Unnec FS'!$C$13:$C$27,A16)</f>
        <v>0</v>
      </c>
      <c r="C16" s="203">
        <v>2</v>
      </c>
      <c r="D16" s="1">
        <f t="shared" ref="D16:D21" si="0">B16*C16</f>
        <v>0</v>
      </c>
      <c r="G16" s="514"/>
    </row>
    <row r="17" spans="1:7">
      <c r="A17" s="202" t="s">
        <v>55</v>
      </c>
      <c r="B17" s="203">
        <f>COUNTIF('2. Prevent Unnec FS'!$C$5:$D$10,A17)+COUNTIF('2. Prevent Unnec FS'!$C$13:$C$27,A17)</f>
        <v>0</v>
      </c>
      <c r="C17" s="203">
        <v>1</v>
      </c>
      <c r="D17" s="1">
        <f t="shared" si="0"/>
        <v>0</v>
      </c>
      <c r="G17" s="514"/>
    </row>
    <row r="18" spans="1:7">
      <c r="A18" s="202" t="s">
        <v>209</v>
      </c>
      <c r="B18" s="203">
        <f>COUNTIF('2. Prevent Unnec FS'!$C$5:$D$10,A18)+COUNTIF('2. Prevent Unnec FS'!$C$13:$C$27,A18)</f>
        <v>0</v>
      </c>
      <c r="C18" s="203">
        <v>0</v>
      </c>
      <c r="D18" s="1">
        <f t="shared" si="0"/>
        <v>0</v>
      </c>
    </row>
    <row r="19" spans="1:7">
      <c r="A19" s="202" t="s">
        <v>210</v>
      </c>
      <c r="B19" s="203">
        <f>COUNTIF('2. Prevent Unnec FS'!$C$5:$D$10,A19)+COUNTIF('2. Prevent Unnec FS'!$C$13:$C$27,A19)</f>
        <v>0</v>
      </c>
      <c r="C19" s="203">
        <v>0</v>
      </c>
      <c r="D19" s="1">
        <f t="shared" si="0"/>
        <v>0</v>
      </c>
    </row>
    <row r="20" spans="1:7">
      <c r="A20" s="202" t="s">
        <v>64</v>
      </c>
      <c r="B20" s="203">
        <f>COUNTIF('2. Prevent Unnec FS'!$C$5:$D$10,A20)+COUNTIF('2. Prevent Unnec FS'!$C$13:$C$27,A20)</f>
        <v>0</v>
      </c>
      <c r="C20" s="203">
        <v>3</v>
      </c>
      <c r="D20" s="1">
        <f t="shared" si="0"/>
        <v>0</v>
      </c>
    </row>
    <row r="21" spans="1:7">
      <c r="A21" s="202" t="s">
        <v>70</v>
      </c>
      <c r="B21" s="203">
        <f>COUNTIF('2. Prevent Unnec FS'!$C$5:$D$10,A21)+COUNTIF('2. Prevent Unnec FS'!$C$13:$C$27,A21)</f>
        <v>0</v>
      </c>
      <c r="C21" s="203">
        <v>0</v>
      </c>
      <c r="D21" s="1">
        <f t="shared" si="0"/>
        <v>0</v>
      </c>
    </row>
    <row r="22" spans="1:7" ht="13" thickBot="1"/>
    <row r="23" spans="1:7" ht="13.5" thickBot="1">
      <c r="C23" s="205" t="s">
        <v>215</v>
      </c>
      <c r="D23" s="206">
        <f>SUM(D15:D21)</f>
        <v>0</v>
      </c>
    </row>
    <row r="25" spans="1:7" ht="13">
      <c r="A25" s="205" t="s">
        <v>109</v>
      </c>
      <c r="E25" s="205" t="s">
        <v>211</v>
      </c>
      <c r="F25">
        <v>63</v>
      </c>
    </row>
    <row r="27" spans="1:7" ht="13">
      <c r="A27" s="1"/>
      <c r="B27" s="204" t="s">
        <v>213</v>
      </c>
      <c r="C27" s="204" t="s">
        <v>208</v>
      </c>
      <c r="D27" s="204" t="s">
        <v>214</v>
      </c>
    </row>
    <row r="28" spans="1:7">
      <c r="A28" s="202" t="s">
        <v>63</v>
      </c>
      <c r="B28" s="203">
        <f>COUNTIF('2. Prevent Unnec FS'!$D$13:$D$27,A28)+COUNTIF('2. Prevent Unnec FS'!$C$29:$D$34,A28)</f>
        <v>0</v>
      </c>
      <c r="C28" s="203">
        <v>3</v>
      </c>
      <c r="D28" s="1">
        <f>B28*C28</f>
        <v>0</v>
      </c>
    </row>
    <row r="29" spans="1:7">
      <c r="A29" s="202" t="s">
        <v>54</v>
      </c>
      <c r="B29" s="203">
        <f>COUNTIF('2. Prevent Unnec FS'!$D$13:$D$27,A29)+COUNTIF('2. Prevent Unnec FS'!$C$29:$D$34,A29)</f>
        <v>0</v>
      </c>
      <c r="C29" s="203">
        <v>2</v>
      </c>
      <c r="D29" s="1">
        <f t="shared" ref="D29:D34" si="1">B29*C29</f>
        <v>0</v>
      </c>
    </row>
    <row r="30" spans="1:7">
      <c r="A30" s="202" t="s">
        <v>55</v>
      </c>
      <c r="B30" s="203">
        <f>COUNTIF('2. Prevent Unnec FS'!$D$13:$D$27,A30)+COUNTIF('2. Prevent Unnec FS'!$C$29:$D$34,A30)</f>
        <v>0</v>
      </c>
      <c r="C30" s="203">
        <v>1</v>
      </c>
      <c r="D30" s="1">
        <f t="shared" si="1"/>
        <v>0</v>
      </c>
    </row>
    <row r="31" spans="1:7">
      <c r="A31" s="202" t="s">
        <v>209</v>
      </c>
      <c r="B31" s="203">
        <f>COUNTIF('2. Prevent Unnec FS'!$D$13:$D$27,A31)+COUNTIF('2. Prevent Unnec FS'!$C$29:$D$34,A31)</f>
        <v>0</v>
      </c>
      <c r="C31" s="203">
        <v>0</v>
      </c>
      <c r="D31" s="1">
        <f t="shared" si="1"/>
        <v>0</v>
      </c>
    </row>
    <row r="32" spans="1:7">
      <c r="A32" s="202" t="s">
        <v>210</v>
      </c>
      <c r="B32" s="203">
        <f>COUNTIF('2. Prevent Unnec FS'!$D$13:$D$27,A32)+COUNTIF('2. Prevent Unnec FS'!$C$29:$D$34,A32)</f>
        <v>0</v>
      </c>
      <c r="C32" s="203">
        <v>0</v>
      </c>
      <c r="D32" s="1">
        <f t="shared" si="1"/>
        <v>0</v>
      </c>
    </row>
    <row r="33" spans="1:6">
      <c r="A33" s="202" t="s">
        <v>64</v>
      </c>
      <c r="B33" s="203">
        <f>COUNTIF('2. Prevent Unnec FS'!$D$13:$D$27,A33)+COUNTIF('2. Prevent Unnec FS'!$C$29:$D$34,A33)</f>
        <v>0</v>
      </c>
      <c r="C33" s="203">
        <v>3</v>
      </c>
      <c r="D33" s="1">
        <f t="shared" si="1"/>
        <v>0</v>
      </c>
    </row>
    <row r="34" spans="1:6">
      <c r="A34" s="202" t="s">
        <v>70</v>
      </c>
      <c r="B34" s="203">
        <f>COUNTIF('2. Prevent Unnec FS'!$D$13:$D$27,A34)+COUNTIF('2. Prevent Unnec FS'!$C$29:$D$34,A34)</f>
        <v>0</v>
      </c>
      <c r="C34" s="203">
        <v>0</v>
      </c>
      <c r="D34" s="1">
        <f t="shared" si="1"/>
        <v>0</v>
      </c>
    </row>
    <row r="35" spans="1:6" ht="13" thickBot="1"/>
    <row r="36" spans="1:6" ht="13.5" thickBot="1">
      <c r="C36" s="205" t="s">
        <v>215</v>
      </c>
      <c r="D36" s="206">
        <f>SUM(D28:D34)</f>
        <v>0</v>
      </c>
    </row>
    <row r="38" spans="1:6" ht="13">
      <c r="A38" s="205" t="s">
        <v>129</v>
      </c>
      <c r="E38" s="205" t="s">
        <v>211</v>
      </c>
      <c r="F38">
        <v>42</v>
      </c>
    </row>
    <row r="40" spans="1:6" ht="13">
      <c r="A40" s="1"/>
      <c r="B40" s="204" t="s">
        <v>213</v>
      </c>
      <c r="C40" s="204" t="s">
        <v>208</v>
      </c>
      <c r="D40" s="204" t="s">
        <v>214</v>
      </c>
    </row>
    <row r="41" spans="1:6">
      <c r="A41" s="202" t="s">
        <v>63</v>
      </c>
      <c r="B41" s="203">
        <f>COUNTIF('2. Prevent Unnec FS'!$C$36:$D$51,A41)</f>
        <v>0</v>
      </c>
      <c r="C41" s="203">
        <v>3</v>
      </c>
      <c r="D41" s="1">
        <f>B41*C41</f>
        <v>0</v>
      </c>
    </row>
    <row r="42" spans="1:6">
      <c r="A42" s="202" t="s">
        <v>54</v>
      </c>
      <c r="B42" s="203">
        <f>COUNTIF('2. Prevent Unnec FS'!$C$36:$D$51,A42)</f>
        <v>0</v>
      </c>
      <c r="C42" s="203">
        <v>2</v>
      </c>
      <c r="D42" s="1">
        <f t="shared" ref="D42:D47" si="2">B42*C42</f>
        <v>0</v>
      </c>
    </row>
    <row r="43" spans="1:6">
      <c r="A43" s="202" t="s">
        <v>55</v>
      </c>
      <c r="B43" s="203">
        <f>COUNTIF('2. Prevent Unnec FS'!$C$36:$D$51,A43)</f>
        <v>0</v>
      </c>
      <c r="C43" s="203">
        <v>1</v>
      </c>
      <c r="D43" s="1">
        <f t="shared" si="2"/>
        <v>0</v>
      </c>
    </row>
    <row r="44" spans="1:6">
      <c r="A44" s="202" t="s">
        <v>209</v>
      </c>
      <c r="B44" s="203">
        <f>COUNTIF('2. Prevent Unnec FS'!$C$36:$D$51,A44)</f>
        <v>0</v>
      </c>
      <c r="C44" s="203">
        <v>0</v>
      </c>
      <c r="D44" s="1">
        <f t="shared" si="2"/>
        <v>0</v>
      </c>
    </row>
    <row r="45" spans="1:6">
      <c r="A45" s="202" t="s">
        <v>210</v>
      </c>
      <c r="B45" s="203">
        <f>COUNTIF('2. Prevent Unnec FS'!$C$36:$D$51,A45)</f>
        <v>0</v>
      </c>
      <c r="C45" s="203">
        <v>0</v>
      </c>
      <c r="D45" s="1">
        <f t="shared" si="2"/>
        <v>0</v>
      </c>
    </row>
    <row r="46" spans="1:6">
      <c r="A46" s="202" t="s">
        <v>64</v>
      </c>
      <c r="B46" s="203">
        <f>COUNTIF('2. Prevent Unnec FS'!$C$36:$D$51,A46)</f>
        <v>0</v>
      </c>
      <c r="C46" s="203">
        <v>3</v>
      </c>
      <c r="D46" s="1">
        <f t="shared" si="2"/>
        <v>0</v>
      </c>
    </row>
    <row r="47" spans="1:6">
      <c r="A47" s="202" t="s">
        <v>70</v>
      </c>
      <c r="B47" s="203">
        <f>COUNTIF('2. Prevent Unnec FS'!$C$36:$D$51,A47)</f>
        <v>0</v>
      </c>
      <c r="C47" s="203">
        <v>0</v>
      </c>
      <c r="D47" s="1">
        <f t="shared" si="2"/>
        <v>0</v>
      </c>
    </row>
    <row r="48" spans="1:6" ht="13" thickBot="1"/>
    <row r="49" spans="1:6" ht="13.5" thickBot="1">
      <c r="C49" s="205" t="s">
        <v>215</v>
      </c>
      <c r="D49" s="206">
        <f>SUM(D41:D47)</f>
        <v>0</v>
      </c>
    </row>
    <row r="51" spans="1:6" ht="13">
      <c r="A51" s="205" t="s">
        <v>272</v>
      </c>
      <c r="E51" s="205" t="s">
        <v>211</v>
      </c>
      <c r="F51">
        <v>18</v>
      </c>
    </row>
    <row r="53" spans="1:6" ht="13">
      <c r="A53" s="1"/>
      <c r="B53" s="204" t="s">
        <v>213</v>
      </c>
      <c r="C53" s="204" t="s">
        <v>208</v>
      </c>
      <c r="D53" s="204" t="s">
        <v>214</v>
      </c>
    </row>
    <row r="54" spans="1:6">
      <c r="A54" s="202" t="s">
        <v>63</v>
      </c>
      <c r="B54" s="203">
        <f>COUNTIF('2. Prevent Unnec FS'!$C$53:$D$58,A54)</f>
        <v>0</v>
      </c>
      <c r="C54" s="203">
        <v>3</v>
      </c>
      <c r="D54" s="1">
        <f>B54*C54</f>
        <v>0</v>
      </c>
    </row>
    <row r="55" spans="1:6">
      <c r="A55" s="202" t="s">
        <v>54</v>
      </c>
      <c r="B55" s="203">
        <f>COUNTIF('2. Prevent Unnec FS'!$C$53:$D$58,A55)</f>
        <v>0</v>
      </c>
      <c r="C55" s="203">
        <v>2</v>
      </c>
      <c r="D55" s="1">
        <f t="shared" ref="D55:D60" si="3">B55*C55</f>
        <v>0</v>
      </c>
    </row>
    <row r="56" spans="1:6">
      <c r="A56" s="202" t="s">
        <v>55</v>
      </c>
      <c r="B56" s="203">
        <f>COUNTIF('2. Prevent Unnec FS'!$C$53:$D$58,A56)</f>
        <v>0</v>
      </c>
      <c r="C56" s="203">
        <v>1</v>
      </c>
      <c r="D56" s="1">
        <f t="shared" si="3"/>
        <v>0</v>
      </c>
    </row>
    <row r="57" spans="1:6">
      <c r="A57" s="202" t="s">
        <v>209</v>
      </c>
      <c r="B57" s="203">
        <f>COUNTIF('2. Prevent Unnec FS'!$C$53:$D$58,A57)</f>
        <v>0</v>
      </c>
      <c r="C57" s="203">
        <v>0</v>
      </c>
      <c r="D57" s="1">
        <f t="shared" si="3"/>
        <v>0</v>
      </c>
    </row>
    <row r="58" spans="1:6">
      <c r="A58" s="202" t="s">
        <v>210</v>
      </c>
      <c r="B58" s="203">
        <f>COUNTIF('2. Prevent Unnec FS'!$C$53:$D$58,A58)</f>
        <v>0</v>
      </c>
      <c r="C58" s="203">
        <v>0</v>
      </c>
      <c r="D58" s="1">
        <f t="shared" si="3"/>
        <v>0</v>
      </c>
    </row>
    <row r="59" spans="1:6">
      <c r="A59" s="202" t="s">
        <v>64</v>
      </c>
      <c r="B59" s="203">
        <f>COUNTIF('2. Prevent Unnec FS'!$C$53:$D$58,A59)</f>
        <v>0</v>
      </c>
      <c r="C59" s="203">
        <v>3</v>
      </c>
      <c r="D59" s="1">
        <f t="shared" si="3"/>
        <v>0</v>
      </c>
    </row>
    <row r="60" spans="1:6">
      <c r="A60" s="202" t="s">
        <v>70</v>
      </c>
      <c r="B60" s="203">
        <f>COUNTIF('2. Prevent Unnec FS'!$C$53:$D$58,A60)</f>
        <v>0</v>
      </c>
      <c r="C60" s="203">
        <v>0</v>
      </c>
      <c r="D60" s="1">
        <f t="shared" si="3"/>
        <v>0</v>
      </c>
    </row>
    <row r="61" spans="1:6" ht="13" thickBot="1"/>
    <row r="62" spans="1:6" ht="13.5" thickBot="1">
      <c r="C62" s="205" t="s">
        <v>215</v>
      </c>
      <c r="D62" s="206">
        <f>SUM(D54:D60)</f>
        <v>0</v>
      </c>
    </row>
    <row r="64" spans="1:6" ht="13">
      <c r="A64" s="205" t="s">
        <v>65</v>
      </c>
      <c r="E64" s="205" t="s">
        <v>211</v>
      </c>
      <c r="F64">
        <v>21</v>
      </c>
    </row>
    <row r="66" spans="1:4" ht="13">
      <c r="A66" s="1"/>
      <c r="B66" s="204" t="s">
        <v>213</v>
      </c>
      <c r="C66" s="204" t="s">
        <v>208</v>
      </c>
      <c r="D66" s="204" t="s">
        <v>214</v>
      </c>
    </row>
    <row r="67" spans="1:4">
      <c r="A67" s="202" t="s">
        <v>63</v>
      </c>
      <c r="B67" s="203">
        <f>COUNTIF('2. Prevent Unnec FS'!$C$60:$D$68,A67)</f>
        <v>0</v>
      </c>
      <c r="C67" s="203">
        <v>3</v>
      </c>
      <c r="D67" s="1">
        <f>B67*C67</f>
        <v>0</v>
      </c>
    </row>
    <row r="68" spans="1:4">
      <c r="A68" s="202" t="s">
        <v>54</v>
      </c>
      <c r="B68" s="203">
        <f>COUNTIF('2. Prevent Unnec FS'!$C$60:$D$68,A68)</f>
        <v>0</v>
      </c>
      <c r="C68" s="203">
        <v>2</v>
      </c>
      <c r="D68" s="1">
        <f t="shared" ref="D68:D73" si="4">B68*C68</f>
        <v>0</v>
      </c>
    </row>
    <row r="69" spans="1:4">
      <c r="A69" s="202" t="s">
        <v>55</v>
      </c>
      <c r="B69" s="203">
        <f>COUNTIF('2. Prevent Unnec FS'!$C$60:$D$68,A69)</f>
        <v>0</v>
      </c>
      <c r="C69" s="203">
        <v>1</v>
      </c>
      <c r="D69" s="1">
        <f t="shared" si="4"/>
        <v>0</v>
      </c>
    </row>
    <row r="70" spans="1:4">
      <c r="A70" s="202" t="s">
        <v>209</v>
      </c>
      <c r="B70" s="203">
        <f>COUNTIF('2. Prevent Unnec FS'!$C$60:$D$68,A70)</f>
        <v>0</v>
      </c>
      <c r="C70" s="203">
        <v>0</v>
      </c>
      <c r="D70" s="1">
        <f t="shared" si="4"/>
        <v>0</v>
      </c>
    </row>
    <row r="71" spans="1:4">
      <c r="A71" s="202" t="s">
        <v>210</v>
      </c>
      <c r="B71" s="203">
        <f>COUNTIF('2. Prevent Unnec FS'!$C$60:$D$68,A71)</f>
        <v>0</v>
      </c>
      <c r="C71" s="203">
        <v>0</v>
      </c>
      <c r="D71" s="1">
        <f t="shared" si="4"/>
        <v>0</v>
      </c>
    </row>
    <row r="72" spans="1:4">
      <c r="A72" s="202" t="s">
        <v>64</v>
      </c>
      <c r="B72" s="203">
        <f>COUNTIF('2. Prevent Unnec FS'!$C$60:$D$68,A72)</f>
        <v>0</v>
      </c>
      <c r="C72" s="203">
        <v>3</v>
      </c>
      <c r="D72" s="1">
        <f t="shared" si="4"/>
        <v>0</v>
      </c>
    </row>
    <row r="73" spans="1:4">
      <c r="A73" s="202" t="s">
        <v>70</v>
      </c>
      <c r="B73" s="203">
        <f>COUNTIF('2. Prevent Unnec FS'!$C$60:$D$68,A73)</f>
        <v>0</v>
      </c>
      <c r="C73" s="203">
        <v>0</v>
      </c>
      <c r="D73" s="1">
        <f t="shared" si="4"/>
        <v>0</v>
      </c>
    </row>
    <row r="74" spans="1:4" ht="13" thickBot="1"/>
    <row r="75" spans="1:4" ht="13.5" thickBot="1">
      <c r="C75" s="205" t="s">
        <v>215</v>
      </c>
      <c r="D75" s="206">
        <f>SUM(D67:D73)</f>
        <v>0</v>
      </c>
    </row>
    <row r="80" spans="1:4">
      <c r="A80" s="394" t="s">
        <v>216</v>
      </c>
    </row>
    <row r="82" spans="1:6" ht="13">
      <c r="E82" s="204" t="s">
        <v>208</v>
      </c>
      <c r="F82" s="204" t="s">
        <v>217</v>
      </c>
    </row>
    <row r="83" spans="1:6" ht="13">
      <c r="A83" s="513" t="s">
        <v>218</v>
      </c>
      <c r="B83" s="513"/>
      <c r="C83" s="513"/>
      <c r="D83" s="513"/>
      <c r="E83" s="1">
        <f>$D$23</f>
        <v>0</v>
      </c>
      <c r="F83" s="207">
        <f>E83/$F$12</f>
        <v>0</v>
      </c>
    </row>
    <row r="84" spans="1:6" ht="13">
      <c r="A84" s="513" t="s">
        <v>109</v>
      </c>
      <c r="B84" s="513"/>
      <c r="C84" s="513"/>
      <c r="D84" s="513"/>
      <c r="E84" s="1">
        <f>$D$36</f>
        <v>0</v>
      </c>
      <c r="F84" s="207">
        <f>E84/$F$25</f>
        <v>0</v>
      </c>
    </row>
    <row r="85" spans="1:6" ht="13">
      <c r="A85" s="513" t="s">
        <v>129</v>
      </c>
      <c r="B85" s="513"/>
      <c r="C85" s="513"/>
      <c r="D85" s="513"/>
      <c r="E85" s="1">
        <f>$D$49</f>
        <v>0</v>
      </c>
      <c r="F85" s="207">
        <f>E85/$F$38</f>
        <v>0</v>
      </c>
    </row>
    <row r="86" spans="1:6" ht="13">
      <c r="A86" s="513" t="s">
        <v>272</v>
      </c>
      <c r="B86" s="513"/>
      <c r="C86" s="513"/>
      <c r="D86" s="513"/>
      <c r="E86" s="1">
        <f>$D$62</f>
        <v>0</v>
      </c>
      <c r="F86" s="207">
        <f>E86/$F$51</f>
        <v>0</v>
      </c>
    </row>
    <row r="87" spans="1:6" ht="13">
      <c r="A87" s="513" t="s">
        <v>65</v>
      </c>
      <c r="B87" s="513"/>
      <c r="C87" s="513"/>
      <c r="D87" s="513"/>
      <c r="E87" s="1">
        <f>$D$75</f>
        <v>0</v>
      </c>
      <c r="F87" s="207">
        <f>E87/$F$64</f>
        <v>0</v>
      </c>
    </row>
  </sheetData>
  <mergeCells count="6">
    <mergeCell ref="A87:D87"/>
    <mergeCell ref="G12:G17"/>
    <mergeCell ref="A83:D83"/>
    <mergeCell ref="A84:D84"/>
    <mergeCell ref="A85:D85"/>
    <mergeCell ref="A86:D86"/>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theme="9"/>
  </sheetPr>
  <dimension ref="A1:AB1028"/>
  <sheetViews>
    <sheetView zoomScaleNormal="100" zoomScalePageLayoutView="79" workbookViewId="0">
      <pane xSplit="1" ySplit="1" topLeftCell="D2" activePane="bottomRight" state="frozen"/>
      <selection pane="topRight" activeCell="C19" sqref="C19"/>
      <selection pane="bottomLeft" activeCell="C19" sqref="C19"/>
      <selection pane="bottomRight" activeCell="E20" sqref="E20"/>
    </sheetView>
  </sheetViews>
  <sheetFormatPr defaultColWidth="17.453125" defaultRowHeight="15" customHeight="1"/>
  <cols>
    <col min="1" max="1" width="5" style="66" customWidth="1"/>
    <col min="2" max="2" width="64.453125" style="35" customWidth="1"/>
    <col min="3" max="3" width="22" style="25" customWidth="1"/>
    <col min="4" max="4" width="24" style="2" customWidth="1"/>
    <col min="5" max="5" width="53.453125" style="35" customWidth="1"/>
    <col min="6" max="7" width="46.453125" style="2" hidden="1" customWidth="1"/>
    <col min="8" max="8" width="14.54296875" style="6" hidden="1" customWidth="1"/>
    <col min="9" max="10" width="16.54296875" style="2" hidden="1" customWidth="1"/>
    <col min="11" max="11" width="21.81640625" style="2" hidden="1" customWidth="1"/>
    <col min="12" max="16" width="8.54296875" style="2" hidden="1" customWidth="1"/>
    <col min="17" max="17" width="61.453125" style="20" customWidth="1"/>
    <col min="18" max="18" width="64.453125" style="35" hidden="1" customWidth="1"/>
    <col min="19" max="19" width="13.453125" style="2" customWidth="1"/>
    <col min="20" max="20" width="65.1796875" style="2" customWidth="1"/>
    <col min="21" max="21" width="14.81640625" style="2" customWidth="1"/>
    <col min="22" max="22" width="12.453125" style="2" customWidth="1"/>
    <col min="23" max="23" width="16.453125" style="2" customWidth="1"/>
    <col min="24" max="27" width="8.54296875" style="2" customWidth="1"/>
    <col min="28" max="28" width="17.453125" style="2" customWidth="1"/>
    <col min="29" max="16384" width="17.453125" style="2"/>
  </cols>
  <sheetData>
    <row r="1" spans="1:20" s="20" customFormat="1" ht="35.15" customHeight="1">
      <c r="A1" s="554" t="s">
        <v>294</v>
      </c>
      <c r="B1" s="554"/>
      <c r="C1" s="554" t="s">
        <v>20</v>
      </c>
      <c r="D1" s="554"/>
      <c r="E1" s="412" t="s">
        <v>21</v>
      </c>
      <c r="F1" s="413"/>
      <c r="G1" s="413"/>
      <c r="H1" s="413"/>
      <c r="I1" s="414"/>
      <c r="J1" s="414"/>
      <c r="K1" s="414"/>
      <c r="L1" s="414"/>
      <c r="M1" s="414"/>
      <c r="N1" s="414"/>
      <c r="O1" s="414"/>
      <c r="P1" s="414"/>
      <c r="Q1" s="412" t="s">
        <v>295</v>
      </c>
      <c r="R1" s="415" t="s">
        <v>220</v>
      </c>
    </row>
    <row r="2" spans="1:20" s="6" customFormat="1" ht="25" customHeight="1">
      <c r="A2" s="555" t="s">
        <v>296</v>
      </c>
      <c r="B2" s="555"/>
      <c r="C2" s="555"/>
      <c r="D2" s="555"/>
      <c r="E2" s="555"/>
      <c r="F2" s="555"/>
      <c r="G2" s="555"/>
      <c r="H2" s="555"/>
      <c r="I2" s="555"/>
      <c r="J2" s="555"/>
      <c r="K2" s="555"/>
      <c r="L2" s="555"/>
      <c r="M2" s="555"/>
      <c r="N2" s="555"/>
      <c r="O2" s="555"/>
      <c r="P2" s="555"/>
      <c r="Q2" s="555"/>
      <c r="R2" s="444"/>
      <c r="S2" s="120"/>
      <c r="T2" s="120"/>
    </row>
    <row r="3" spans="1:20" ht="37" customHeight="1">
      <c r="A3" s="122">
        <v>1</v>
      </c>
      <c r="B3" s="254" t="s">
        <v>297</v>
      </c>
      <c r="C3" s="512" t="s">
        <v>38</v>
      </c>
      <c r="D3" s="512"/>
      <c r="E3" s="224"/>
      <c r="F3" s="385"/>
      <c r="G3" s="385"/>
      <c r="H3" s="385"/>
      <c r="I3" s="385"/>
      <c r="J3" s="385"/>
      <c r="K3" s="385"/>
      <c r="L3" s="385"/>
      <c r="M3" s="385"/>
      <c r="N3" s="385"/>
      <c r="O3" s="385"/>
      <c r="P3" s="385"/>
      <c r="Q3" s="122" t="s">
        <v>298</v>
      </c>
      <c r="R3" s="381" t="s">
        <v>299</v>
      </c>
      <c r="S3" s="52"/>
      <c r="T3" s="114"/>
    </row>
    <row r="4" spans="1:20" ht="32.15" customHeight="1">
      <c r="A4" s="556">
        <v>2</v>
      </c>
      <c r="B4" s="299" t="s">
        <v>300</v>
      </c>
      <c r="C4" s="263" t="s">
        <v>301</v>
      </c>
      <c r="D4" s="269" t="s">
        <v>302</v>
      </c>
      <c r="E4" s="224"/>
      <c r="F4" s="385"/>
      <c r="G4" s="385"/>
      <c r="H4" s="385"/>
      <c r="I4" s="385"/>
      <c r="J4" s="385"/>
      <c r="K4" s="385"/>
      <c r="L4" s="385"/>
      <c r="M4" s="385"/>
      <c r="N4" s="385"/>
      <c r="O4" s="385"/>
      <c r="P4" s="385"/>
      <c r="Q4" s="165" t="s">
        <v>303</v>
      </c>
      <c r="R4" s="166" t="s">
        <v>304</v>
      </c>
      <c r="S4" s="52"/>
      <c r="T4" s="114"/>
    </row>
    <row r="5" spans="1:20" ht="18" customHeight="1">
      <c r="A5" s="556"/>
      <c r="B5" s="368" t="s">
        <v>305</v>
      </c>
      <c r="C5" s="60"/>
      <c r="D5" s="60"/>
      <c r="E5" s="224"/>
      <c r="F5" s="385"/>
      <c r="G5" s="385"/>
      <c r="H5" s="385"/>
      <c r="I5" s="385"/>
      <c r="J5" s="385"/>
      <c r="K5" s="385"/>
      <c r="L5" s="385"/>
      <c r="M5" s="385"/>
      <c r="N5" s="385"/>
      <c r="O5" s="385"/>
      <c r="P5" s="385"/>
      <c r="Q5" s="557" t="s">
        <v>306</v>
      </c>
      <c r="R5" s="381" t="s">
        <v>307</v>
      </c>
      <c r="S5" s="52"/>
      <c r="T5" s="114"/>
    </row>
    <row r="6" spans="1:20" ht="15.5">
      <c r="A6" s="556"/>
      <c r="B6" s="368" t="s">
        <v>305</v>
      </c>
      <c r="C6" s="60"/>
      <c r="D6" s="60"/>
      <c r="E6" s="224"/>
      <c r="F6" s="385"/>
      <c r="G6" s="385"/>
      <c r="H6" s="385"/>
      <c r="I6" s="385"/>
      <c r="J6" s="385"/>
      <c r="K6" s="385"/>
      <c r="L6" s="385"/>
      <c r="M6" s="385"/>
      <c r="N6" s="385"/>
      <c r="O6" s="385"/>
      <c r="P6" s="385"/>
      <c r="Q6" s="557"/>
      <c r="R6" s="381"/>
      <c r="S6" s="52"/>
      <c r="T6" s="114"/>
    </row>
    <row r="7" spans="1:20" ht="15.5">
      <c r="A7" s="556"/>
      <c r="B7" s="368" t="s">
        <v>305</v>
      </c>
      <c r="C7" s="60"/>
      <c r="D7" s="60"/>
      <c r="E7" s="224"/>
      <c r="F7" s="385"/>
      <c r="G7" s="385"/>
      <c r="H7" s="385"/>
      <c r="I7" s="385"/>
      <c r="J7" s="385"/>
      <c r="K7" s="385"/>
      <c r="L7" s="385"/>
      <c r="M7" s="385"/>
      <c r="N7" s="385"/>
      <c r="O7" s="385"/>
      <c r="P7" s="385"/>
      <c r="Q7" s="557"/>
      <c r="R7" s="381"/>
      <c r="S7" s="52"/>
      <c r="T7" s="114"/>
    </row>
    <row r="8" spans="1:20" ht="15.5">
      <c r="A8" s="556"/>
      <c r="B8" s="368" t="s">
        <v>305</v>
      </c>
      <c r="C8" s="60"/>
      <c r="D8" s="60"/>
      <c r="E8" s="224"/>
      <c r="F8" s="385"/>
      <c r="G8" s="385"/>
      <c r="H8" s="385"/>
      <c r="I8" s="385"/>
      <c r="J8" s="385"/>
      <c r="K8" s="385"/>
      <c r="L8" s="385"/>
      <c r="M8" s="385"/>
      <c r="N8" s="385"/>
      <c r="O8" s="385"/>
      <c r="P8" s="385"/>
      <c r="Q8" s="557"/>
      <c r="R8" s="381"/>
      <c r="S8" s="52"/>
      <c r="T8" s="114"/>
    </row>
    <row r="9" spans="1:20" ht="15.5">
      <c r="A9" s="556"/>
      <c r="B9" s="368" t="s">
        <v>305</v>
      </c>
      <c r="C9" s="60"/>
      <c r="D9" s="60"/>
      <c r="E9" s="224"/>
      <c r="F9" s="385"/>
      <c r="G9" s="385"/>
      <c r="H9" s="385"/>
      <c r="I9" s="385"/>
      <c r="J9" s="385"/>
      <c r="K9" s="385"/>
      <c r="L9" s="385"/>
      <c r="M9" s="385"/>
      <c r="N9" s="385"/>
      <c r="O9" s="385"/>
      <c r="P9" s="385"/>
      <c r="Q9" s="557"/>
      <c r="R9" s="381"/>
      <c r="S9" s="52"/>
      <c r="T9" s="114"/>
    </row>
    <row r="10" spans="1:20" ht="15.5">
      <c r="A10" s="556"/>
      <c r="B10" s="368" t="s">
        <v>305</v>
      </c>
      <c r="C10" s="60"/>
      <c r="D10" s="60"/>
      <c r="E10" s="224"/>
      <c r="F10" s="385"/>
      <c r="G10" s="385"/>
      <c r="H10" s="385"/>
      <c r="I10" s="385"/>
      <c r="J10" s="385"/>
      <c r="K10" s="385"/>
      <c r="L10" s="385"/>
      <c r="M10" s="385"/>
      <c r="N10" s="385"/>
      <c r="O10" s="385"/>
      <c r="P10" s="385"/>
      <c r="Q10" s="557"/>
      <c r="R10" s="381"/>
      <c r="S10" s="52"/>
      <c r="T10" s="114"/>
    </row>
    <row r="11" spans="1:20" ht="15.5">
      <c r="A11" s="556"/>
      <c r="B11" s="368" t="s">
        <v>305</v>
      </c>
      <c r="C11" s="60"/>
      <c r="D11" s="60"/>
      <c r="E11" s="224"/>
      <c r="F11" s="385"/>
      <c r="G11" s="385"/>
      <c r="H11" s="385"/>
      <c r="I11" s="385"/>
      <c r="J11" s="385"/>
      <c r="K11" s="385"/>
      <c r="L11" s="385"/>
      <c r="M11" s="385"/>
      <c r="N11" s="385"/>
      <c r="O11" s="385"/>
      <c r="P11" s="385"/>
      <c r="Q11" s="557"/>
      <c r="R11" s="381"/>
      <c r="S11" s="52"/>
      <c r="T11" s="114"/>
    </row>
    <row r="12" spans="1:20" s="443" customFormat="1" ht="25" customHeight="1">
      <c r="A12" s="558" t="s">
        <v>25</v>
      </c>
      <c r="B12" s="558"/>
      <c r="C12" s="558"/>
      <c r="D12" s="558"/>
      <c r="E12" s="558"/>
      <c r="F12" s="558"/>
      <c r="G12" s="558"/>
      <c r="H12" s="558"/>
      <c r="I12" s="558"/>
      <c r="J12" s="558"/>
      <c r="K12" s="558"/>
      <c r="L12" s="558"/>
      <c r="M12" s="558"/>
      <c r="N12" s="558"/>
      <c r="O12" s="558"/>
      <c r="P12" s="558"/>
      <c r="Q12" s="558"/>
      <c r="R12" s="441"/>
      <c r="S12" s="442"/>
      <c r="T12" s="442"/>
    </row>
    <row r="13" spans="1:20" ht="23.15" customHeight="1">
      <c r="A13" s="129">
        <v>3</v>
      </c>
      <c r="B13" s="254" t="s">
        <v>308</v>
      </c>
      <c r="C13" s="545"/>
      <c r="D13" s="545"/>
      <c r="E13" s="183"/>
      <c r="F13" s="122" t="s">
        <v>51</v>
      </c>
      <c r="G13" s="113"/>
      <c r="H13" s="167"/>
      <c r="I13" s="113"/>
      <c r="J13" s="113"/>
      <c r="K13" s="113"/>
      <c r="L13" s="113" t="s">
        <v>52</v>
      </c>
      <c r="M13" s="113" t="s">
        <v>53</v>
      </c>
      <c r="N13" s="113" t="s">
        <v>54</v>
      </c>
      <c r="O13" s="113" t="s">
        <v>55</v>
      </c>
      <c r="P13" s="113" t="s">
        <v>56</v>
      </c>
      <c r="Q13" s="113"/>
      <c r="R13" s="124"/>
      <c r="S13" s="114"/>
      <c r="T13" s="114"/>
    </row>
    <row r="14" spans="1:20" ht="41.15" customHeight="1">
      <c r="A14" s="129">
        <v>4</v>
      </c>
      <c r="B14" s="254" t="s">
        <v>309</v>
      </c>
      <c r="C14" s="545"/>
      <c r="D14" s="545"/>
      <c r="E14" s="183"/>
      <c r="F14" s="122" t="s">
        <v>51</v>
      </c>
      <c r="G14" s="113"/>
      <c r="H14" s="130"/>
      <c r="I14" s="113" t="s">
        <v>63</v>
      </c>
      <c r="J14" s="113" t="s">
        <v>64</v>
      </c>
      <c r="K14" s="113"/>
      <c r="L14" s="121" t="s">
        <v>60</v>
      </c>
      <c r="M14" s="113">
        <f>SUMPRODUCT((C1:C209={"Completely","Yes"})*(F1:F209="LEADERSHIP &amp; GOVERNANCE"))</f>
        <v>0</v>
      </c>
      <c r="N14" s="113">
        <f>SUMPRODUCT((C1:C209={"Mostly"})*(F1:F209="LEADERSHIP &amp; GOVERNANCE"))</f>
        <v>0</v>
      </c>
      <c r="O14" s="113">
        <f>SUMPRODUCT((C1:C209={"Slightly"})*(F1:F209="LEADERSHIP &amp; GOVERNANCE"))</f>
        <v>0</v>
      </c>
      <c r="P14" s="113">
        <f>SUMPRODUCT((C1:C209={"Not at all","No"})*(F1:F209="LEADERSHIP &amp; GOVERNANCE"))</f>
        <v>0</v>
      </c>
      <c r="Q14" s="113"/>
      <c r="R14" s="124"/>
      <c r="S14" s="114"/>
      <c r="T14" s="114"/>
    </row>
    <row r="15" spans="1:20" ht="25" customHeight="1">
      <c r="A15" s="129">
        <v>4.0999999999999996</v>
      </c>
      <c r="B15" s="216" t="s">
        <v>227</v>
      </c>
      <c r="C15" s="545"/>
      <c r="D15" s="545"/>
      <c r="E15" s="183"/>
      <c r="F15" s="122" t="s">
        <v>51</v>
      </c>
      <c r="G15" s="113"/>
      <c r="H15" s="130"/>
      <c r="I15" s="113" t="s">
        <v>54</v>
      </c>
      <c r="J15" s="113" t="s">
        <v>70</v>
      </c>
      <c r="K15" s="113"/>
      <c r="L15" s="122" t="s">
        <v>65</v>
      </c>
      <c r="M15" s="113">
        <f>SUMPRODUCT((C1:C209={"Completely","Yes"})*(F1:F209="FINANCING"))</f>
        <v>0</v>
      </c>
      <c r="N15" s="113">
        <f>SUMPRODUCT((C1:C209={"Mostly"})*(F1:F209="FINANCING"))</f>
        <v>0</v>
      </c>
      <c r="O15" s="113">
        <f>SUMPRODUCT((C1:C209={"Slightly"})*(F1:F209="FINANCING"))</f>
        <v>0</v>
      </c>
      <c r="P15" s="113">
        <f>SUMPRODUCT((C1:C209={"No","Not at all"})*(F1:F209="FINANCING"))</f>
        <v>0</v>
      </c>
      <c r="Q15" s="113"/>
      <c r="R15" s="124"/>
      <c r="S15" s="114"/>
      <c r="T15" s="114"/>
    </row>
    <row r="16" spans="1:20" ht="46.5">
      <c r="A16" s="129">
        <v>4.2</v>
      </c>
      <c r="B16" s="216" t="s">
        <v>310</v>
      </c>
      <c r="C16" s="545"/>
      <c r="D16" s="545"/>
      <c r="E16" s="183"/>
      <c r="F16" s="122" t="s">
        <v>51</v>
      </c>
      <c r="G16" s="113"/>
      <c r="H16" s="130"/>
      <c r="I16" s="113" t="s">
        <v>55</v>
      </c>
      <c r="J16" s="113"/>
      <c r="K16" s="113"/>
      <c r="L16" s="122" t="s">
        <v>71</v>
      </c>
      <c r="M16" s="113">
        <f>SUMPRODUCT((C1:C209={"Completely","Yes"})*(F1:F209="WORKFORCE"))</f>
        <v>0</v>
      </c>
      <c r="N16" s="113">
        <f>SUMPRODUCT((C1:C209={"Mostly"})*(F1:F209="WORKFORCE"))</f>
        <v>0</v>
      </c>
      <c r="O16" s="113">
        <f>SUMPRODUCT((C12:C210={"Slightly"})*(F12:F210="WORKFORCE"))</f>
        <v>0</v>
      </c>
      <c r="P16" s="113">
        <f>SUMPRODUCT((C1:C209={"No","Not at all"})*(F1:F209="WORKFORCE"))</f>
        <v>0</v>
      </c>
      <c r="Q16" s="113"/>
      <c r="R16" s="382" t="s">
        <v>311</v>
      </c>
      <c r="S16" s="114"/>
      <c r="T16" s="114"/>
    </row>
    <row r="17" spans="1:20" ht="57" customHeight="1">
      <c r="A17" s="129">
        <v>4.3</v>
      </c>
      <c r="B17" s="216" t="s">
        <v>312</v>
      </c>
      <c r="C17" s="545"/>
      <c r="D17" s="545"/>
      <c r="E17" s="183"/>
      <c r="F17" s="122" t="s">
        <v>51</v>
      </c>
      <c r="G17" s="113"/>
      <c r="H17" s="130"/>
      <c r="I17" s="113" t="s">
        <v>83</v>
      </c>
      <c r="J17" s="113"/>
      <c r="K17" s="113"/>
      <c r="L17" s="121" t="s">
        <v>80</v>
      </c>
      <c r="M17" s="113">
        <f>SUMPRODUCT((C1:C209={"Completely","Yes"})*(F1:F209="INFORMATION SYSTEMS"))</f>
        <v>0</v>
      </c>
      <c r="N17" s="113">
        <f>SUMPRODUCT((C1:C209={"Mostly"})*(F1:F209="INFORMATION SYSTEMS"))</f>
        <v>0</v>
      </c>
      <c r="O17" s="113">
        <f>SUMPRODUCT((C1:C209={"Slightly"})*(F1:F209="INFORMATION SYSTEMS"))</f>
        <v>0</v>
      </c>
      <c r="P17" s="113">
        <f>SUMPRODUCT((C1:C209={"No","Not at all"})*(F1:F209="INFORMATION SYSTEMS"))</f>
        <v>0</v>
      </c>
      <c r="Q17" s="113"/>
      <c r="R17" s="382" t="s">
        <v>311</v>
      </c>
      <c r="S17" s="114"/>
      <c r="T17" s="114"/>
    </row>
    <row r="18" spans="1:20" ht="38.15" customHeight="1">
      <c r="A18" s="129">
        <v>4.4000000000000004</v>
      </c>
      <c r="B18" s="216" t="s">
        <v>230</v>
      </c>
      <c r="C18" s="545"/>
      <c r="D18" s="545"/>
      <c r="E18" s="183"/>
      <c r="F18" s="122" t="s">
        <v>51</v>
      </c>
      <c r="G18" s="113"/>
      <c r="H18" s="130"/>
      <c r="I18" s="113"/>
      <c r="J18" s="113"/>
      <c r="K18" s="113"/>
      <c r="L18" s="122" t="s">
        <v>84</v>
      </c>
      <c r="M18" s="113">
        <f>SUMPRODUCT((C1:C209={"Completely","Yes"})*(F1:F209="SERVICE DELIVERY MECHANISM"))+SUMPRODUCT((D1:D209={"Completely","Yes"})*(G1:G209="SERVICE DELIVERY MECHANISM"))</f>
        <v>0</v>
      </c>
      <c r="N18" s="113">
        <f>SUMPRODUCT((C1:C209={"Mostly"})*(F1:F209="SERVICE DELIVERY MECHANISM"))+SUMPRODUCT((D1:D209={"Mostly"})*(G1:G209="SERVICE DELIVERY MECHANISM"))</f>
        <v>0</v>
      </c>
      <c r="O18" s="113">
        <f>SUMPRODUCT((C1:C209={"Slightly"})*(F1:F209="SERVICE DELIVERY MECHANISM"))+SUMPRODUCT((D1:D209={"Slightly"})*(G1:G209="SERVICE DELIVERY MECHANISM"))</f>
        <v>0</v>
      </c>
      <c r="P18" s="113">
        <f>SUMPRODUCT((C1:C209={"No","Not at all"})*(F1:F209="SERVICE DELIVERY MECHANISM"))+SUMPRODUCT((D1:D209={"No","Not at all"})*(G1:G209="SERVICE DELIVERY MECHANISM"))</f>
        <v>0</v>
      </c>
      <c r="Q18" s="113"/>
      <c r="R18" s="382"/>
      <c r="S18" s="114"/>
      <c r="T18" s="114"/>
    </row>
    <row r="19" spans="1:20" ht="41.15" customHeight="1">
      <c r="A19" s="129">
        <v>5</v>
      </c>
      <c r="B19" s="254" t="s">
        <v>313</v>
      </c>
      <c r="C19" s="545"/>
      <c r="D19" s="545"/>
      <c r="E19" s="183"/>
      <c r="F19" s="122" t="s">
        <v>51</v>
      </c>
      <c r="G19" s="113"/>
      <c r="H19" s="130"/>
      <c r="I19" s="113"/>
      <c r="J19" s="113"/>
      <c r="K19" s="113"/>
      <c r="L19" s="121" t="s">
        <v>87</v>
      </c>
      <c r="M19" s="113">
        <f>SUMPRODUCT((C1:C209={"Completely","Yes"})*(F1:F209="SOCIAL NORMS &amp; PRACTICES"))</f>
        <v>0</v>
      </c>
      <c r="N19" s="113">
        <f>SUMPRODUCT((C1:C209={"Mostly"})*(F1:F209="SOCIAL NORMS &amp; PRACTICES"))</f>
        <v>0</v>
      </c>
      <c r="O19" s="113">
        <f>SUMPRODUCT((C1:C209={"Slightly"})*(F1:F209="SOCIAL NORMS &amp; PRACTICES"))</f>
        <v>0</v>
      </c>
      <c r="P19" s="113">
        <f>SUMPRODUCT((C1:C209={"No","Not at all"})*(F1:F209="SOCIAL NORMS &amp; PRACTICES"))</f>
        <v>0</v>
      </c>
      <c r="Q19" s="113"/>
      <c r="R19" s="382"/>
      <c r="S19" s="114"/>
      <c r="T19" s="114"/>
    </row>
    <row r="20" spans="1:20" ht="37" customHeight="1">
      <c r="A20" s="129">
        <v>5.0999999999999996</v>
      </c>
      <c r="B20" s="216" t="s">
        <v>314</v>
      </c>
      <c r="C20" s="545"/>
      <c r="D20" s="545"/>
      <c r="E20" s="183"/>
      <c r="F20" s="122" t="s">
        <v>51</v>
      </c>
      <c r="G20" s="113"/>
      <c r="H20" s="130"/>
      <c r="I20" s="113"/>
      <c r="J20" s="113"/>
      <c r="K20" s="113"/>
      <c r="L20" s="113"/>
      <c r="M20" s="113"/>
      <c r="N20" s="113"/>
      <c r="O20" s="113"/>
      <c r="P20" s="113"/>
      <c r="Q20" s="113"/>
      <c r="R20" s="381" t="s">
        <v>315</v>
      </c>
      <c r="S20" s="114"/>
      <c r="T20" s="114"/>
    </row>
    <row r="21" spans="1:20" ht="37" customHeight="1">
      <c r="A21" s="129">
        <v>5.2</v>
      </c>
      <c r="B21" s="216" t="s">
        <v>316</v>
      </c>
      <c r="C21" s="545"/>
      <c r="D21" s="545"/>
      <c r="E21" s="11"/>
      <c r="F21" s="122"/>
      <c r="G21" s="113"/>
      <c r="H21" s="130"/>
      <c r="I21" s="113"/>
      <c r="J21" s="113"/>
      <c r="K21" s="113"/>
      <c r="L21" s="113"/>
      <c r="M21" s="113"/>
      <c r="N21" s="113"/>
      <c r="O21" s="113"/>
      <c r="P21" s="113"/>
      <c r="Q21" s="122"/>
      <c r="R21" s="381" t="s">
        <v>317</v>
      </c>
      <c r="S21" s="114"/>
      <c r="T21" s="114"/>
    </row>
    <row r="22" spans="1:20" ht="37" customHeight="1">
      <c r="A22" s="113">
        <v>5.3</v>
      </c>
      <c r="B22" s="216" t="s">
        <v>318</v>
      </c>
      <c r="C22" s="545"/>
      <c r="D22" s="545"/>
      <c r="E22" s="183"/>
      <c r="F22" s="122" t="s">
        <v>51</v>
      </c>
      <c r="G22" s="113"/>
      <c r="H22" s="130"/>
      <c r="I22" s="113"/>
      <c r="J22" s="113"/>
      <c r="K22" s="113"/>
      <c r="L22" s="113"/>
      <c r="M22" s="113"/>
      <c r="N22" s="113"/>
      <c r="O22" s="113"/>
      <c r="P22" s="113"/>
      <c r="Q22" s="113"/>
      <c r="R22" s="382"/>
      <c r="S22" s="114"/>
      <c r="T22" s="114"/>
    </row>
    <row r="23" spans="1:20" ht="36" customHeight="1">
      <c r="A23" s="549"/>
      <c r="B23" s="489" t="s">
        <v>319</v>
      </c>
      <c r="C23" s="438" t="s">
        <v>320</v>
      </c>
      <c r="D23" s="30" t="s">
        <v>321</v>
      </c>
      <c r="E23" s="183"/>
      <c r="F23" s="122" t="s">
        <v>51</v>
      </c>
      <c r="G23" s="113"/>
      <c r="H23" s="130"/>
      <c r="I23" s="113"/>
      <c r="J23" s="113"/>
      <c r="K23" s="113"/>
      <c r="L23" s="113"/>
      <c r="M23" s="113"/>
      <c r="N23" s="113"/>
      <c r="O23" s="113"/>
      <c r="P23" s="113"/>
      <c r="Q23" s="113"/>
      <c r="R23" s="124"/>
      <c r="S23" s="114"/>
      <c r="T23" s="114"/>
    </row>
    <row r="24" spans="1:20" ht="80.150000000000006" customHeight="1">
      <c r="A24" s="549"/>
      <c r="B24" s="489"/>
      <c r="C24" s="267" t="s">
        <v>322</v>
      </c>
      <c r="D24" s="267" t="s">
        <v>235</v>
      </c>
      <c r="E24" s="183"/>
      <c r="F24" s="122" t="s">
        <v>51</v>
      </c>
      <c r="G24" s="113"/>
      <c r="H24" s="130"/>
      <c r="I24" s="113"/>
      <c r="J24" s="113"/>
      <c r="K24" s="113"/>
      <c r="L24" s="113"/>
      <c r="M24" s="113"/>
      <c r="N24" s="113"/>
      <c r="O24" s="113"/>
      <c r="P24" s="113"/>
      <c r="Q24" s="113"/>
      <c r="R24" s="124"/>
      <c r="S24" s="114"/>
      <c r="T24" s="114"/>
    </row>
    <row r="25" spans="1:20" ht="53.15" customHeight="1">
      <c r="A25" s="122">
        <v>6.1</v>
      </c>
      <c r="B25" s="216" t="s">
        <v>323</v>
      </c>
      <c r="C25" s="74"/>
      <c r="D25" s="74"/>
      <c r="E25" s="98"/>
      <c r="F25" s="386"/>
      <c r="G25" s="386"/>
      <c r="H25" s="387"/>
      <c r="I25" s="113"/>
      <c r="J25" s="113"/>
      <c r="K25" s="113"/>
      <c r="L25" s="113"/>
      <c r="M25" s="113"/>
      <c r="N25" s="113"/>
      <c r="O25" s="113"/>
      <c r="P25" s="113"/>
      <c r="Q25" s="167" t="s">
        <v>324</v>
      </c>
      <c r="R25" s="108" t="s">
        <v>325</v>
      </c>
      <c r="S25"/>
      <c r="T25"/>
    </row>
    <row r="26" spans="1:20" ht="21" customHeight="1">
      <c r="A26" s="122">
        <v>6.2</v>
      </c>
      <c r="B26" s="216" t="s">
        <v>326</v>
      </c>
      <c r="C26" s="74"/>
      <c r="D26" s="74"/>
      <c r="E26" s="360"/>
      <c r="F26" s="386"/>
      <c r="G26" s="386"/>
      <c r="H26" s="387"/>
      <c r="I26" s="113"/>
      <c r="J26" s="113"/>
      <c r="K26" s="113"/>
      <c r="L26" s="113"/>
      <c r="M26" s="113"/>
      <c r="N26" s="113"/>
      <c r="O26" s="113"/>
      <c r="P26" s="113"/>
      <c r="Q26" s="167" t="s">
        <v>327</v>
      </c>
      <c r="R26" s="108" t="s">
        <v>325</v>
      </c>
      <c r="S26"/>
      <c r="T26"/>
    </row>
    <row r="27" spans="1:20" ht="21" customHeight="1">
      <c r="A27" s="122">
        <v>6.3</v>
      </c>
      <c r="B27" s="236" t="s">
        <v>328</v>
      </c>
      <c r="C27" s="74"/>
      <c r="D27" s="74"/>
      <c r="E27" s="183"/>
      <c r="F27" s="386"/>
      <c r="G27" s="386"/>
      <c r="H27" s="387"/>
      <c r="I27" s="113"/>
      <c r="J27" s="113"/>
      <c r="K27" s="113"/>
      <c r="L27" s="113"/>
      <c r="M27" s="113"/>
      <c r="N27" s="113"/>
      <c r="O27" s="113"/>
      <c r="P27" s="113"/>
      <c r="Q27" s="122" t="s">
        <v>329</v>
      </c>
      <c r="R27" s="108" t="s">
        <v>325</v>
      </c>
      <c r="S27"/>
      <c r="T27"/>
    </row>
    <row r="28" spans="1:20" ht="36" customHeight="1">
      <c r="A28" s="122">
        <v>6.4</v>
      </c>
      <c r="B28" s="216" t="s">
        <v>330</v>
      </c>
      <c r="C28" s="74"/>
      <c r="D28" s="74"/>
      <c r="E28" s="360"/>
      <c r="F28" s="386"/>
      <c r="G28" s="386"/>
      <c r="H28" s="387"/>
      <c r="I28" s="113"/>
      <c r="J28" s="113"/>
      <c r="K28" s="113"/>
      <c r="L28" s="113"/>
      <c r="M28" s="113"/>
      <c r="N28" s="113"/>
      <c r="O28" s="113"/>
      <c r="P28" s="113"/>
      <c r="Q28" s="167" t="s">
        <v>331</v>
      </c>
      <c r="R28" s="381"/>
      <c r="S28"/>
      <c r="T28"/>
    </row>
    <row r="29" spans="1:20" ht="21" customHeight="1">
      <c r="A29" s="147">
        <v>6.5</v>
      </c>
      <c r="B29" s="383" t="s">
        <v>332</v>
      </c>
      <c r="C29" s="329"/>
      <c r="D29" s="74"/>
      <c r="E29" s="244"/>
      <c r="F29" s="148" t="s">
        <v>51</v>
      </c>
      <c r="G29" s="148" t="s">
        <v>86</v>
      </c>
      <c r="H29" s="120"/>
      <c r="I29" s="114"/>
      <c r="J29" s="114"/>
      <c r="K29" s="114"/>
      <c r="L29" s="114"/>
      <c r="M29" s="114"/>
      <c r="N29" s="114"/>
      <c r="O29" s="114"/>
      <c r="P29" s="114"/>
      <c r="Q29" s="384" t="s">
        <v>333</v>
      </c>
      <c r="R29" s="167"/>
      <c r="S29" s="114"/>
      <c r="T29" s="114"/>
    </row>
    <row r="30" spans="1:20" ht="36" customHeight="1">
      <c r="A30" s="147">
        <v>6.6</v>
      </c>
      <c r="B30" s="216" t="s">
        <v>334</v>
      </c>
      <c r="C30" s="59"/>
      <c r="D30" s="74"/>
      <c r="E30" s="243"/>
      <c r="F30" s="106" t="s">
        <v>51</v>
      </c>
      <c r="G30" s="106" t="s">
        <v>86</v>
      </c>
      <c r="H30" s="120"/>
      <c r="I30" s="114"/>
      <c r="J30" s="114"/>
      <c r="K30" s="114"/>
      <c r="L30" s="114"/>
      <c r="M30" s="114"/>
      <c r="N30" s="114"/>
      <c r="O30" s="114"/>
      <c r="P30" s="114"/>
      <c r="Q30" s="167" t="s">
        <v>335</v>
      </c>
      <c r="R30" s="167"/>
      <c r="S30" s="114"/>
      <c r="T30" s="114"/>
    </row>
    <row r="31" spans="1:20" ht="31">
      <c r="A31" s="147">
        <v>6.7</v>
      </c>
      <c r="B31" s="216" t="s">
        <v>336</v>
      </c>
      <c r="C31" s="59"/>
      <c r="D31" s="74"/>
      <c r="E31" s="243"/>
      <c r="F31" s="106" t="s">
        <v>51</v>
      </c>
      <c r="G31" s="106" t="s">
        <v>86</v>
      </c>
      <c r="H31" s="120"/>
      <c r="I31" s="114"/>
      <c r="J31" s="114"/>
      <c r="K31" s="114"/>
      <c r="L31" s="114"/>
      <c r="M31" s="114"/>
      <c r="N31" s="114"/>
      <c r="O31" s="114"/>
      <c r="P31" s="114"/>
      <c r="Q31" s="1"/>
      <c r="R31" s="113"/>
      <c r="S31" s="114"/>
      <c r="T31" s="114"/>
    </row>
    <row r="32" spans="1:20" ht="31">
      <c r="A32" s="147">
        <v>6.8</v>
      </c>
      <c r="B32" s="216" t="s">
        <v>337</v>
      </c>
      <c r="C32" s="59"/>
      <c r="D32" s="74"/>
      <c r="E32" s="243"/>
      <c r="F32" s="106" t="s">
        <v>51</v>
      </c>
      <c r="G32" s="106" t="s">
        <v>86</v>
      </c>
      <c r="H32" s="120"/>
      <c r="I32" s="114"/>
      <c r="J32" s="114"/>
      <c r="K32" s="114"/>
      <c r="L32" s="114"/>
      <c r="M32" s="114"/>
      <c r="N32" s="114"/>
      <c r="O32" s="114"/>
      <c r="P32" s="114"/>
      <c r="Q32" s="1"/>
      <c r="R32" s="113"/>
      <c r="S32" s="114"/>
      <c r="T32" s="114"/>
    </row>
    <row r="33" spans="1:20" ht="37" customHeight="1">
      <c r="A33" s="147">
        <v>6.9</v>
      </c>
      <c r="B33" s="216" t="s">
        <v>338</v>
      </c>
      <c r="C33" s="59"/>
      <c r="D33" s="74"/>
      <c r="E33" s="243"/>
      <c r="F33" s="106" t="s">
        <v>51</v>
      </c>
      <c r="G33" s="106" t="s">
        <v>86</v>
      </c>
      <c r="H33" s="120"/>
      <c r="I33" s="114"/>
      <c r="J33" s="114"/>
      <c r="K33" s="114"/>
      <c r="L33" s="114"/>
      <c r="M33" s="114"/>
      <c r="N33" s="114"/>
      <c r="O33" s="114"/>
      <c r="P33" s="114"/>
      <c r="Q33" s="1"/>
      <c r="R33" s="113"/>
      <c r="S33" s="114"/>
      <c r="T33" s="114"/>
    </row>
    <row r="34" spans="1:20" ht="25" customHeight="1" thickBot="1">
      <c r="A34" s="550" t="s">
        <v>109</v>
      </c>
      <c r="B34" s="551"/>
      <c r="C34" s="552"/>
      <c r="D34" s="552"/>
      <c r="E34" s="551"/>
      <c r="F34" s="551"/>
      <c r="G34" s="551"/>
      <c r="H34" s="551"/>
      <c r="I34" s="551"/>
      <c r="J34" s="551"/>
      <c r="K34" s="551"/>
      <c r="L34" s="551"/>
      <c r="M34" s="551"/>
      <c r="N34" s="551"/>
      <c r="O34" s="551"/>
      <c r="P34" s="551"/>
      <c r="Q34" s="553"/>
      <c r="R34" s="108"/>
      <c r="S34" s="52"/>
      <c r="T34" s="114"/>
    </row>
    <row r="35" spans="1:20" ht="38.15" customHeight="1">
      <c r="A35" s="147">
        <v>7</v>
      </c>
      <c r="B35" s="254" t="s">
        <v>339</v>
      </c>
      <c r="C35" s="545"/>
      <c r="D35" s="545"/>
      <c r="E35" s="242"/>
      <c r="F35" s="231"/>
      <c r="G35" s="231"/>
      <c r="H35" s="231"/>
      <c r="I35" s="231"/>
      <c r="J35" s="231"/>
      <c r="K35" s="231"/>
      <c r="L35" s="231"/>
      <c r="M35" s="231"/>
      <c r="N35" s="231"/>
      <c r="O35" s="231"/>
      <c r="P35" s="231"/>
      <c r="Q35" s="11" t="s">
        <v>340</v>
      </c>
      <c r="R35" s="122" t="s">
        <v>325</v>
      </c>
      <c r="S35" s="52"/>
      <c r="T35" s="114"/>
    </row>
    <row r="36" spans="1:20" ht="35.15" customHeight="1">
      <c r="A36" s="147">
        <v>8</v>
      </c>
      <c r="B36" s="254" t="s">
        <v>341</v>
      </c>
      <c r="C36" s="545"/>
      <c r="D36" s="545"/>
      <c r="E36" s="242"/>
      <c r="F36" s="231"/>
      <c r="G36" s="231"/>
      <c r="H36" s="231"/>
      <c r="I36" s="231"/>
      <c r="J36" s="231"/>
      <c r="K36" s="231"/>
      <c r="L36" s="231"/>
      <c r="M36" s="231"/>
      <c r="N36" s="231"/>
      <c r="O36" s="231"/>
      <c r="P36" s="231"/>
      <c r="Q36" s="11" t="s">
        <v>342</v>
      </c>
      <c r="R36" s="122" t="s">
        <v>325</v>
      </c>
      <c r="S36" s="52"/>
      <c r="T36" s="114"/>
    </row>
    <row r="37" spans="1:20" ht="33" customHeight="1">
      <c r="A37" s="147">
        <v>9</v>
      </c>
      <c r="B37" s="255" t="s">
        <v>343</v>
      </c>
      <c r="C37" s="545"/>
      <c r="D37" s="545"/>
      <c r="E37" s="244"/>
      <c r="F37" s="148" t="s">
        <v>86</v>
      </c>
      <c r="G37" s="114"/>
      <c r="H37" s="120"/>
      <c r="I37" s="114"/>
      <c r="J37" s="114"/>
      <c r="K37" s="114"/>
      <c r="L37" s="114"/>
      <c r="M37" s="114"/>
      <c r="N37" s="114"/>
      <c r="O37" s="114"/>
      <c r="P37" s="114"/>
      <c r="Q37" s="119"/>
      <c r="R37" s="113"/>
      <c r="S37" s="114"/>
      <c r="T37" s="114"/>
    </row>
    <row r="38" spans="1:20" ht="33" customHeight="1">
      <c r="A38" s="147">
        <v>10</v>
      </c>
      <c r="B38" s="254" t="s">
        <v>252</v>
      </c>
      <c r="C38" s="545"/>
      <c r="D38" s="545"/>
      <c r="E38" s="110"/>
      <c r="F38" s="106" t="s">
        <v>86</v>
      </c>
      <c r="G38" s="114"/>
      <c r="H38" s="120"/>
      <c r="I38" s="114"/>
      <c r="J38" s="114"/>
      <c r="K38" s="114"/>
      <c r="L38" s="114"/>
      <c r="M38" s="114"/>
      <c r="N38" s="114"/>
      <c r="O38" s="114"/>
      <c r="P38" s="114"/>
      <c r="Q38" s="122"/>
      <c r="R38" s="167" t="s">
        <v>344</v>
      </c>
      <c r="S38" s="114"/>
      <c r="T38" s="114"/>
    </row>
    <row r="39" spans="1:20" ht="31">
      <c r="A39" s="147">
        <v>11</v>
      </c>
      <c r="B39" s="254" t="s">
        <v>253</v>
      </c>
      <c r="C39" s="545"/>
      <c r="D39" s="545"/>
      <c r="E39" s="110"/>
      <c r="F39" s="106" t="s">
        <v>86</v>
      </c>
      <c r="G39" s="114"/>
      <c r="H39" s="120"/>
      <c r="I39" s="114"/>
      <c r="J39" s="114"/>
      <c r="K39" s="114"/>
      <c r="L39" s="114"/>
      <c r="M39" s="114"/>
      <c r="N39" s="114"/>
      <c r="O39" s="114"/>
      <c r="P39" s="114"/>
      <c r="Q39" s="122"/>
      <c r="R39" s="167" t="s">
        <v>345</v>
      </c>
      <c r="S39" s="114"/>
      <c r="T39" s="114"/>
    </row>
    <row r="40" spans="1:20" ht="46.5">
      <c r="A40" s="147">
        <v>12</v>
      </c>
      <c r="B40" s="254" t="s">
        <v>346</v>
      </c>
      <c r="C40" s="545"/>
      <c r="D40" s="545"/>
      <c r="E40" s="243"/>
      <c r="F40" s="106" t="s">
        <v>86</v>
      </c>
      <c r="G40" s="114"/>
      <c r="H40" s="120"/>
      <c r="I40" s="114"/>
      <c r="J40" s="114"/>
      <c r="K40" s="114"/>
      <c r="L40" s="114"/>
      <c r="M40" s="114"/>
      <c r="N40" s="114"/>
      <c r="O40" s="114"/>
      <c r="P40" s="114"/>
      <c r="Q40" s="113"/>
      <c r="R40" s="113"/>
      <c r="S40" s="114"/>
      <c r="T40" s="114"/>
    </row>
    <row r="41" spans="1:20" ht="46.5">
      <c r="A41" s="147">
        <v>13</v>
      </c>
      <c r="B41" s="254" t="s">
        <v>347</v>
      </c>
      <c r="C41" s="545"/>
      <c r="D41" s="545"/>
      <c r="E41" s="243"/>
      <c r="F41" s="106" t="s">
        <v>86</v>
      </c>
      <c r="G41" s="114"/>
      <c r="H41" s="120"/>
      <c r="I41" s="114"/>
      <c r="J41" s="114"/>
      <c r="K41" s="114"/>
      <c r="L41" s="114"/>
      <c r="M41" s="114"/>
      <c r="N41" s="114"/>
      <c r="O41" s="114"/>
      <c r="P41" s="114"/>
      <c r="Q41" s="113"/>
      <c r="R41" s="113"/>
      <c r="S41" s="114"/>
      <c r="T41" s="114"/>
    </row>
    <row r="42" spans="1:20" ht="31">
      <c r="A42" s="147">
        <v>14</v>
      </c>
      <c r="B42" s="261" t="s">
        <v>348</v>
      </c>
      <c r="C42" s="545"/>
      <c r="D42" s="545"/>
      <c r="E42" s="245"/>
      <c r="F42" s="133" t="s">
        <v>86</v>
      </c>
      <c r="G42" s="114"/>
      <c r="H42" s="120"/>
      <c r="I42" s="114"/>
      <c r="J42" s="114"/>
      <c r="K42" s="114"/>
      <c r="L42" s="114"/>
      <c r="M42" s="114"/>
      <c r="N42" s="114"/>
      <c r="O42" s="114"/>
      <c r="P42" s="114"/>
      <c r="Q42" s="123"/>
      <c r="R42" s="113"/>
      <c r="S42" s="114"/>
      <c r="T42" s="114"/>
    </row>
    <row r="43" spans="1:20" ht="46.5">
      <c r="A43" s="147">
        <v>15</v>
      </c>
      <c r="B43" s="254" t="s">
        <v>349</v>
      </c>
      <c r="C43" s="545"/>
      <c r="D43" s="545"/>
      <c r="E43" s="246"/>
      <c r="F43" s="52"/>
      <c r="G43" s="114"/>
      <c r="H43" s="120"/>
      <c r="I43" s="114"/>
      <c r="J43" s="114"/>
      <c r="K43" s="114"/>
      <c r="L43" s="114"/>
      <c r="M43" s="114"/>
      <c r="N43" s="114"/>
      <c r="O43" s="114"/>
      <c r="P43" s="114"/>
      <c r="Q43" s="123"/>
      <c r="R43" s="167" t="s">
        <v>350</v>
      </c>
      <c r="S43" s="114"/>
      <c r="T43" s="114"/>
    </row>
    <row r="44" spans="1:20" s="6" customFormat="1" ht="25" customHeight="1" thickBot="1">
      <c r="A44" s="546" t="s">
        <v>129</v>
      </c>
      <c r="B44" s="547"/>
      <c r="C44" s="547"/>
      <c r="D44" s="547"/>
      <c r="E44" s="547"/>
      <c r="F44" s="547"/>
      <c r="G44" s="547"/>
      <c r="H44" s="547"/>
      <c r="I44" s="547"/>
      <c r="J44" s="547"/>
      <c r="K44" s="547"/>
      <c r="L44" s="547"/>
      <c r="M44" s="547"/>
      <c r="N44" s="547"/>
      <c r="O44" s="547"/>
      <c r="P44" s="547"/>
      <c r="Q44" s="548"/>
      <c r="R44" s="381"/>
      <c r="S44" s="439"/>
      <c r="T44" s="120"/>
    </row>
    <row r="45" spans="1:20" ht="31">
      <c r="A45" s="127">
        <v>16</v>
      </c>
      <c r="B45" s="255" t="s">
        <v>351</v>
      </c>
      <c r="C45" s="570"/>
      <c r="D45" s="571"/>
      <c r="E45" s="247"/>
      <c r="F45" s="144" t="s">
        <v>131</v>
      </c>
      <c r="G45" s="114"/>
      <c r="H45" s="120"/>
      <c r="I45" s="114"/>
      <c r="J45" s="114"/>
      <c r="K45" s="114"/>
      <c r="L45" s="114"/>
      <c r="M45" s="114"/>
      <c r="N45" s="114"/>
      <c r="O45" s="114"/>
      <c r="P45" s="114"/>
      <c r="Q45" s="163"/>
      <c r="R45" s="113"/>
      <c r="S45" s="114"/>
      <c r="T45" s="114"/>
    </row>
    <row r="46" spans="1:20" ht="46.5">
      <c r="A46" s="129">
        <v>17</v>
      </c>
      <c r="B46" s="254" t="s">
        <v>352</v>
      </c>
      <c r="C46" s="545"/>
      <c r="D46" s="545"/>
      <c r="E46" s="243"/>
      <c r="F46" s="62" t="s">
        <v>131</v>
      </c>
      <c r="G46" s="114"/>
      <c r="H46" s="120"/>
      <c r="I46" s="114"/>
      <c r="J46" s="114"/>
      <c r="K46" s="114"/>
      <c r="L46" s="114"/>
      <c r="M46" s="114"/>
      <c r="N46" s="114"/>
      <c r="O46" s="114"/>
      <c r="P46" s="114"/>
      <c r="Q46" s="113"/>
      <c r="R46" s="113"/>
      <c r="S46" s="114"/>
      <c r="T46" s="114"/>
    </row>
    <row r="47" spans="1:20" ht="15.5">
      <c r="A47" s="129">
        <v>17.100000000000001</v>
      </c>
      <c r="B47" s="216" t="s">
        <v>259</v>
      </c>
      <c r="C47" s="545"/>
      <c r="D47" s="545"/>
      <c r="E47" s="243"/>
      <c r="F47" s="62" t="s">
        <v>131</v>
      </c>
      <c r="G47" s="114"/>
      <c r="H47" s="120"/>
      <c r="I47" s="114"/>
      <c r="J47" s="114"/>
      <c r="K47" s="114"/>
      <c r="L47" s="114"/>
      <c r="M47" s="114"/>
      <c r="N47" s="114"/>
      <c r="O47" s="114"/>
      <c r="P47" s="114"/>
      <c r="Q47" s="113"/>
      <c r="R47" s="113"/>
      <c r="S47" s="114"/>
      <c r="T47" s="114"/>
    </row>
    <row r="48" spans="1:20" ht="15.5">
      <c r="A48" s="129">
        <v>17.2</v>
      </c>
      <c r="B48" s="216" t="s">
        <v>260</v>
      </c>
      <c r="C48" s="545"/>
      <c r="D48" s="545"/>
      <c r="E48" s="243"/>
      <c r="F48" s="62" t="s">
        <v>131</v>
      </c>
      <c r="G48" s="114"/>
      <c r="H48" s="120"/>
      <c r="I48" s="114"/>
      <c r="J48" s="114"/>
      <c r="K48" s="114"/>
      <c r="L48" s="114"/>
      <c r="M48" s="114"/>
      <c r="N48" s="114"/>
      <c r="O48" s="114"/>
      <c r="P48" s="114"/>
      <c r="Q48" s="113"/>
      <c r="R48" s="113"/>
      <c r="S48" s="114"/>
      <c r="T48" s="114"/>
    </row>
    <row r="49" spans="1:20" ht="31">
      <c r="A49" s="129">
        <v>17.3</v>
      </c>
      <c r="B49" s="216" t="s">
        <v>261</v>
      </c>
      <c r="C49" s="545"/>
      <c r="D49" s="545"/>
      <c r="E49" s="243"/>
      <c r="F49" s="62" t="s">
        <v>131</v>
      </c>
      <c r="G49" s="114"/>
      <c r="H49" s="120"/>
      <c r="I49" s="114"/>
      <c r="J49" s="114"/>
      <c r="K49" s="114"/>
      <c r="L49" s="114"/>
      <c r="M49" s="114"/>
      <c r="N49" s="114"/>
      <c r="O49" s="114"/>
      <c r="P49" s="114"/>
      <c r="Q49" s="113"/>
      <c r="R49" s="113"/>
      <c r="S49" s="114"/>
      <c r="T49" s="114"/>
    </row>
    <row r="50" spans="1:20" ht="46.5">
      <c r="A50" s="129">
        <v>18</v>
      </c>
      <c r="B50" s="254" t="s">
        <v>353</v>
      </c>
      <c r="C50" s="545"/>
      <c r="D50" s="545"/>
      <c r="E50" s="243"/>
      <c r="F50" s="62" t="s">
        <v>131</v>
      </c>
      <c r="G50" s="114"/>
      <c r="H50" s="120"/>
      <c r="I50" s="114"/>
      <c r="J50" s="114"/>
      <c r="K50" s="114"/>
      <c r="L50" s="114"/>
      <c r="M50" s="114"/>
      <c r="N50" s="114"/>
      <c r="O50" s="114"/>
      <c r="P50" s="114"/>
      <c r="Q50" s="113"/>
      <c r="R50" s="113"/>
      <c r="S50" s="114"/>
      <c r="T50" s="114"/>
    </row>
    <row r="51" spans="1:20" ht="15.5">
      <c r="A51" s="129">
        <v>18.100000000000001</v>
      </c>
      <c r="B51" s="215" t="s">
        <v>263</v>
      </c>
      <c r="C51" s="545"/>
      <c r="D51" s="545"/>
      <c r="E51" s="243"/>
      <c r="F51" s="62" t="s">
        <v>131</v>
      </c>
      <c r="G51" s="114"/>
      <c r="H51" s="120"/>
      <c r="I51" s="114"/>
      <c r="J51" s="114"/>
      <c r="K51" s="114"/>
      <c r="L51" s="114"/>
      <c r="M51" s="114"/>
      <c r="N51" s="114"/>
      <c r="O51" s="114"/>
      <c r="P51" s="114"/>
      <c r="Q51" s="113"/>
      <c r="R51" s="113"/>
      <c r="S51" s="114"/>
      <c r="T51" s="114"/>
    </row>
    <row r="52" spans="1:20" ht="15.5">
      <c r="A52" s="129">
        <v>18.2</v>
      </c>
      <c r="B52" s="215" t="s">
        <v>264</v>
      </c>
      <c r="C52" s="545"/>
      <c r="D52" s="545"/>
      <c r="E52" s="243"/>
      <c r="F52" s="62" t="s">
        <v>131</v>
      </c>
      <c r="G52" s="114"/>
      <c r="H52" s="120"/>
      <c r="I52" s="114"/>
      <c r="J52" s="114"/>
      <c r="K52" s="114"/>
      <c r="L52" s="114"/>
      <c r="M52" s="114"/>
      <c r="N52" s="114"/>
      <c r="O52" s="114"/>
      <c r="P52" s="114"/>
      <c r="Q52" s="113"/>
      <c r="R52" s="113"/>
      <c r="S52" s="114"/>
      <c r="T52" s="114"/>
    </row>
    <row r="53" spans="1:20" s="20" customFormat="1" ht="31">
      <c r="A53" s="122"/>
      <c r="B53" s="254" t="s">
        <v>354</v>
      </c>
      <c r="C53" s="568"/>
      <c r="D53" s="568"/>
      <c r="E53" s="243"/>
      <c r="F53" s="62" t="s">
        <v>131</v>
      </c>
      <c r="G53" s="114"/>
      <c r="H53" s="120"/>
      <c r="I53" s="114"/>
      <c r="J53" s="114"/>
      <c r="K53" s="114"/>
      <c r="L53" s="114"/>
      <c r="M53" s="114"/>
      <c r="N53" s="114"/>
      <c r="O53" s="114"/>
      <c r="P53" s="114"/>
      <c r="Q53" s="113"/>
      <c r="R53" s="113"/>
      <c r="S53" s="114"/>
      <c r="T53" s="114"/>
    </row>
    <row r="54" spans="1:20" ht="15.5">
      <c r="A54" s="122">
        <v>19.100000000000001</v>
      </c>
      <c r="B54" s="216" t="s">
        <v>355</v>
      </c>
      <c r="C54" s="545"/>
      <c r="D54" s="545"/>
      <c r="E54" s="243"/>
      <c r="F54" s="62" t="s">
        <v>131</v>
      </c>
      <c r="G54" s="114"/>
      <c r="H54" s="120"/>
      <c r="I54" s="114"/>
      <c r="J54" s="114"/>
      <c r="K54" s="114"/>
      <c r="L54" s="114"/>
      <c r="M54" s="114"/>
      <c r="N54" s="114"/>
      <c r="O54" s="114"/>
      <c r="P54" s="114"/>
      <c r="Q54" s="113"/>
      <c r="R54" s="113"/>
      <c r="S54" s="114"/>
      <c r="T54" s="114"/>
    </row>
    <row r="55" spans="1:20" ht="15.5">
      <c r="A55" s="122">
        <v>19.2</v>
      </c>
      <c r="B55" s="216" t="s">
        <v>268</v>
      </c>
      <c r="C55" s="545"/>
      <c r="D55" s="545"/>
      <c r="E55" s="243"/>
      <c r="F55" s="62" t="s">
        <v>131</v>
      </c>
      <c r="G55" s="114"/>
      <c r="H55" s="120"/>
      <c r="I55" s="114"/>
      <c r="J55" s="114"/>
      <c r="K55" s="114"/>
      <c r="L55" s="114"/>
      <c r="M55" s="114"/>
      <c r="N55" s="114"/>
      <c r="O55" s="114"/>
      <c r="P55" s="114"/>
      <c r="Q55" s="113"/>
      <c r="R55" s="113"/>
      <c r="S55" s="114"/>
      <c r="T55" s="114"/>
    </row>
    <row r="56" spans="1:20" ht="21" customHeight="1">
      <c r="A56" s="122">
        <v>19.3</v>
      </c>
      <c r="B56" s="216" t="s">
        <v>356</v>
      </c>
      <c r="C56" s="545"/>
      <c r="D56" s="545"/>
      <c r="E56" s="243"/>
      <c r="F56" s="62" t="s">
        <v>131</v>
      </c>
      <c r="G56" s="114"/>
      <c r="H56" s="120"/>
      <c r="I56" s="114"/>
      <c r="J56" s="114"/>
      <c r="K56" s="114"/>
      <c r="L56" s="114"/>
      <c r="M56" s="114"/>
      <c r="N56" s="114"/>
      <c r="O56" s="114"/>
      <c r="P56" s="114"/>
      <c r="Q56" s="113"/>
      <c r="R56" s="113"/>
      <c r="S56" s="114"/>
      <c r="T56" s="114"/>
    </row>
    <row r="57" spans="1:20" ht="15.5">
      <c r="A57" s="122">
        <v>19.399999999999999</v>
      </c>
      <c r="B57" s="216" t="s">
        <v>357</v>
      </c>
      <c r="C57" s="545"/>
      <c r="D57" s="545"/>
      <c r="E57" s="243"/>
      <c r="F57" s="62" t="s">
        <v>131</v>
      </c>
      <c r="G57" s="114"/>
      <c r="H57" s="120"/>
      <c r="I57" s="114"/>
      <c r="J57" s="114"/>
      <c r="K57" s="114"/>
      <c r="L57" s="114"/>
      <c r="M57" s="114"/>
      <c r="N57" s="114"/>
      <c r="O57" s="114"/>
      <c r="P57" s="114"/>
      <c r="Q57" s="113"/>
      <c r="R57" s="113"/>
      <c r="S57" s="114"/>
      <c r="T57" s="114"/>
    </row>
    <row r="58" spans="1:20" ht="15.5">
      <c r="A58" s="122">
        <v>19.5</v>
      </c>
      <c r="B58" s="216" t="s">
        <v>267</v>
      </c>
      <c r="C58" s="545"/>
      <c r="D58" s="545"/>
      <c r="E58" s="243"/>
      <c r="F58" s="62" t="s">
        <v>131</v>
      </c>
      <c r="G58" s="114"/>
      <c r="H58" s="120"/>
      <c r="I58" s="114"/>
      <c r="J58" s="114"/>
      <c r="K58" s="114"/>
      <c r="L58" s="114"/>
      <c r="M58" s="114"/>
      <c r="N58" s="114"/>
      <c r="O58" s="114"/>
      <c r="P58" s="114"/>
      <c r="Q58" s="113"/>
      <c r="R58" s="113"/>
      <c r="S58" s="114"/>
      <c r="T58" s="114"/>
    </row>
    <row r="59" spans="1:20" ht="15.5">
      <c r="A59" s="122">
        <v>19.600000000000001</v>
      </c>
      <c r="B59" s="216" t="s">
        <v>269</v>
      </c>
      <c r="C59" s="545"/>
      <c r="D59" s="545"/>
      <c r="E59" s="243"/>
      <c r="F59" s="62" t="s">
        <v>131</v>
      </c>
      <c r="G59" s="114"/>
      <c r="H59" s="120"/>
      <c r="I59" s="114"/>
      <c r="J59" s="114"/>
      <c r="K59" s="114"/>
      <c r="L59" s="114"/>
      <c r="M59" s="114"/>
      <c r="N59" s="114"/>
      <c r="O59" s="114"/>
      <c r="P59" s="114"/>
      <c r="Q59" s="113"/>
      <c r="R59" s="113"/>
      <c r="S59" s="114"/>
      <c r="T59" s="114"/>
    </row>
    <row r="60" spans="1:20" ht="15.5">
      <c r="A60" s="122">
        <v>19.7</v>
      </c>
      <c r="B60" s="216" t="s">
        <v>358</v>
      </c>
      <c r="C60" s="545"/>
      <c r="D60" s="545"/>
      <c r="E60" s="243"/>
      <c r="F60" s="62" t="s">
        <v>131</v>
      </c>
      <c r="G60" s="114"/>
      <c r="H60" s="120"/>
      <c r="I60" s="114"/>
      <c r="J60" s="114"/>
      <c r="K60" s="114"/>
      <c r="L60" s="114"/>
      <c r="M60" s="114"/>
      <c r="N60" s="114"/>
      <c r="O60" s="114"/>
      <c r="P60" s="114"/>
      <c r="Q60" s="113"/>
      <c r="R60" s="113"/>
      <c r="S60" s="114"/>
      <c r="T60" s="114"/>
    </row>
    <row r="61" spans="1:20" ht="15.5">
      <c r="A61" s="122">
        <v>19.8</v>
      </c>
      <c r="B61" s="216" t="s">
        <v>189</v>
      </c>
      <c r="C61" s="545"/>
      <c r="D61" s="545"/>
      <c r="E61" s="243"/>
      <c r="F61" s="62" t="s">
        <v>131</v>
      </c>
      <c r="G61" s="114"/>
      <c r="H61" s="120"/>
      <c r="I61" s="114"/>
      <c r="J61" s="114"/>
      <c r="K61" s="114"/>
      <c r="L61" s="114"/>
      <c r="M61" s="114"/>
      <c r="N61" s="114"/>
      <c r="O61" s="114"/>
      <c r="P61" s="114"/>
      <c r="Q61" s="113"/>
      <c r="R61" s="113"/>
      <c r="S61" s="114"/>
      <c r="T61" s="114"/>
    </row>
    <row r="62" spans="1:20" ht="62">
      <c r="A62" s="122">
        <v>20</v>
      </c>
      <c r="B62" s="254" t="s">
        <v>359</v>
      </c>
      <c r="C62" s="545"/>
      <c r="D62" s="545"/>
      <c r="E62" s="243"/>
      <c r="F62" s="62" t="s">
        <v>131</v>
      </c>
      <c r="G62" s="114"/>
      <c r="H62" s="120"/>
      <c r="I62" s="114"/>
      <c r="J62" s="114"/>
      <c r="K62" s="114"/>
      <c r="L62" s="114"/>
      <c r="M62" s="114"/>
      <c r="N62" s="114"/>
      <c r="O62" s="114"/>
      <c r="P62" s="114"/>
      <c r="Q62" s="113"/>
      <c r="R62" s="113"/>
      <c r="S62" s="114"/>
      <c r="T62" s="114"/>
    </row>
    <row r="63" spans="1:20" ht="51" customHeight="1">
      <c r="A63" s="122">
        <v>21</v>
      </c>
      <c r="B63" s="254" t="s">
        <v>360</v>
      </c>
      <c r="C63" s="545"/>
      <c r="D63" s="545"/>
      <c r="E63" s="183"/>
      <c r="F63" s="52"/>
      <c r="G63" s="114"/>
      <c r="H63" s="120"/>
      <c r="I63" s="114"/>
      <c r="J63" s="114"/>
      <c r="K63" s="114"/>
      <c r="L63" s="114"/>
      <c r="M63" s="114"/>
      <c r="N63" s="114"/>
      <c r="O63" s="114"/>
      <c r="P63" s="114"/>
      <c r="Q63" s="108" t="s">
        <v>361</v>
      </c>
      <c r="R63" s="113"/>
      <c r="S63" s="114"/>
      <c r="T63" s="114"/>
    </row>
    <row r="64" spans="1:20" ht="35.15" customHeight="1" thickBot="1">
      <c r="A64" s="122">
        <v>22</v>
      </c>
      <c r="B64" s="261" t="s">
        <v>362</v>
      </c>
      <c r="C64" s="545"/>
      <c r="D64" s="545"/>
      <c r="E64" s="183"/>
      <c r="F64" s="52"/>
      <c r="G64" s="114"/>
      <c r="H64" s="120"/>
      <c r="I64" s="114"/>
      <c r="J64" s="114"/>
      <c r="K64" s="114"/>
      <c r="L64" s="114"/>
      <c r="M64" s="114"/>
      <c r="N64" s="114"/>
      <c r="O64" s="114"/>
      <c r="P64" s="114"/>
      <c r="Q64" s="164" t="s">
        <v>363</v>
      </c>
      <c r="R64" s="113"/>
      <c r="S64" s="114"/>
      <c r="T64" s="114"/>
    </row>
    <row r="65" spans="1:28" ht="25" customHeight="1" thickBot="1">
      <c r="A65" s="530" t="s">
        <v>272</v>
      </c>
      <c r="B65" s="531"/>
      <c r="C65" s="531"/>
      <c r="D65" s="531"/>
      <c r="E65" s="569"/>
      <c r="F65" s="531"/>
      <c r="G65" s="531"/>
      <c r="H65" s="531"/>
      <c r="I65" s="531"/>
      <c r="J65" s="531"/>
      <c r="K65" s="531"/>
      <c r="L65" s="531"/>
      <c r="M65" s="531"/>
      <c r="N65" s="531"/>
      <c r="O65" s="531"/>
      <c r="P65" s="531"/>
      <c r="Q65" s="532"/>
      <c r="R65" s="124"/>
      <c r="S65" s="114"/>
      <c r="T65" s="114"/>
    </row>
    <row r="66" spans="1:28" ht="62">
      <c r="A66" s="147">
        <v>23</v>
      </c>
      <c r="B66" s="255" t="s">
        <v>364</v>
      </c>
      <c r="C66" s="545"/>
      <c r="D66" s="545"/>
      <c r="E66" s="244"/>
      <c r="F66" s="114"/>
      <c r="G66" s="114"/>
      <c r="H66" s="120"/>
      <c r="I66" s="114"/>
      <c r="J66" s="114"/>
      <c r="K66" s="114"/>
      <c r="L66" s="114"/>
      <c r="M66" s="114"/>
      <c r="N66" s="114"/>
      <c r="O66" s="114"/>
      <c r="P66" s="114"/>
      <c r="Q66" s="119"/>
      <c r="R66" s="113"/>
      <c r="S66" s="114"/>
      <c r="T66" s="114"/>
    </row>
    <row r="67" spans="1:28" ht="15.5">
      <c r="A67" s="125">
        <v>23.1</v>
      </c>
      <c r="B67" s="216" t="s">
        <v>275</v>
      </c>
      <c r="C67" s="545"/>
      <c r="D67" s="545"/>
      <c r="E67" s="243"/>
      <c r="F67" s="114"/>
      <c r="G67" s="114"/>
      <c r="H67" s="120"/>
      <c r="I67" s="114"/>
      <c r="J67" s="114"/>
      <c r="K67" s="114"/>
      <c r="L67" s="114"/>
      <c r="M67" s="114"/>
      <c r="N67" s="114"/>
      <c r="O67" s="114"/>
      <c r="P67" s="114"/>
      <c r="Q67" s="122"/>
      <c r="R67" s="113"/>
      <c r="S67" s="114"/>
      <c r="T67" s="114"/>
      <c r="AA67" s="559"/>
      <c r="AB67" s="560"/>
    </row>
    <row r="68" spans="1:28" ht="26.25" customHeight="1">
      <c r="A68" s="147">
        <v>23.2</v>
      </c>
      <c r="B68" s="216" t="s">
        <v>276</v>
      </c>
      <c r="C68" s="545"/>
      <c r="D68" s="545"/>
      <c r="E68" s="243"/>
      <c r="F68" s="114"/>
      <c r="G68" s="114"/>
      <c r="H68" s="120"/>
      <c r="I68" s="114"/>
      <c r="J68" s="114"/>
      <c r="K68" s="114"/>
      <c r="L68" s="114"/>
      <c r="M68" s="114"/>
      <c r="N68" s="114"/>
      <c r="O68" s="114"/>
      <c r="P68" s="114"/>
      <c r="Q68" s="113"/>
      <c r="R68" s="113"/>
      <c r="S68" s="114"/>
      <c r="T68" s="114"/>
    </row>
    <row r="69" spans="1:28" ht="26.25" customHeight="1">
      <c r="A69" s="125">
        <v>23.2</v>
      </c>
      <c r="B69" s="216" t="s">
        <v>277</v>
      </c>
      <c r="C69" s="545"/>
      <c r="D69" s="545"/>
      <c r="E69" s="243"/>
      <c r="F69" s="114"/>
      <c r="G69" s="114"/>
      <c r="H69" s="120"/>
      <c r="I69" s="114"/>
      <c r="J69" s="114"/>
      <c r="K69" s="114"/>
      <c r="L69" s="114"/>
      <c r="M69" s="114"/>
      <c r="N69" s="114"/>
      <c r="O69" s="114"/>
      <c r="P69" s="114"/>
      <c r="Q69" s="113"/>
      <c r="R69" s="113"/>
      <c r="S69" s="114"/>
      <c r="T69" s="114"/>
    </row>
    <row r="70" spans="1:28" ht="15.5">
      <c r="A70" s="147">
        <v>23.3</v>
      </c>
      <c r="B70" s="216" t="s">
        <v>278</v>
      </c>
      <c r="C70" s="545"/>
      <c r="D70" s="545"/>
      <c r="E70" s="243"/>
      <c r="F70" s="114"/>
      <c r="G70" s="114"/>
      <c r="H70" s="120"/>
      <c r="I70" s="114"/>
      <c r="J70" s="114"/>
      <c r="K70" s="114"/>
      <c r="L70" s="114"/>
      <c r="M70" s="114"/>
      <c r="N70" s="114"/>
      <c r="O70" s="114"/>
      <c r="P70" s="114"/>
      <c r="Q70" s="113"/>
      <c r="R70" s="113"/>
      <c r="S70" s="114"/>
      <c r="T70" s="114"/>
    </row>
    <row r="71" spans="1:28" ht="31.5" thickBot="1">
      <c r="A71" s="125">
        <v>24</v>
      </c>
      <c r="B71" s="255" t="s">
        <v>365</v>
      </c>
      <c r="C71" s="545"/>
      <c r="D71" s="545"/>
      <c r="E71" s="245"/>
      <c r="F71" s="114"/>
      <c r="G71" s="114"/>
      <c r="H71" s="120"/>
      <c r="I71" s="114"/>
      <c r="J71" s="114"/>
      <c r="K71" s="114"/>
      <c r="L71" s="114"/>
      <c r="M71" s="114"/>
      <c r="N71" s="114"/>
      <c r="O71" s="114"/>
      <c r="P71" s="114"/>
      <c r="Q71" s="123"/>
      <c r="R71" s="113"/>
      <c r="S71" s="114"/>
      <c r="T71" s="114"/>
    </row>
    <row r="72" spans="1:28" ht="25" customHeight="1" thickBot="1">
      <c r="A72" s="542" t="s">
        <v>65</v>
      </c>
      <c r="B72" s="543"/>
      <c r="C72" s="543"/>
      <c r="D72" s="543"/>
      <c r="E72" s="543"/>
      <c r="F72" s="543"/>
      <c r="G72" s="543"/>
      <c r="H72" s="543"/>
      <c r="I72" s="543"/>
      <c r="J72" s="543"/>
      <c r="K72" s="543"/>
      <c r="L72" s="543"/>
      <c r="M72" s="543"/>
      <c r="N72" s="543"/>
      <c r="O72" s="543"/>
      <c r="P72" s="543"/>
      <c r="Q72" s="544"/>
      <c r="R72" s="124"/>
      <c r="S72" s="114"/>
      <c r="T72" s="114"/>
    </row>
    <row r="73" spans="1:28" ht="38.15" customHeight="1">
      <c r="A73" s="147">
        <v>25</v>
      </c>
      <c r="B73" s="255" t="s">
        <v>366</v>
      </c>
      <c r="C73" s="545"/>
      <c r="D73" s="545"/>
      <c r="E73" s="244"/>
      <c r="F73" s="160" t="s">
        <v>281</v>
      </c>
      <c r="G73" s="114"/>
      <c r="H73" s="114"/>
      <c r="I73" s="114"/>
      <c r="J73" s="114"/>
      <c r="K73" s="114"/>
      <c r="L73" s="114"/>
      <c r="M73" s="114"/>
      <c r="N73" s="114"/>
      <c r="O73" s="114"/>
      <c r="P73" s="114"/>
      <c r="Q73" s="147" t="s">
        <v>367</v>
      </c>
      <c r="R73" s="113"/>
      <c r="S73" s="114"/>
      <c r="T73" s="114"/>
    </row>
    <row r="74" spans="1:28" ht="32.5" customHeight="1">
      <c r="A74" s="122"/>
      <c r="B74" s="254" t="s">
        <v>368</v>
      </c>
      <c r="C74" s="519"/>
      <c r="D74" s="561"/>
      <c r="E74" s="243"/>
      <c r="F74" s="125" t="s">
        <v>281</v>
      </c>
      <c r="G74" s="114"/>
      <c r="H74" s="120"/>
      <c r="I74" s="114"/>
      <c r="J74" s="114"/>
      <c r="K74" s="114"/>
      <c r="L74" s="114"/>
      <c r="M74" s="114"/>
      <c r="N74" s="114"/>
      <c r="O74" s="114"/>
      <c r="P74" s="114"/>
      <c r="Q74" s="113"/>
      <c r="R74" s="113"/>
      <c r="S74" s="114"/>
      <c r="T74" s="114"/>
    </row>
    <row r="75" spans="1:28" ht="15.5">
      <c r="A75" s="122">
        <v>25.1</v>
      </c>
      <c r="B75" s="216" t="s">
        <v>286</v>
      </c>
      <c r="C75" s="545"/>
      <c r="D75" s="545"/>
      <c r="E75" s="243"/>
      <c r="F75" s="125" t="s">
        <v>281</v>
      </c>
      <c r="G75" s="114"/>
      <c r="H75" s="120"/>
      <c r="I75" s="114"/>
      <c r="J75" s="114"/>
      <c r="K75" s="114"/>
      <c r="L75" s="114"/>
      <c r="M75" s="114"/>
      <c r="N75" s="114"/>
      <c r="O75" s="114"/>
      <c r="P75" s="114"/>
      <c r="Q75" s="113"/>
      <c r="R75" s="113"/>
      <c r="S75" s="114"/>
      <c r="T75" s="114"/>
    </row>
    <row r="76" spans="1:28" ht="15.5">
      <c r="A76" s="122">
        <v>25.2</v>
      </c>
      <c r="B76" s="216" t="s">
        <v>369</v>
      </c>
      <c r="C76" s="545"/>
      <c r="D76" s="545"/>
      <c r="E76" s="243"/>
      <c r="F76" s="125" t="s">
        <v>281</v>
      </c>
      <c r="G76" s="114"/>
      <c r="H76" s="120"/>
      <c r="I76" s="114"/>
      <c r="J76" s="114"/>
      <c r="K76" s="114"/>
      <c r="L76" s="114"/>
      <c r="M76" s="114"/>
      <c r="N76" s="114"/>
      <c r="O76" s="114"/>
      <c r="P76" s="114"/>
      <c r="Q76" s="113"/>
      <c r="R76" s="113"/>
      <c r="S76" s="114"/>
      <c r="T76" s="114"/>
    </row>
    <row r="77" spans="1:28" ht="31">
      <c r="A77" s="122">
        <v>26</v>
      </c>
      <c r="B77" s="254" t="s">
        <v>370</v>
      </c>
      <c r="C77" s="545"/>
      <c r="D77" s="545"/>
      <c r="E77" s="243"/>
      <c r="F77" s="125" t="s">
        <v>281</v>
      </c>
      <c r="G77" s="114"/>
      <c r="H77" s="120"/>
      <c r="I77" s="114"/>
      <c r="J77" s="114"/>
      <c r="K77" s="114"/>
      <c r="L77" s="114"/>
      <c r="M77" s="114"/>
      <c r="N77" s="114"/>
      <c r="O77" s="114"/>
      <c r="P77" s="114"/>
      <c r="Q77" s="113"/>
      <c r="R77" s="113"/>
      <c r="S77" s="114"/>
      <c r="T77" s="114"/>
    </row>
    <row r="78" spans="1:28" ht="31">
      <c r="A78" s="122">
        <v>27</v>
      </c>
      <c r="B78" s="254" t="s">
        <v>371</v>
      </c>
      <c r="C78" s="545"/>
      <c r="D78" s="545"/>
      <c r="E78" s="243"/>
      <c r="F78" s="125" t="s">
        <v>281</v>
      </c>
      <c r="G78" s="114"/>
      <c r="H78" s="120"/>
      <c r="I78" s="114"/>
      <c r="J78" s="114"/>
      <c r="K78" s="114"/>
      <c r="L78" s="114"/>
      <c r="M78" s="114"/>
      <c r="N78" s="114"/>
      <c r="O78" s="114"/>
      <c r="P78" s="114"/>
      <c r="Q78" s="113"/>
      <c r="R78" s="113"/>
      <c r="S78" s="114"/>
      <c r="T78" s="114"/>
    </row>
    <row r="79" spans="1:28" ht="46.5">
      <c r="A79" s="122">
        <v>28</v>
      </c>
      <c r="B79" s="260" t="s">
        <v>372</v>
      </c>
      <c r="C79" s="545"/>
      <c r="D79" s="545"/>
      <c r="E79" s="243"/>
      <c r="F79" s="125" t="s">
        <v>281</v>
      </c>
      <c r="G79" s="114"/>
      <c r="H79" s="120"/>
      <c r="I79" s="114"/>
      <c r="J79" s="114"/>
      <c r="K79" s="114"/>
      <c r="L79" s="114"/>
      <c r="M79" s="114"/>
      <c r="N79" s="114"/>
      <c r="O79" s="114"/>
      <c r="P79" s="114"/>
      <c r="Q79" s="113"/>
      <c r="R79" s="113" t="s">
        <v>373</v>
      </c>
      <c r="S79" s="114"/>
      <c r="T79" s="114"/>
    </row>
    <row r="80" spans="1:28" ht="46.5">
      <c r="A80" s="122">
        <v>29</v>
      </c>
      <c r="B80" s="260" t="s">
        <v>374</v>
      </c>
      <c r="C80" s="545"/>
      <c r="D80" s="545"/>
      <c r="E80" s="243"/>
      <c r="F80" s="125" t="s">
        <v>281</v>
      </c>
      <c r="G80" s="114"/>
      <c r="H80" s="120"/>
      <c r="I80" s="114"/>
      <c r="J80" s="114"/>
      <c r="K80" s="114"/>
      <c r="L80" s="114"/>
      <c r="M80" s="114"/>
      <c r="N80" s="114"/>
      <c r="O80" s="114"/>
      <c r="P80" s="114"/>
      <c r="Q80" s="113"/>
      <c r="R80" s="113"/>
      <c r="S80" s="114"/>
      <c r="T80" s="114"/>
    </row>
    <row r="81" spans="1:20" ht="16" thickBot="1">
      <c r="A81" s="65"/>
      <c r="B81" s="23"/>
      <c r="C81" s="22"/>
      <c r="D81" s="7"/>
    </row>
    <row r="82" spans="1:20" s="6" customFormat="1" ht="25" customHeight="1" thickBot="1">
      <c r="A82" s="483" t="s">
        <v>201</v>
      </c>
      <c r="B82" s="484"/>
      <c r="C82" s="484"/>
      <c r="D82" s="484"/>
      <c r="E82" s="484"/>
      <c r="F82" s="484"/>
      <c r="G82" s="484"/>
      <c r="H82" s="484"/>
      <c r="I82" s="484"/>
      <c r="J82" s="484"/>
      <c r="K82" s="484"/>
      <c r="L82" s="484"/>
      <c r="M82" s="484"/>
      <c r="N82" s="484"/>
      <c r="O82" s="484"/>
      <c r="P82" s="484"/>
      <c r="Q82" s="484"/>
      <c r="R82" s="440"/>
    </row>
    <row r="83" spans="1:20" ht="50.15" customHeight="1">
      <c r="A83" s="95" t="s">
        <v>202</v>
      </c>
      <c r="B83" s="261" t="s">
        <v>375</v>
      </c>
      <c r="C83" s="486" t="s">
        <v>204</v>
      </c>
      <c r="D83" s="487"/>
      <c r="E83" s="487"/>
      <c r="F83" s="487"/>
      <c r="G83" s="487"/>
      <c r="H83" s="487"/>
      <c r="I83" s="487"/>
      <c r="J83" s="487"/>
      <c r="K83" s="487"/>
      <c r="L83" s="487"/>
      <c r="M83" s="487"/>
      <c r="N83" s="487"/>
      <c r="O83" s="487"/>
      <c r="P83" s="487"/>
      <c r="Q83" s="488"/>
      <c r="R83" s="169" t="s">
        <v>293</v>
      </c>
      <c r="S83" s="114"/>
      <c r="T83" s="114"/>
    </row>
    <row r="84" spans="1:20" ht="15.5">
      <c r="A84" s="48" t="s">
        <v>205</v>
      </c>
      <c r="B84" s="565" t="s">
        <v>206</v>
      </c>
      <c r="C84" s="566"/>
      <c r="D84" s="566"/>
      <c r="E84" s="566"/>
      <c r="F84" s="566"/>
      <c r="G84" s="566"/>
      <c r="H84" s="566"/>
      <c r="I84" s="566"/>
      <c r="J84" s="566"/>
      <c r="K84" s="566"/>
      <c r="L84" s="566"/>
      <c r="M84" s="566"/>
      <c r="N84" s="566"/>
      <c r="O84" s="566"/>
      <c r="P84" s="566"/>
      <c r="Q84" s="567"/>
      <c r="R84" s="265"/>
      <c r="S84" s="114"/>
      <c r="T84" s="114"/>
    </row>
    <row r="85" spans="1:20" ht="17.149999999999999" customHeight="1">
      <c r="A85" s="122">
        <v>1</v>
      </c>
      <c r="B85" s="562" t="s">
        <v>207</v>
      </c>
      <c r="C85" s="563"/>
      <c r="D85" s="563"/>
      <c r="E85" s="563"/>
      <c r="F85" s="563"/>
      <c r="G85" s="563"/>
      <c r="H85" s="563"/>
      <c r="I85" s="563"/>
      <c r="J85" s="563"/>
      <c r="K85" s="563"/>
      <c r="L85" s="563"/>
      <c r="M85" s="563"/>
      <c r="N85" s="563"/>
      <c r="O85" s="563"/>
      <c r="P85" s="563"/>
      <c r="Q85" s="564"/>
      <c r="R85" s="266"/>
    </row>
    <row r="86" spans="1:20" ht="17.149999999999999" customHeight="1">
      <c r="A86" s="122">
        <v>2</v>
      </c>
      <c r="B86" s="562" t="s">
        <v>207</v>
      </c>
      <c r="C86" s="563"/>
      <c r="D86" s="563"/>
      <c r="E86" s="563"/>
      <c r="F86" s="563"/>
      <c r="G86" s="563"/>
      <c r="H86" s="563"/>
      <c r="I86" s="563"/>
      <c r="J86" s="563"/>
      <c r="K86" s="563"/>
      <c r="L86" s="563"/>
      <c r="M86" s="563"/>
      <c r="N86" s="563"/>
      <c r="O86" s="563"/>
      <c r="P86" s="563"/>
      <c r="Q86" s="564"/>
      <c r="R86" s="266"/>
    </row>
    <row r="87" spans="1:20" ht="17.149999999999999" customHeight="1">
      <c r="A87" s="122">
        <v>3</v>
      </c>
      <c r="B87" s="562" t="s">
        <v>207</v>
      </c>
      <c r="C87" s="563"/>
      <c r="D87" s="563"/>
      <c r="E87" s="563"/>
      <c r="F87" s="563"/>
      <c r="G87" s="563"/>
      <c r="H87" s="563"/>
      <c r="I87" s="563"/>
      <c r="J87" s="563"/>
      <c r="K87" s="563"/>
      <c r="L87" s="563"/>
      <c r="M87" s="563"/>
      <c r="N87" s="563"/>
      <c r="O87" s="563"/>
      <c r="P87" s="563"/>
      <c r="Q87" s="564"/>
      <c r="R87" s="266"/>
    </row>
    <row r="88" spans="1:20" ht="17.149999999999999" customHeight="1">
      <c r="A88" s="122">
        <v>4</v>
      </c>
      <c r="B88" s="562" t="s">
        <v>207</v>
      </c>
      <c r="C88" s="563"/>
      <c r="D88" s="563"/>
      <c r="E88" s="563"/>
      <c r="F88" s="563"/>
      <c r="G88" s="563"/>
      <c r="H88" s="563"/>
      <c r="I88" s="563"/>
      <c r="J88" s="563"/>
      <c r="K88" s="563"/>
      <c r="L88" s="563"/>
      <c r="M88" s="563"/>
      <c r="N88" s="563"/>
      <c r="O88" s="563"/>
      <c r="P88" s="563"/>
      <c r="Q88" s="564"/>
      <c r="R88" s="266"/>
    </row>
    <row r="89" spans="1:20" ht="17.149999999999999" customHeight="1">
      <c r="A89" s="122">
        <v>5</v>
      </c>
      <c r="B89" s="562" t="s">
        <v>207</v>
      </c>
      <c r="C89" s="563"/>
      <c r="D89" s="563"/>
      <c r="E89" s="563"/>
      <c r="F89" s="563"/>
      <c r="G89" s="563"/>
      <c r="H89" s="563"/>
      <c r="I89" s="563"/>
      <c r="J89" s="563"/>
      <c r="K89" s="563"/>
      <c r="L89" s="563"/>
      <c r="M89" s="563"/>
      <c r="N89" s="563"/>
      <c r="O89" s="563"/>
      <c r="P89" s="563"/>
      <c r="Q89" s="564"/>
      <c r="R89" s="266"/>
    </row>
    <row r="90" spans="1:20" ht="12.75" customHeight="1">
      <c r="A90" s="65"/>
      <c r="B90" s="23"/>
      <c r="C90" s="22"/>
      <c r="D90" s="7"/>
    </row>
    <row r="91" spans="1:20" ht="12.75" customHeight="1">
      <c r="A91" s="65"/>
      <c r="B91" s="23"/>
      <c r="C91" s="22"/>
      <c r="D91" s="7"/>
    </row>
    <row r="92" spans="1:20" ht="12.75" customHeight="1">
      <c r="A92" s="65"/>
      <c r="B92" s="23"/>
      <c r="C92" s="22"/>
      <c r="D92" s="7"/>
    </row>
    <row r="93" spans="1:20" ht="12.75" customHeight="1">
      <c r="A93" s="65"/>
      <c r="B93" s="23"/>
      <c r="C93" s="22"/>
      <c r="D93" s="7"/>
    </row>
    <row r="94" spans="1:20" ht="12.75" customHeight="1">
      <c r="A94" s="65"/>
      <c r="B94" s="23"/>
      <c r="C94" s="22"/>
      <c r="D94" s="7"/>
    </row>
    <row r="95" spans="1:20" ht="12.75" customHeight="1">
      <c r="A95" s="65"/>
      <c r="B95" s="23"/>
      <c r="C95" s="22"/>
      <c r="D95" s="7"/>
    </row>
    <row r="96" spans="1:20" ht="12.75" customHeight="1">
      <c r="A96" s="65"/>
      <c r="B96" s="23"/>
      <c r="C96" s="22"/>
      <c r="D96" s="7"/>
    </row>
    <row r="97" spans="1:4" ht="12.75" customHeight="1">
      <c r="A97" s="65"/>
      <c r="B97" s="23"/>
      <c r="C97" s="22"/>
      <c r="D97" s="7"/>
    </row>
    <row r="98" spans="1:4" ht="12.75" customHeight="1">
      <c r="A98" s="65"/>
      <c r="B98" s="23"/>
      <c r="C98" s="22"/>
      <c r="D98" s="7"/>
    </row>
    <row r="99" spans="1:4" ht="12.75" customHeight="1">
      <c r="A99" s="65"/>
      <c r="B99" s="23"/>
      <c r="C99" s="22"/>
      <c r="D99" s="7"/>
    </row>
    <row r="100" spans="1:4" ht="12.75" customHeight="1">
      <c r="A100" s="65"/>
      <c r="B100" s="23"/>
      <c r="C100" s="22"/>
      <c r="D100" s="7"/>
    </row>
    <row r="101" spans="1:4" ht="12.75" customHeight="1">
      <c r="A101" s="65"/>
      <c r="B101" s="23"/>
      <c r="C101" s="22"/>
      <c r="D101" s="7"/>
    </row>
    <row r="102" spans="1:4" ht="12.75" customHeight="1">
      <c r="A102" s="65"/>
      <c r="B102" s="23"/>
      <c r="C102" s="22"/>
      <c r="D102" s="7"/>
    </row>
    <row r="103" spans="1:4" ht="12.75" customHeight="1">
      <c r="A103" s="65"/>
      <c r="B103" s="23"/>
      <c r="C103" s="22"/>
      <c r="D103" s="7"/>
    </row>
    <row r="104" spans="1:4" ht="12.75" customHeight="1">
      <c r="A104" s="65"/>
      <c r="B104" s="23"/>
      <c r="C104" s="22"/>
      <c r="D104" s="7"/>
    </row>
    <row r="105" spans="1:4" ht="12.75" customHeight="1">
      <c r="A105" s="65"/>
      <c r="B105" s="23"/>
      <c r="C105" s="22"/>
      <c r="D105" s="7"/>
    </row>
    <row r="106" spans="1:4" ht="12.75" customHeight="1">
      <c r="A106" s="65"/>
      <c r="B106" s="23"/>
      <c r="C106" s="22"/>
      <c r="D106" s="7"/>
    </row>
    <row r="107" spans="1:4" ht="12.75" customHeight="1">
      <c r="A107" s="65"/>
      <c r="B107" s="23"/>
      <c r="C107" s="22"/>
      <c r="D107" s="7"/>
    </row>
    <row r="108" spans="1:4" ht="12.75" customHeight="1">
      <c r="A108" s="65"/>
      <c r="B108" s="23"/>
      <c r="C108" s="22"/>
      <c r="D108" s="7"/>
    </row>
    <row r="109" spans="1:4" ht="12.75" customHeight="1">
      <c r="A109" s="65"/>
      <c r="B109" s="23"/>
      <c r="C109" s="22"/>
      <c r="D109" s="7"/>
    </row>
    <row r="110" spans="1:4" ht="12.75" customHeight="1">
      <c r="A110" s="65"/>
      <c r="B110" s="23"/>
      <c r="C110" s="22"/>
      <c r="D110" s="7"/>
    </row>
    <row r="111" spans="1:4" ht="12.75" customHeight="1">
      <c r="A111" s="65"/>
      <c r="B111" s="23"/>
      <c r="C111" s="22"/>
      <c r="D111" s="7"/>
    </row>
    <row r="112" spans="1:4" ht="12.75" customHeight="1">
      <c r="A112" s="65"/>
      <c r="B112" s="23"/>
      <c r="C112" s="22"/>
      <c r="D112" s="7"/>
    </row>
    <row r="113" spans="1:4" ht="12.75" customHeight="1">
      <c r="A113" s="65"/>
      <c r="B113" s="23"/>
      <c r="C113" s="22"/>
      <c r="D113" s="7"/>
    </row>
    <row r="114" spans="1:4" ht="12.75" customHeight="1">
      <c r="A114" s="65"/>
      <c r="B114" s="23"/>
      <c r="C114" s="22"/>
      <c r="D114" s="7"/>
    </row>
    <row r="115" spans="1:4" ht="12.75" customHeight="1">
      <c r="A115" s="65"/>
      <c r="B115" s="23"/>
      <c r="C115" s="22"/>
      <c r="D115" s="7"/>
    </row>
    <row r="116" spans="1:4" ht="12.75" customHeight="1">
      <c r="A116" s="65"/>
      <c r="B116" s="23"/>
      <c r="C116" s="22"/>
      <c r="D116" s="7"/>
    </row>
    <row r="117" spans="1:4" ht="12.75" customHeight="1">
      <c r="A117" s="65"/>
      <c r="B117" s="23"/>
      <c r="C117" s="22"/>
      <c r="D117" s="7"/>
    </row>
    <row r="118" spans="1:4" ht="12.75" customHeight="1">
      <c r="A118" s="65"/>
      <c r="B118" s="23"/>
      <c r="C118" s="22"/>
      <c r="D118" s="7"/>
    </row>
    <row r="119" spans="1:4" ht="12.75" customHeight="1">
      <c r="A119" s="65"/>
      <c r="B119" s="23"/>
      <c r="C119" s="22"/>
      <c r="D119" s="7"/>
    </row>
    <row r="120" spans="1:4" ht="12.75" customHeight="1">
      <c r="A120" s="65"/>
      <c r="B120" s="23"/>
      <c r="C120" s="22"/>
      <c r="D120" s="7"/>
    </row>
    <row r="121" spans="1:4" ht="12.75" customHeight="1">
      <c r="A121" s="65"/>
      <c r="B121" s="23"/>
      <c r="C121" s="22"/>
      <c r="D121" s="7"/>
    </row>
    <row r="122" spans="1:4" ht="12.75" customHeight="1">
      <c r="A122" s="65"/>
      <c r="B122" s="23"/>
      <c r="C122" s="22"/>
      <c r="D122" s="7"/>
    </row>
    <row r="123" spans="1:4" ht="12.75" customHeight="1">
      <c r="A123" s="65"/>
      <c r="B123" s="23"/>
      <c r="C123" s="22"/>
      <c r="D123" s="7"/>
    </row>
    <row r="124" spans="1:4" ht="12.75" customHeight="1">
      <c r="A124" s="65"/>
      <c r="B124" s="23"/>
      <c r="C124" s="22"/>
      <c r="D124" s="7"/>
    </row>
    <row r="125" spans="1:4" ht="12.75" customHeight="1">
      <c r="A125" s="65"/>
      <c r="B125" s="23"/>
      <c r="C125" s="22"/>
      <c r="D125" s="7"/>
    </row>
    <row r="126" spans="1:4" ht="12.75" customHeight="1">
      <c r="A126" s="65"/>
      <c r="B126" s="23"/>
      <c r="C126" s="22"/>
      <c r="D126" s="7"/>
    </row>
    <row r="127" spans="1:4" ht="12.75" customHeight="1">
      <c r="A127" s="65"/>
      <c r="B127" s="23"/>
      <c r="C127" s="22"/>
      <c r="D127" s="7"/>
    </row>
    <row r="128" spans="1:4" ht="12.75" customHeight="1">
      <c r="A128" s="65"/>
      <c r="B128" s="23"/>
      <c r="C128" s="22"/>
      <c r="D128" s="7"/>
    </row>
    <row r="129" spans="1:4" ht="12.75" customHeight="1">
      <c r="A129" s="65"/>
      <c r="B129" s="23"/>
      <c r="C129" s="22"/>
      <c r="D129" s="7"/>
    </row>
    <row r="130" spans="1:4" ht="12.75" customHeight="1">
      <c r="A130" s="65"/>
      <c r="B130" s="23"/>
      <c r="C130" s="22"/>
      <c r="D130" s="7"/>
    </row>
    <row r="131" spans="1:4" ht="12.75" customHeight="1">
      <c r="A131" s="65"/>
      <c r="B131" s="23"/>
      <c r="C131" s="22"/>
      <c r="D131" s="7"/>
    </row>
    <row r="132" spans="1:4" ht="12.75" customHeight="1">
      <c r="A132" s="65"/>
      <c r="B132" s="23"/>
      <c r="C132" s="22"/>
      <c r="D132" s="7"/>
    </row>
    <row r="133" spans="1:4" ht="12.75" customHeight="1">
      <c r="A133" s="65"/>
      <c r="B133" s="23"/>
      <c r="C133" s="22"/>
      <c r="D133" s="7"/>
    </row>
    <row r="134" spans="1:4" ht="12.75" customHeight="1">
      <c r="A134" s="65"/>
      <c r="B134" s="23"/>
      <c r="C134" s="22"/>
      <c r="D134" s="7"/>
    </row>
    <row r="135" spans="1:4" ht="12.75" customHeight="1">
      <c r="A135" s="65"/>
      <c r="B135" s="23"/>
      <c r="C135" s="22"/>
      <c r="D135" s="7"/>
    </row>
    <row r="136" spans="1:4" ht="12.75" customHeight="1">
      <c r="A136" s="65"/>
      <c r="B136" s="23"/>
      <c r="C136" s="22"/>
      <c r="D136" s="7"/>
    </row>
    <row r="137" spans="1:4" ht="12.75" customHeight="1">
      <c r="A137" s="65"/>
      <c r="B137" s="23"/>
      <c r="C137" s="22"/>
      <c r="D137" s="7"/>
    </row>
    <row r="138" spans="1:4" ht="12.75" customHeight="1">
      <c r="A138" s="65"/>
      <c r="B138" s="23"/>
      <c r="C138" s="22"/>
      <c r="D138" s="7"/>
    </row>
    <row r="139" spans="1:4" ht="12.75" customHeight="1">
      <c r="A139" s="65"/>
      <c r="B139" s="23"/>
      <c r="C139" s="22"/>
      <c r="D139" s="7"/>
    </row>
    <row r="140" spans="1:4" ht="12.75" customHeight="1">
      <c r="A140" s="65"/>
      <c r="B140" s="23"/>
      <c r="C140" s="22"/>
      <c r="D140" s="7"/>
    </row>
    <row r="141" spans="1:4" ht="12.75" customHeight="1">
      <c r="A141" s="65"/>
      <c r="B141" s="23"/>
      <c r="C141" s="22"/>
      <c r="D141" s="7"/>
    </row>
    <row r="142" spans="1:4" ht="12.75" customHeight="1">
      <c r="A142" s="65"/>
      <c r="B142" s="23"/>
      <c r="C142" s="22"/>
      <c r="D142" s="7"/>
    </row>
    <row r="143" spans="1:4" ht="12.75" customHeight="1">
      <c r="A143" s="65"/>
      <c r="B143" s="23"/>
      <c r="C143" s="22"/>
      <c r="D143" s="7"/>
    </row>
    <row r="144" spans="1:4" ht="12.75" customHeight="1">
      <c r="A144" s="65"/>
      <c r="B144" s="23"/>
      <c r="C144" s="22"/>
      <c r="D144" s="7"/>
    </row>
    <row r="145" spans="1:4" ht="12.75" customHeight="1">
      <c r="A145" s="65"/>
      <c r="B145" s="23"/>
      <c r="C145" s="22"/>
      <c r="D145" s="7"/>
    </row>
    <row r="146" spans="1:4" ht="12.75" customHeight="1">
      <c r="A146" s="65"/>
      <c r="B146" s="23"/>
      <c r="C146" s="22"/>
      <c r="D146" s="7"/>
    </row>
    <row r="147" spans="1:4" ht="12.75" customHeight="1">
      <c r="A147" s="65"/>
      <c r="B147" s="23"/>
      <c r="C147" s="22"/>
      <c r="D147" s="7"/>
    </row>
    <row r="148" spans="1:4" ht="12.75" customHeight="1">
      <c r="A148" s="65"/>
      <c r="B148" s="23"/>
      <c r="C148" s="22"/>
      <c r="D148" s="7"/>
    </row>
    <row r="149" spans="1:4" ht="12.75" customHeight="1">
      <c r="A149" s="65"/>
      <c r="B149" s="23"/>
      <c r="C149" s="22"/>
      <c r="D149" s="7"/>
    </row>
    <row r="150" spans="1:4" ht="12.75" customHeight="1">
      <c r="A150" s="65"/>
      <c r="B150" s="23"/>
      <c r="C150" s="22"/>
      <c r="D150" s="7"/>
    </row>
    <row r="151" spans="1:4" ht="12.75" customHeight="1">
      <c r="A151" s="65"/>
      <c r="B151" s="23"/>
      <c r="C151" s="22"/>
      <c r="D151" s="7"/>
    </row>
    <row r="152" spans="1:4" ht="12.75" customHeight="1">
      <c r="A152" s="65"/>
      <c r="B152" s="23"/>
      <c r="C152" s="22"/>
      <c r="D152" s="7"/>
    </row>
    <row r="153" spans="1:4" ht="12.75" customHeight="1">
      <c r="A153" s="65"/>
      <c r="B153" s="23"/>
      <c r="C153" s="22"/>
      <c r="D153" s="7"/>
    </row>
    <row r="154" spans="1:4" ht="12.75" customHeight="1">
      <c r="A154" s="65"/>
      <c r="B154" s="23"/>
      <c r="C154" s="22"/>
      <c r="D154" s="7"/>
    </row>
    <row r="155" spans="1:4" ht="12.75" customHeight="1">
      <c r="A155" s="65"/>
      <c r="B155" s="23"/>
      <c r="C155" s="22"/>
      <c r="D155" s="7"/>
    </row>
    <row r="156" spans="1:4" ht="12.75" customHeight="1">
      <c r="A156" s="65"/>
      <c r="B156" s="23"/>
      <c r="C156" s="22"/>
      <c r="D156" s="7"/>
    </row>
    <row r="157" spans="1:4" ht="12.75" customHeight="1">
      <c r="A157" s="65"/>
      <c r="B157" s="23"/>
      <c r="C157" s="22"/>
      <c r="D157" s="7"/>
    </row>
    <row r="158" spans="1:4" ht="12.75" customHeight="1">
      <c r="A158" s="65"/>
      <c r="B158" s="23"/>
      <c r="C158" s="22"/>
      <c r="D158" s="7"/>
    </row>
    <row r="159" spans="1:4" ht="12.75" customHeight="1">
      <c r="A159" s="65"/>
      <c r="B159" s="23"/>
      <c r="C159" s="22"/>
      <c r="D159" s="7"/>
    </row>
    <row r="160" spans="1:4" ht="12.75" customHeight="1">
      <c r="A160" s="65"/>
      <c r="B160" s="23"/>
      <c r="C160" s="22"/>
      <c r="D160" s="7"/>
    </row>
    <row r="161" spans="1:4" ht="12.75" customHeight="1">
      <c r="A161" s="65"/>
      <c r="B161" s="23"/>
      <c r="C161" s="22"/>
      <c r="D161" s="7"/>
    </row>
    <row r="162" spans="1:4" ht="12.75" customHeight="1">
      <c r="A162" s="65"/>
      <c r="B162" s="23"/>
      <c r="C162" s="22"/>
      <c r="D162" s="7"/>
    </row>
    <row r="163" spans="1:4" ht="12.75" customHeight="1">
      <c r="A163" s="65"/>
      <c r="B163" s="23"/>
      <c r="C163" s="22"/>
      <c r="D163" s="7"/>
    </row>
    <row r="164" spans="1:4" ht="12.75" customHeight="1">
      <c r="A164" s="65"/>
      <c r="B164" s="23"/>
      <c r="C164" s="22"/>
      <c r="D164" s="7"/>
    </row>
    <row r="165" spans="1:4" ht="12.75" customHeight="1">
      <c r="A165" s="65"/>
      <c r="B165" s="23"/>
      <c r="C165" s="22"/>
      <c r="D165" s="7"/>
    </row>
    <row r="166" spans="1:4" ht="12.75" customHeight="1">
      <c r="A166" s="65"/>
      <c r="B166" s="23"/>
      <c r="C166" s="22"/>
      <c r="D166" s="7"/>
    </row>
    <row r="167" spans="1:4" ht="12.75" customHeight="1">
      <c r="A167" s="65"/>
      <c r="B167" s="23"/>
      <c r="C167" s="22"/>
      <c r="D167" s="7"/>
    </row>
    <row r="168" spans="1:4" ht="12.75" customHeight="1">
      <c r="A168" s="65"/>
      <c r="B168" s="23"/>
      <c r="C168" s="22"/>
      <c r="D168" s="7"/>
    </row>
    <row r="169" spans="1:4" ht="12.75" customHeight="1">
      <c r="A169" s="65"/>
      <c r="B169" s="23"/>
      <c r="C169" s="22"/>
      <c r="D169" s="7"/>
    </row>
    <row r="170" spans="1:4" ht="12.75" customHeight="1">
      <c r="A170" s="65"/>
      <c r="B170" s="23"/>
      <c r="C170" s="22"/>
      <c r="D170" s="7"/>
    </row>
    <row r="171" spans="1:4" ht="12.75" customHeight="1">
      <c r="A171" s="65"/>
      <c r="B171" s="23"/>
      <c r="C171" s="22"/>
      <c r="D171" s="7"/>
    </row>
    <row r="172" spans="1:4" ht="12.75" customHeight="1">
      <c r="A172" s="65"/>
      <c r="B172" s="23"/>
      <c r="C172" s="22"/>
      <c r="D172" s="7"/>
    </row>
    <row r="173" spans="1:4" ht="12.75" customHeight="1">
      <c r="A173" s="65"/>
      <c r="B173" s="23"/>
      <c r="C173" s="22"/>
      <c r="D173" s="7"/>
    </row>
    <row r="174" spans="1:4" ht="12.75" customHeight="1">
      <c r="A174" s="65"/>
      <c r="B174" s="23"/>
      <c r="C174" s="22"/>
      <c r="D174" s="7"/>
    </row>
    <row r="175" spans="1:4" ht="12.75" customHeight="1">
      <c r="A175" s="65"/>
      <c r="B175" s="23"/>
      <c r="C175" s="22"/>
      <c r="D175" s="7"/>
    </row>
    <row r="176" spans="1:4" ht="12.75" customHeight="1">
      <c r="A176" s="65"/>
      <c r="B176" s="23"/>
      <c r="C176" s="22"/>
      <c r="D176" s="7"/>
    </row>
    <row r="177" spans="1:4" ht="12.75" customHeight="1">
      <c r="A177" s="65"/>
      <c r="B177" s="23"/>
      <c r="C177" s="22"/>
      <c r="D177" s="7"/>
    </row>
    <row r="178" spans="1:4" ht="12.75" customHeight="1">
      <c r="A178" s="65"/>
      <c r="B178" s="23"/>
      <c r="C178" s="22"/>
      <c r="D178" s="7"/>
    </row>
    <row r="179" spans="1:4" ht="12.75" customHeight="1">
      <c r="A179" s="65"/>
      <c r="B179" s="23"/>
      <c r="C179" s="22"/>
      <c r="D179" s="7"/>
    </row>
    <row r="180" spans="1:4" ht="12.75" customHeight="1">
      <c r="A180" s="65"/>
      <c r="B180" s="23"/>
      <c r="C180" s="22"/>
      <c r="D180" s="7"/>
    </row>
    <row r="181" spans="1:4" ht="12.75" customHeight="1">
      <c r="A181" s="65"/>
      <c r="B181" s="23"/>
      <c r="C181" s="22"/>
      <c r="D181" s="7"/>
    </row>
    <row r="182" spans="1:4" ht="12.75" customHeight="1">
      <c r="A182" s="65"/>
      <c r="B182" s="23"/>
      <c r="C182" s="22"/>
      <c r="D182" s="7"/>
    </row>
    <row r="183" spans="1:4" ht="12.75" customHeight="1">
      <c r="A183" s="65"/>
      <c r="B183" s="23"/>
      <c r="C183" s="22"/>
      <c r="D183" s="7"/>
    </row>
    <row r="184" spans="1:4" ht="12.75" customHeight="1">
      <c r="A184" s="65"/>
      <c r="B184" s="23"/>
      <c r="C184" s="22"/>
      <c r="D184" s="7"/>
    </row>
    <row r="185" spans="1:4" ht="12.75" customHeight="1">
      <c r="A185" s="65"/>
      <c r="B185" s="23"/>
      <c r="C185" s="22"/>
      <c r="D185" s="7"/>
    </row>
    <row r="186" spans="1:4" ht="12.75" customHeight="1">
      <c r="A186" s="65"/>
      <c r="B186" s="23"/>
      <c r="C186" s="22"/>
      <c r="D186" s="7"/>
    </row>
    <row r="187" spans="1:4" ht="12.75" customHeight="1">
      <c r="A187" s="65"/>
      <c r="B187" s="23"/>
      <c r="C187" s="22"/>
      <c r="D187" s="7"/>
    </row>
    <row r="188" spans="1:4" ht="12.75" customHeight="1">
      <c r="A188" s="65"/>
      <c r="B188" s="23"/>
      <c r="C188" s="22"/>
      <c r="D188" s="7"/>
    </row>
    <row r="189" spans="1:4" ht="12.75" customHeight="1">
      <c r="A189" s="65"/>
      <c r="B189" s="23"/>
      <c r="C189" s="22"/>
      <c r="D189" s="7"/>
    </row>
    <row r="190" spans="1:4" ht="12.75" customHeight="1">
      <c r="A190" s="65"/>
      <c r="B190" s="23"/>
      <c r="C190" s="22"/>
      <c r="D190" s="7"/>
    </row>
    <row r="191" spans="1:4" ht="12.75" customHeight="1">
      <c r="A191" s="65"/>
      <c r="B191" s="23"/>
      <c r="C191" s="22"/>
      <c r="D191" s="7"/>
    </row>
    <row r="192" spans="1:4" ht="12.75" customHeight="1">
      <c r="A192" s="65"/>
      <c r="B192" s="23"/>
      <c r="C192" s="22"/>
      <c r="D192" s="7"/>
    </row>
    <row r="193" spans="1:4" ht="12.75" customHeight="1">
      <c r="A193" s="65"/>
      <c r="B193" s="23"/>
      <c r="C193" s="22"/>
      <c r="D193" s="7"/>
    </row>
    <row r="194" spans="1:4" ht="12.75" customHeight="1">
      <c r="A194" s="65"/>
      <c r="B194" s="23"/>
      <c r="C194" s="22"/>
      <c r="D194" s="7"/>
    </row>
    <row r="195" spans="1:4" ht="12.75" customHeight="1">
      <c r="A195" s="65"/>
      <c r="B195" s="23"/>
      <c r="C195" s="22"/>
      <c r="D195" s="7"/>
    </row>
    <row r="196" spans="1:4" ht="12.75" customHeight="1">
      <c r="A196" s="65"/>
      <c r="B196" s="23"/>
      <c r="C196" s="22"/>
      <c r="D196" s="7"/>
    </row>
    <row r="197" spans="1:4" ht="12.75" customHeight="1">
      <c r="A197" s="65"/>
      <c r="B197" s="23"/>
      <c r="C197" s="22"/>
      <c r="D197" s="7"/>
    </row>
    <row r="198" spans="1:4" ht="12.75" customHeight="1">
      <c r="A198" s="65"/>
      <c r="B198" s="23"/>
      <c r="C198" s="22"/>
      <c r="D198" s="7"/>
    </row>
    <row r="199" spans="1:4" ht="12.75" customHeight="1">
      <c r="A199" s="65"/>
      <c r="B199" s="23"/>
      <c r="C199" s="22"/>
      <c r="D199" s="7"/>
    </row>
    <row r="200" spans="1:4" ht="12.75" customHeight="1">
      <c r="A200" s="65"/>
      <c r="B200" s="23"/>
      <c r="C200" s="22"/>
      <c r="D200" s="7"/>
    </row>
    <row r="201" spans="1:4" ht="12.75" customHeight="1">
      <c r="A201" s="65"/>
      <c r="B201" s="23"/>
      <c r="C201" s="22"/>
      <c r="D201" s="7"/>
    </row>
    <row r="202" spans="1:4" ht="12.75" customHeight="1">
      <c r="A202" s="65"/>
      <c r="B202" s="23"/>
      <c r="C202" s="22"/>
      <c r="D202" s="7"/>
    </row>
    <row r="203" spans="1:4" ht="12.75" customHeight="1">
      <c r="A203" s="65"/>
      <c r="B203" s="23"/>
      <c r="C203" s="22"/>
      <c r="D203" s="7"/>
    </row>
    <row r="204" spans="1:4" ht="12.75" customHeight="1">
      <c r="A204" s="65"/>
      <c r="B204" s="23"/>
      <c r="C204" s="22"/>
      <c r="D204" s="7"/>
    </row>
    <row r="205" spans="1:4" ht="12.75" customHeight="1">
      <c r="A205" s="65"/>
      <c r="B205" s="23"/>
      <c r="C205" s="22"/>
      <c r="D205" s="7"/>
    </row>
    <row r="206" spans="1:4" ht="12.75" customHeight="1">
      <c r="A206" s="65"/>
      <c r="B206" s="23"/>
      <c r="C206" s="22"/>
      <c r="D206" s="7"/>
    </row>
    <row r="207" spans="1:4" ht="12.75" customHeight="1">
      <c r="A207" s="65"/>
      <c r="B207" s="23"/>
      <c r="C207" s="22"/>
      <c r="D207" s="7"/>
    </row>
    <row r="208" spans="1:4" ht="12.75" customHeight="1">
      <c r="A208" s="65"/>
      <c r="B208" s="23"/>
      <c r="C208" s="22"/>
      <c r="D208" s="7"/>
    </row>
    <row r="209" spans="1:4" ht="12.75" customHeight="1">
      <c r="A209" s="65"/>
      <c r="B209" s="23"/>
      <c r="C209" s="22"/>
      <c r="D209" s="7"/>
    </row>
    <row r="210" spans="1:4" ht="12.75" customHeight="1">
      <c r="A210" s="65"/>
      <c r="B210" s="23"/>
      <c r="C210" s="22"/>
      <c r="D210" s="7"/>
    </row>
    <row r="211" spans="1:4" ht="12.75" customHeight="1">
      <c r="A211" s="65"/>
      <c r="B211" s="23"/>
      <c r="C211" s="22"/>
      <c r="D211" s="7"/>
    </row>
    <row r="212" spans="1:4" ht="12.75" customHeight="1">
      <c r="A212" s="65"/>
      <c r="B212" s="23"/>
      <c r="C212" s="22"/>
      <c r="D212" s="7"/>
    </row>
    <row r="213" spans="1:4" ht="12.75" customHeight="1">
      <c r="A213" s="65"/>
      <c r="B213" s="23"/>
      <c r="C213" s="22"/>
      <c r="D213" s="7"/>
    </row>
    <row r="214" spans="1:4" ht="12.75" customHeight="1">
      <c r="A214" s="65"/>
      <c r="B214" s="23"/>
      <c r="C214" s="22"/>
      <c r="D214" s="7"/>
    </row>
    <row r="215" spans="1:4" ht="12.75" customHeight="1">
      <c r="A215" s="65"/>
      <c r="B215" s="23"/>
      <c r="C215" s="22"/>
      <c r="D215" s="7"/>
    </row>
    <row r="216" spans="1:4" ht="12.75" customHeight="1">
      <c r="A216" s="65"/>
      <c r="B216" s="23"/>
      <c r="C216" s="22"/>
      <c r="D216" s="7"/>
    </row>
    <row r="217" spans="1:4" ht="12.75" customHeight="1">
      <c r="A217" s="65"/>
      <c r="B217" s="23"/>
      <c r="C217" s="22"/>
      <c r="D217" s="7"/>
    </row>
    <row r="218" spans="1:4" ht="12.75" customHeight="1">
      <c r="A218" s="65"/>
      <c r="B218" s="23"/>
      <c r="C218" s="22"/>
      <c r="D218" s="7"/>
    </row>
    <row r="219" spans="1:4" ht="12.75" customHeight="1">
      <c r="A219" s="65"/>
      <c r="B219" s="23"/>
      <c r="C219" s="22"/>
      <c r="D219" s="7"/>
    </row>
    <row r="220" spans="1:4" ht="12.75" customHeight="1">
      <c r="A220" s="65"/>
      <c r="B220" s="23"/>
      <c r="C220" s="22"/>
      <c r="D220" s="7"/>
    </row>
    <row r="221" spans="1:4" ht="12.75" customHeight="1">
      <c r="A221" s="65"/>
      <c r="B221" s="23"/>
      <c r="C221" s="22"/>
      <c r="D221" s="7"/>
    </row>
    <row r="222" spans="1:4" ht="12.75" customHeight="1">
      <c r="A222" s="65"/>
      <c r="B222" s="23"/>
      <c r="C222" s="22"/>
      <c r="D222" s="7"/>
    </row>
    <row r="223" spans="1:4" ht="12.75" customHeight="1">
      <c r="A223" s="65"/>
      <c r="B223" s="23"/>
      <c r="C223" s="22"/>
      <c r="D223" s="7"/>
    </row>
    <row r="224" spans="1:4" ht="12.75" customHeight="1">
      <c r="A224" s="65"/>
      <c r="B224" s="23"/>
      <c r="C224" s="22"/>
      <c r="D224" s="7"/>
    </row>
    <row r="225" spans="1:4" ht="12.75" customHeight="1">
      <c r="A225" s="65"/>
      <c r="B225" s="23"/>
      <c r="C225" s="22"/>
      <c r="D225" s="7"/>
    </row>
    <row r="226" spans="1:4" ht="12.75" customHeight="1">
      <c r="A226" s="65"/>
      <c r="B226" s="23"/>
      <c r="C226" s="22"/>
      <c r="D226" s="7"/>
    </row>
    <row r="227" spans="1:4" ht="12.75" customHeight="1">
      <c r="A227" s="65"/>
      <c r="B227" s="23"/>
      <c r="C227" s="22"/>
      <c r="D227" s="7"/>
    </row>
    <row r="228" spans="1:4" ht="12.75" customHeight="1">
      <c r="A228" s="65"/>
      <c r="B228" s="23"/>
      <c r="C228" s="22"/>
      <c r="D228" s="7"/>
    </row>
    <row r="229" spans="1:4" ht="12.75" customHeight="1">
      <c r="A229" s="65"/>
      <c r="B229" s="23"/>
      <c r="C229" s="22"/>
      <c r="D229" s="7"/>
    </row>
    <row r="230" spans="1:4" ht="12.75" customHeight="1">
      <c r="A230" s="65"/>
      <c r="B230" s="23"/>
      <c r="C230" s="22"/>
      <c r="D230" s="7"/>
    </row>
    <row r="231" spans="1:4" ht="12.75" customHeight="1">
      <c r="A231" s="65"/>
      <c r="B231" s="23"/>
      <c r="C231" s="22"/>
      <c r="D231" s="7"/>
    </row>
    <row r="232" spans="1:4" ht="12.75" customHeight="1">
      <c r="A232" s="65"/>
      <c r="B232" s="23"/>
      <c r="C232" s="22"/>
      <c r="D232" s="7"/>
    </row>
    <row r="233" spans="1:4" ht="12.75" customHeight="1">
      <c r="A233" s="65"/>
      <c r="B233" s="23"/>
      <c r="C233" s="22"/>
      <c r="D233" s="7"/>
    </row>
    <row r="234" spans="1:4" ht="12.75" customHeight="1">
      <c r="A234" s="65"/>
      <c r="B234" s="23"/>
      <c r="C234" s="22"/>
      <c r="D234" s="7"/>
    </row>
    <row r="235" spans="1:4" ht="12.75" customHeight="1">
      <c r="A235" s="65"/>
      <c r="B235" s="23"/>
      <c r="C235" s="22"/>
      <c r="D235" s="7"/>
    </row>
    <row r="236" spans="1:4" ht="12.75" customHeight="1">
      <c r="A236" s="65"/>
      <c r="B236" s="23"/>
      <c r="C236" s="22"/>
      <c r="D236" s="7"/>
    </row>
    <row r="237" spans="1:4" ht="12.75" customHeight="1">
      <c r="A237" s="65"/>
      <c r="B237" s="23"/>
      <c r="C237" s="22"/>
      <c r="D237" s="7"/>
    </row>
    <row r="238" spans="1:4" ht="12.75" customHeight="1">
      <c r="A238" s="65"/>
      <c r="B238" s="23"/>
      <c r="C238" s="22"/>
      <c r="D238" s="7"/>
    </row>
    <row r="239" spans="1:4" ht="12.75" customHeight="1">
      <c r="A239" s="65"/>
      <c r="B239" s="23"/>
      <c r="C239" s="22"/>
      <c r="D239" s="7"/>
    </row>
    <row r="240" spans="1:4" ht="12.75" customHeight="1">
      <c r="A240" s="65"/>
      <c r="B240" s="23"/>
      <c r="C240" s="22"/>
      <c r="D240" s="7"/>
    </row>
    <row r="241" spans="1:4" ht="12.75" customHeight="1">
      <c r="A241" s="65"/>
      <c r="B241" s="23"/>
      <c r="C241" s="22"/>
      <c r="D241" s="7"/>
    </row>
    <row r="242" spans="1:4" ht="12.75" customHeight="1">
      <c r="A242" s="65"/>
      <c r="B242" s="23"/>
      <c r="C242" s="22"/>
      <c r="D242" s="7"/>
    </row>
    <row r="243" spans="1:4" ht="12.75" customHeight="1">
      <c r="A243" s="65"/>
      <c r="B243" s="23"/>
      <c r="C243" s="22"/>
      <c r="D243" s="7"/>
    </row>
    <row r="244" spans="1:4" ht="12.75" customHeight="1">
      <c r="A244" s="65"/>
      <c r="B244" s="23"/>
      <c r="C244" s="22"/>
      <c r="D244" s="7"/>
    </row>
    <row r="245" spans="1:4" ht="12.75" customHeight="1">
      <c r="A245" s="65"/>
      <c r="B245" s="23"/>
      <c r="C245" s="22"/>
      <c r="D245" s="7"/>
    </row>
    <row r="246" spans="1:4" ht="12.75" customHeight="1">
      <c r="A246" s="65"/>
      <c r="B246" s="23"/>
      <c r="C246" s="22"/>
      <c r="D246" s="7"/>
    </row>
    <row r="247" spans="1:4" ht="12.75" customHeight="1">
      <c r="A247" s="65"/>
      <c r="B247" s="23"/>
      <c r="C247" s="22"/>
      <c r="D247" s="7"/>
    </row>
    <row r="248" spans="1:4" ht="12.75" customHeight="1">
      <c r="A248" s="65"/>
      <c r="B248" s="23"/>
      <c r="C248" s="22"/>
      <c r="D248" s="7"/>
    </row>
    <row r="249" spans="1:4" ht="12.75" customHeight="1">
      <c r="A249" s="65"/>
      <c r="B249" s="23"/>
      <c r="C249" s="22"/>
      <c r="D249" s="7"/>
    </row>
    <row r="250" spans="1:4" ht="12.75" customHeight="1">
      <c r="A250" s="65"/>
      <c r="B250" s="23"/>
      <c r="C250" s="22"/>
      <c r="D250" s="7"/>
    </row>
    <row r="251" spans="1:4" ht="12.75" customHeight="1">
      <c r="A251" s="65"/>
      <c r="B251" s="23"/>
      <c r="C251" s="22"/>
      <c r="D251" s="7"/>
    </row>
    <row r="252" spans="1:4" ht="12.75" customHeight="1">
      <c r="A252" s="65"/>
      <c r="B252" s="23"/>
      <c r="C252" s="22"/>
      <c r="D252" s="7"/>
    </row>
    <row r="253" spans="1:4" ht="12.75" customHeight="1">
      <c r="A253" s="65"/>
      <c r="B253" s="23"/>
      <c r="C253" s="22"/>
      <c r="D253" s="7"/>
    </row>
    <row r="254" spans="1:4" ht="12.75" customHeight="1">
      <c r="A254" s="65"/>
      <c r="B254" s="23"/>
      <c r="C254" s="22"/>
      <c r="D254" s="7"/>
    </row>
    <row r="255" spans="1:4" ht="12.75" customHeight="1">
      <c r="A255" s="65"/>
      <c r="B255" s="23"/>
      <c r="C255" s="22"/>
      <c r="D255" s="7"/>
    </row>
    <row r="256" spans="1:4" ht="12.75" customHeight="1">
      <c r="A256" s="65"/>
      <c r="B256" s="23"/>
      <c r="C256" s="22"/>
      <c r="D256" s="7"/>
    </row>
    <row r="257" spans="1:4" ht="12.75" customHeight="1">
      <c r="A257" s="65"/>
      <c r="B257" s="23"/>
      <c r="C257" s="22"/>
      <c r="D257" s="7"/>
    </row>
    <row r="258" spans="1:4" ht="12.75" customHeight="1">
      <c r="A258" s="65"/>
      <c r="B258" s="23"/>
      <c r="C258" s="22"/>
      <c r="D258" s="7"/>
    </row>
    <row r="259" spans="1:4" ht="12.75" customHeight="1">
      <c r="A259" s="65"/>
      <c r="B259" s="23"/>
      <c r="C259" s="22"/>
      <c r="D259" s="7"/>
    </row>
    <row r="260" spans="1:4" ht="12.75" customHeight="1">
      <c r="A260" s="65"/>
      <c r="B260" s="23"/>
      <c r="C260" s="22"/>
      <c r="D260" s="7"/>
    </row>
    <row r="261" spans="1:4" ht="12.75" customHeight="1">
      <c r="A261" s="65"/>
      <c r="B261" s="23"/>
      <c r="C261" s="22"/>
      <c r="D261" s="7"/>
    </row>
    <row r="262" spans="1:4" ht="12.75" customHeight="1">
      <c r="A262" s="65"/>
      <c r="B262" s="23"/>
      <c r="C262" s="22"/>
      <c r="D262" s="7"/>
    </row>
    <row r="263" spans="1:4" ht="12.75" customHeight="1">
      <c r="A263" s="65"/>
      <c r="B263" s="23"/>
      <c r="C263" s="22"/>
      <c r="D263" s="7"/>
    </row>
    <row r="264" spans="1:4" ht="12.75" customHeight="1">
      <c r="A264" s="65"/>
      <c r="B264" s="23"/>
      <c r="C264" s="22"/>
      <c r="D264" s="7"/>
    </row>
    <row r="265" spans="1:4" ht="12.75" customHeight="1">
      <c r="A265" s="65"/>
      <c r="B265" s="23"/>
      <c r="C265" s="22"/>
      <c r="D265" s="7"/>
    </row>
    <row r="266" spans="1:4" ht="12.75" customHeight="1">
      <c r="A266" s="65"/>
      <c r="B266" s="23"/>
      <c r="C266" s="22"/>
      <c r="D266" s="7"/>
    </row>
    <row r="267" spans="1:4" ht="12.75" customHeight="1">
      <c r="A267" s="65"/>
      <c r="B267" s="23"/>
      <c r="C267" s="22"/>
      <c r="D267" s="7"/>
    </row>
    <row r="268" spans="1:4" ht="12.75" customHeight="1">
      <c r="A268" s="65"/>
      <c r="B268" s="23"/>
      <c r="C268" s="22"/>
      <c r="D268" s="7"/>
    </row>
    <row r="269" spans="1:4" ht="12.75" customHeight="1">
      <c r="A269" s="65"/>
      <c r="B269" s="23"/>
      <c r="C269" s="22"/>
      <c r="D269" s="7"/>
    </row>
    <row r="270" spans="1:4" ht="12.75" customHeight="1">
      <c r="A270" s="65"/>
      <c r="B270" s="23"/>
      <c r="C270" s="22"/>
      <c r="D270" s="7"/>
    </row>
    <row r="271" spans="1:4" ht="12.75" customHeight="1">
      <c r="A271" s="65"/>
      <c r="B271" s="23"/>
      <c r="C271" s="22"/>
      <c r="D271" s="7"/>
    </row>
    <row r="272" spans="1:4" ht="12.75" customHeight="1">
      <c r="A272" s="65"/>
      <c r="B272" s="23"/>
      <c r="C272" s="22"/>
      <c r="D272" s="7"/>
    </row>
    <row r="273" spans="1:4" ht="12.75" customHeight="1">
      <c r="A273" s="65"/>
      <c r="B273" s="23"/>
      <c r="C273" s="22"/>
      <c r="D273" s="7"/>
    </row>
    <row r="274" spans="1:4" ht="12.75" customHeight="1">
      <c r="A274" s="65"/>
      <c r="B274" s="23"/>
      <c r="C274" s="22"/>
      <c r="D274" s="7"/>
    </row>
    <row r="275" spans="1:4" ht="12.75" customHeight="1">
      <c r="A275" s="65"/>
      <c r="B275" s="23"/>
      <c r="C275" s="22"/>
      <c r="D275" s="7"/>
    </row>
    <row r="276" spans="1:4" ht="12.75" customHeight="1">
      <c r="A276" s="65"/>
      <c r="B276" s="23"/>
      <c r="C276" s="22"/>
      <c r="D276" s="7"/>
    </row>
    <row r="277" spans="1:4" ht="12.75" customHeight="1">
      <c r="A277" s="65"/>
      <c r="B277" s="23"/>
      <c r="C277" s="22"/>
      <c r="D277" s="7"/>
    </row>
    <row r="278" spans="1:4" ht="12.75" customHeight="1">
      <c r="A278" s="65"/>
      <c r="B278" s="23"/>
      <c r="C278" s="22"/>
      <c r="D278" s="7"/>
    </row>
    <row r="279" spans="1:4" ht="12.75" customHeight="1">
      <c r="A279" s="65"/>
      <c r="B279" s="23"/>
      <c r="C279" s="22"/>
      <c r="D279" s="7"/>
    </row>
    <row r="280" spans="1:4" ht="12.75" customHeight="1">
      <c r="A280" s="65"/>
      <c r="B280" s="23"/>
      <c r="C280" s="22"/>
      <c r="D280" s="7"/>
    </row>
    <row r="281" spans="1:4" ht="12.75" customHeight="1">
      <c r="A281" s="65"/>
      <c r="B281" s="23"/>
      <c r="C281" s="22"/>
      <c r="D281" s="7"/>
    </row>
    <row r="282" spans="1:4" ht="12.75" customHeight="1">
      <c r="A282" s="65"/>
      <c r="B282" s="23"/>
      <c r="C282" s="22"/>
      <c r="D282" s="7"/>
    </row>
    <row r="283" spans="1:4" ht="12.75" customHeight="1">
      <c r="A283" s="65"/>
      <c r="B283" s="23"/>
      <c r="C283" s="22"/>
      <c r="D283" s="7"/>
    </row>
    <row r="284" spans="1:4" ht="12.75" customHeight="1">
      <c r="A284" s="65"/>
      <c r="B284" s="23"/>
      <c r="C284" s="22"/>
      <c r="D284" s="7"/>
    </row>
    <row r="285" spans="1:4" ht="12.75" customHeight="1">
      <c r="A285" s="65"/>
      <c r="B285" s="23"/>
      <c r="C285" s="22"/>
      <c r="D285" s="7"/>
    </row>
    <row r="286" spans="1:4" ht="12.75" customHeight="1">
      <c r="A286" s="65"/>
      <c r="B286" s="23"/>
      <c r="C286" s="22"/>
      <c r="D286" s="7"/>
    </row>
    <row r="287" spans="1:4" ht="12.75" customHeight="1">
      <c r="A287" s="65"/>
      <c r="B287" s="23"/>
      <c r="C287" s="22"/>
      <c r="D287" s="7"/>
    </row>
    <row r="288" spans="1:4" ht="12.75" customHeight="1">
      <c r="A288" s="65"/>
      <c r="B288" s="23"/>
      <c r="C288" s="22"/>
      <c r="D288" s="7"/>
    </row>
    <row r="289" spans="1:4" ht="12.75" customHeight="1">
      <c r="A289" s="65"/>
      <c r="B289" s="23"/>
      <c r="C289" s="22"/>
      <c r="D289" s="7"/>
    </row>
    <row r="290" spans="1:4" ht="12.75" customHeight="1">
      <c r="A290" s="65"/>
      <c r="B290" s="23"/>
      <c r="C290" s="22"/>
      <c r="D290" s="7"/>
    </row>
    <row r="291" spans="1:4" ht="12.75" customHeight="1">
      <c r="A291" s="65"/>
      <c r="B291" s="23"/>
      <c r="C291" s="22"/>
      <c r="D291" s="7"/>
    </row>
    <row r="292" spans="1:4" ht="12.75" customHeight="1">
      <c r="A292" s="65"/>
      <c r="B292" s="23"/>
      <c r="C292" s="22"/>
      <c r="D292" s="7"/>
    </row>
    <row r="293" spans="1:4" ht="12.75" customHeight="1">
      <c r="A293" s="65"/>
      <c r="B293" s="23"/>
      <c r="C293" s="22"/>
      <c r="D293" s="7"/>
    </row>
    <row r="294" spans="1:4" ht="12.75" customHeight="1">
      <c r="A294" s="65"/>
      <c r="B294" s="23"/>
      <c r="C294" s="22"/>
      <c r="D294" s="7"/>
    </row>
    <row r="295" spans="1:4" ht="12.75" customHeight="1">
      <c r="A295" s="65"/>
      <c r="B295" s="23"/>
      <c r="C295" s="22"/>
      <c r="D295" s="7"/>
    </row>
    <row r="296" spans="1:4" ht="12.75" customHeight="1">
      <c r="A296" s="65"/>
      <c r="B296" s="23"/>
      <c r="C296" s="22"/>
      <c r="D296" s="7"/>
    </row>
    <row r="297" spans="1:4" ht="12.75" customHeight="1">
      <c r="A297" s="65"/>
      <c r="B297" s="23"/>
      <c r="C297" s="22"/>
      <c r="D297" s="7"/>
    </row>
    <row r="298" spans="1:4" ht="12.75" customHeight="1">
      <c r="A298" s="65"/>
      <c r="B298" s="23"/>
      <c r="C298" s="22"/>
      <c r="D298" s="7"/>
    </row>
    <row r="299" spans="1:4" ht="12.75" customHeight="1">
      <c r="A299" s="65"/>
      <c r="B299" s="23"/>
      <c r="C299" s="22"/>
      <c r="D299" s="7"/>
    </row>
    <row r="300" spans="1:4" ht="12.75" customHeight="1">
      <c r="A300" s="65"/>
      <c r="B300" s="23"/>
      <c r="C300" s="22"/>
      <c r="D300" s="7"/>
    </row>
    <row r="301" spans="1:4" ht="12.75" customHeight="1">
      <c r="A301" s="65"/>
      <c r="B301" s="23"/>
      <c r="C301" s="22"/>
      <c r="D301" s="7"/>
    </row>
    <row r="302" spans="1:4" ht="12.75" customHeight="1">
      <c r="A302" s="65"/>
      <c r="B302" s="23"/>
      <c r="C302" s="22"/>
      <c r="D302" s="7"/>
    </row>
    <row r="303" spans="1:4" ht="12.75" customHeight="1">
      <c r="A303" s="65"/>
      <c r="B303" s="23"/>
      <c r="C303" s="22"/>
      <c r="D303" s="7"/>
    </row>
    <row r="304" spans="1:4" ht="12.75" customHeight="1">
      <c r="A304" s="65"/>
      <c r="B304" s="23"/>
      <c r="C304" s="22"/>
      <c r="D304" s="7"/>
    </row>
    <row r="305" spans="1:4" ht="12.75" customHeight="1">
      <c r="A305" s="65"/>
      <c r="B305" s="23"/>
      <c r="C305" s="22"/>
      <c r="D305" s="7"/>
    </row>
    <row r="306" spans="1:4" ht="12.75" customHeight="1">
      <c r="A306" s="65"/>
      <c r="B306" s="23"/>
      <c r="C306" s="22"/>
      <c r="D306" s="7"/>
    </row>
    <row r="307" spans="1:4" ht="12.75" customHeight="1">
      <c r="A307" s="65"/>
      <c r="B307" s="23"/>
      <c r="C307" s="22"/>
      <c r="D307" s="7"/>
    </row>
    <row r="308" spans="1:4" ht="12.75" customHeight="1">
      <c r="A308" s="65"/>
      <c r="B308" s="23"/>
      <c r="C308" s="22"/>
      <c r="D308" s="7"/>
    </row>
    <row r="309" spans="1:4" ht="12.75" customHeight="1">
      <c r="A309" s="65"/>
      <c r="B309" s="23"/>
      <c r="C309" s="22"/>
      <c r="D309" s="7"/>
    </row>
    <row r="310" spans="1:4" ht="12.75" customHeight="1">
      <c r="A310" s="65"/>
      <c r="B310" s="23"/>
      <c r="C310" s="22"/>
      <c r="D310" s="7"/>
    </row>
    <row r="311" spans="1:4" ht="12.75" customHeight="1">
      <c r="A311" s="65"/>
      <c r="B311" s="23"/>
      <c r="C311" s="22"/>
      <c r="D311" s="7"/>
    </row>
    <row r="312" spans="1:4" ht="12.75" customHeight="1">
      <c r="A312" s="65"/>
      <c r="B312" s="23"/>
      <c r="C312" s="22"/>
      <c r="D312" s="7"/>
    </row>
    <row r="313" spans="1:4" ht="12.75" customHeight="1">
      <c r="A313" s="65"/>
      <c r="B313" s="23"/>
      <c r="C313" s="22"/>
      <c r="D313" s="7"/>
    </row>
    <row r="314" spans="1:4" ht="12.75" customHeight="1">
      <c r="A314" s="65"/>
      <c r="B314" s="23"/>
      <c r="C314" s="22"/>
      <c r="D314" s="7"/>
    </row>
    <row r="315" spans="1:4" ht="12.75" customHeight="1">
      <c r="A315" s="65"/>
      <c r="B315" s="23"/>
      <c r="C315" s="22"/>
      <c r="D315" s="7"/>
    </row>
    <row r="316" spans="1:4" ht="12.75" customHeight="1">
      <c r="A316" s="65"/>
      <c r="B316" s="23"/>
      <c r="C316" s="22"/>
      <c r="D316" s="7"/>
    </row>
    <row r="317" spans="1:4" ht="12.75" customHeight="1">
      <c r="A317" s="65"/>
      <c r="B317" s="23"/>
      <c r="C317" s="22"/>
      <c r="D317" s="7"/>
    </row>
    <row r="318" spans="1:4" ht="12.75" customHeight="1">
      <c r="A318" s="65"/>
      <c r="B318" s="23"/>
      <c r="C318" s="22"/>
      <c r="D318" s="7"/>
    </row>
    <row r="319" spans="1:4" ht="12.75" customHeight="1">
      <c r="A319" s="65"/>
      <c r="B319" s="23"/>
      <c r="C319" s="22"/>
      <c r="D319" s="7"/>
    </row>
    <row r="320" spans="1:4" ht="12.75" customHeight="1">
      <c r="A320" s="65"/>
      <c r="B320" s="23"/>
      <c r="C320" s="22"/>
      <c r="D320" s="7"/>
    </row>
    <row r="321" spans="1:4" ht="12.75" customHeight="1">
      <c r="A321" s="65"/>
      <c r="B321" s="23"/>
      <c r="C321" s="22"/>
      <c r="D321" s="7"/>
    </row>
    <row r="322" spans="1:4" ht="12.75" customHeight="1">
      <c r="A322" s="65"/>
      <c r="B322" s="23"/>
      <c r="C322" s="22"/>
      <c r="D322" s="7"/>
    </row>
    <row r="323" spans="1:4" ht="12.75" customHeight="1">
      <c r="A323" s="65"/>
      <c r="B323" s="23"/>
      <c r="C323" s="22"/>
      <c r="D323" s="7"/>
    </row>
    <row r="324" spans="1:4" ht="12.75" customHeight="1">
      <c r="A324" s="65"/>
      <c r="B324" s="23"/>
      <c r="C324" s="22"/>
      <c r="D324" s="7"/>
    </row>
    <row r="325" spans="1:4" ht="12.75" customHeight="1">
      <c r="A325" s="65"/>
      <c r="B325" s="23"/>
      <c r="C325" s="22"/>
      <c r="D325" s="7"/>
    </row>
    <row r="326" spans="1:4" ht="12.75" customHeight="1">
      <c r="A326" s="65"/>
      <c r="B326" s="23"/>
      <c r="C326" s="22"/>
      <c r="D326" s="7"/>
    </row>
    <row r="327" spans="1:4" ht="12.75" customHeight="1">
      <c r="A327" s="65"/>
      <c r="B327" s="23"/>
      <c r="C327" s="22"/>
      <c r="D327" s="7"/>
    </row>
    <row r="328" spans="1:4" ht="12.75" customHeight="1">
      <c r="A328" s="65"/>
      <c r="B328" s="23"/>
      <c r="C328" s="22"/>
      <c r="D328" s="7"/>
    </row>
    <row r="329" spans="1:4" ht="12.75" customHeight="1">
      <c r="A329" s="65"/>
      <c r="B329" s="23"/>
      <c r="C329" s="22"/>
      <c r="D329" s="7"/>
    </row>
    <row r="330" spans="1:4" ht="12.75" customHeight="1">
      <c r="A330" s="65"/>
      <c r="B330" s="23"/>
      <c r="C330" s="22"/>
      <c r="D330" s="7"/>
    </row>
    <row r="331" spans="1:4" ht="12.75" customHeight="1">
      <c r="A331" s="65"/>
      <c r="B331" s="23"/>
      <c r="C331" s="22"/>
      <c r="D331" s="7"/>
    </row>
    <row r="332" spans="1:4" ht="12.75" customHeight="1">
      <c r="A332" s="65"/>
      <c r="B332" s="23"/>
      <c r="C332" s="22"/>
      <c r="D332" s="7"/>
    </row>
    <row r="333" spans="1:4" ht="12.75" customHeight="1">
      <c r="A333" s="65"/>
      <c r="B333" s="23"/>
      <c r="C333" s="22"/>
      <c r="D333" s="7"/>
    </row>
    <row r="334" spans="1:4" ht="12.75" customHeight="1">
      <c r="A334" s="65"/>
      <c r="B334" s="23"/>
      <c r="C334" s="22"/>
      <c r="D334" s="7"/>
    </row>
    <row r="335" spans="1:4" ht="12.75" customHeight="1">
      <c r="A335" s="65"/>
      <c r="B335" s="23"/>
      <c r="C335" s="22"/>
      <c r="D335" s="7"/>
    </row>
    <row r="336" spans="1:4" ht="12.75" customHeight="1">
      <c r="A336" s="65"/>
      <c r="B336" s="23"/>
      <c r="C336" s="22"/>
      <c r="D336" s="7"/>
    </row>
    <row r="337" spans="1:4" ht="12.75" customHeight="1">
      <c r="A337" s="65"/>
      <c r="B337" s="23"/>
      <c r="C337" s="22"/>
      <c r="D337" s="7"/>
    </row>
    <row r="338" spans="1:4" ht="12.75" customHeight="1">
      <c r="A338" s="65"/>
      <c r="B338" s="23"/>
      <c r="C338" s="22"/>
      <c r="D338" s="7"/>
    </row>
    <row r="339" spans="1:4" ht="12.75" customHeight="1">
      <c r="A339" s="65"/>
      <c r="B339" s="23"/>
      <c r="C339" s="22"/>
      <c r="D339" s="7"/>
    </row>
    <row r="340" spans="1:4" ht="12.75" customHeight="1">
      <c r="A340" s="65"/>
      <c r="B340" s="23"/>
      <c r="C340" s="22"/>
      <c r="D340" s="7"/>
    </row>
    <row r="341" spans="1:4" ht="12.75" customHeight="1">
      <c r="A341" s="65"/>
      <c r="B341" s="23"/>
      <c r="C341" s="22"/>
      <c r="D341" s="7"/>
    </row>
    <row r="342" spans="1:4" ht="12.75" customHeight="1">
      <c r="A342" s="65"/>
      <c r="B342" s="23"/>
      <c r="C342" s="22"/>
      <c r="D342" s="7"/>
    </row>
    <row r="343" spans="1:4" ht="12.75" customHeight="1">
      <c r="A343" s="65"/>
      <c r="B343" s="23"/>
      <c r="C343" s="22"/>
      <c r="D343" s="7"/>
    </row>
    <row r="344" spans="1:4" ht="12.75" customHeight="1">
      <c r="A344" s="65"/>
      <c r="B344" s="23"/>
      <c r="C344" s="22"/>
      <c r="D344" s="7"/>
    </row>
    <row r="345" spans="1:4" ht="12.75" customHeight="1">
      <c r="A345" s="65"/>
      <c r="B345" s="23"/>
      <c r="C345" s="22"/>
      <c r="D345" s="7"/>
    </row>
    <row r="346" spans="1:4" ht="12.75" customHeight="1">
      <c r="A346" s="65"/>
      <c r="B346" s="23"/>
      <c r="C346" s="22"/>
      <c r="D346" s="7"/>
    </row>
    <row r="347" spans="1:4" ht="12.75" customHeight="1">
      <c r="A347" s="65"/>
      <c r="B347" s="23"/>
      <c r="C347" s="22"/>
      <c r="D347" s="7"/>
    </row>
    <row r="348" spans="1:4" ht="12.75" customHeight="1">
      <c r="A348" s="65"/>
      <c r="B348" s="23"/>
      <c r="C348" s="22"/>
      <c r="D348" s="7"/>
    </row>
    <row r="349" spans="1:4" ht="12.75" customHeight="1">
      <c r="A349" s="65"/>
      <c r="B349" s="23"/>
      <c r="C349" s="22"/>
      <c r="D349" s="7"/>
    </row>
    <row r="350" spans="1:4" ht="12.75" customHeight="1">
      <c r="A350" s="65"/>
      <c r="B350" s="23"/>
      <c r="C350" s="22"/>
      <c r="D350" s="7"/>
    </row>
    <row r="351" spans="1:4" ht="12.75" customHeight="1">
      <c r="A351" s="65"/>
      <c r="B351" s="23"/>
      <c r="C351" s="22"/>
      <c r="D351" s="7"/>
    </row>
    <row r="352" spans="1:4" ht="12.75" customHeight="1">
      <c r="A352" s="65"/>
      <c r="B352" s="23"/>
      <c r="C352" s="22"/>
      <c r="D352" s="7"/>
    </row>
    <row r="353" spans="1:4" ht="12.75" customHeight="1">
      <c r="A353" s="65"/>
      <c r="B353" s="23"/>
      <c r="C353" s="22"/>
      <c r="D353" s="7"/>
    </row>
    <row r="354" spans="1:4" ht="12.75" customHeight="1">
      <c r="A354" s="65"/>
      <c r="B354" s="23"/>
      <c r="C354" s="22"/>
      <c r="D354" s="7"/>
    </row>
    <row r="355" spans="1:4" ht="12.75" customHeight="1">
      <c r="A355" s="65"/>
      <c r="B355" s="23"/>
      <c r="C355" s="22"/>
      <c r="D355" s="7"/>
    </row>
    <row r="356" spans="1:4" ht="12.75" customHeight="1">
      <c r="A356" s="65"/>
      <c r="B356" s="23"/>
      <c r="C356" s="22"/>
      <c r="D356" s="7"/>
    </row>
    <row r="357" spans="1:4" ht="12.75" customHeight="1">
      <c r="A357" s="65"/>
      <c r="B357" s="23"/>
      <c r="C357" s="22"/>
      <c r="D357" s="7"/>
    </row>
    <row r="358" spans="1:4" ht="12.75" customHeight="1">
      <c r="A358" s="65"/>
      <c r="B358" s="23"/>
      <c r="C358" s="22"/>
      <c r="D358" s="7"/>
    </row>
    <row r="359" spans="1:4" ht="12.75" customHeight="1">
      <c r="A359" s="65"/>
      <c r="B359" s="23"/>
      <c r="C359" s="22"/>
      <c r="D359" s="7"/>
    </row>
    <row r="360" spans="1:4" ht="12.75" customHeight="1">
      <c r="A360" s="65"/>
      <c r="B360" s="23"/>
      <c r="C360" s="22"/>
      <c r="D360" s="7"/>
    </row>
    <row r="361" spans="1:4" ht="12.75" customHeight="1">
      <c r="A361" s="65"/>
      <c r="B361" s="23"/>
      <c r="C361" s="22"/>
      <c r="D361" s="7"/>
    </row>
    <row r="362" spans="1:4" ht="12.75" customHeight="1">
      <c r="A362" s="65"/>
      <c r="B362" s="23"/>
      <c r="C362" s="22"/>
      <c r="D362" s="7"/>
    </row>
    <row r="363" spans="1:4" ht="12.75" customHeight="1">
      <c r="A363" s="65"/>
      <c r="B363" s="23"/>
      <c r="C363" s="22"/>
      <c r="D363" s="7"/>
    </row>
    <row r="364" spans="1:4" ht="12.75" customHeight="1">
      <c r="A364" s="65"/>
      <c r="B364" s="23"/>
      <c r="C364" s="22"/>
      <c r="D364" s="7"/>
    </row>
    <row r="365" spans="1:4" ht="12.75" customHeight="1">
      <c r="A365" s="65"/>
      <c r="B365" s="23"/>
      <c r="C365" s="22"/>
      <c r="D365" s="7"/>
    </row>
    <row r="366" spans="1:4" ht="12.75" customHeight="1">
      <c r="A366" s="65"/>
      <c r="B366" s="23"/>
      <c r="C366" s="22"/>
      <c r="D366" s="7"/>
    </row>
    <row r="367" spans="1:4" ht="12.75" customHeight="1">
      <c r="A367" s="65"/>
      <c r="B367" s="23"/>
      <c r="C367" s="22"/>
      <c r="D367" s="7"/>
    </row>
    <row r="368" spans="1:4" ht="12.75" customHeight="1">
      <c r="A368" s="65"/>
      <c r="B368" s="23"/>
      <c r="C368" s="22"/>
      <c r="D368" s="7"/>
    </row>
    <row r="369" spans="1:4" ht="12.75" customHeight="1">
      <c r="A369" s="65"/>
      <c r="B369" s="23"/>
      <c r="C369" s="22"/>
      <c r="D369" s="7"/>
    </row>
    <row r="370" spans="1:4" ht="12.75" customHeight="1">
      <c r="A370" s="65"/>
      <c r="B370" s="23"/>
      <c r="C370" s="22"/>
      <c r="D370" s="7"/>
    </row>
    <row r="371" spans="1:4" ht="12.75" customHeight="1">
      <c r="A371" s="65"/>
      <c r="B371" s="23"/>
      <c r="C371" s="22"/>
      <c r="D371" s="7"/>
    </row>
    <row r="372" spans="1:4" ht="12.75" customHeight="1">
      <c r="A372" s="65"/>
      <c r="B372" s="23"/>
      <c r="C372" s="22"/>
      <c r="D372" s="7"/>
    </row>
    <row r="373" spans="1:4" ht="12.75" customHeight="1">
      <c r="A373" s="65"/>
      <c r="B373" s="23"/>
      <c r="C373" s="22"/>
      <c r="D373" s="7"/>
    </row>
    <row r="374" spans="1:4" ht="12.75" customHeight="1">
      <c r="A374" s="65"/>
      <c r="B374" s="23"/>
      <c r="C374" s="22"/>
      <c r="D374" s="7"/>
    </row>
    <row r="375" spans="1:4" ht="12.75" customHeight="1">
      <c r="A375" s="65"/>
      <c r="B375" s="23"/>
      <c r="C375" s="22"/>
      <c r="D375" s="7"/>
    </row>
    <row r="376" spans="1:4" ht="12.75" customHeight="1">
      <c r="A376" s="65"/>
      <c r="B376" s="23"/>
      <c r="C376" s="22"/>
      <c r="D376" s="7"/>
    </row>
    <row r="377" spans="1:4" ht="12.75" customHeight="1">
      <c r="A377" s="65"/>
      <c r="B377" s="23"/>
      <c r="C377" s="22"/>
      <c r="D377" s="7"/>
    </row>
    <row r="378" spans="1:4" ht="12.75" customHeight="1">
      <c r="A378" s="65"/>
      <c r="B378" s="23"/>
      <c r="C378" s="22"/>
      <c r="D378" s="7"/>
    </row>
    <row r="379" spans="1:4" ht="12.75" customHeight="1">
      <c r="A379" s="65"/>
      <c r="B379" s="23"/>
      <c r="C379" s="22"/>
      <c r="D379" s="7"/>
    </row>
    <row r="380" spans="1:4" ht="12.75" customHeight="1">
      <c r="A380" s="65"/>
      <c r="B380" s="23"/>
      <c r="C380" s="22"/>
      <c r="D380" s="7"/>
    </row>
    <row r="381" spans="1:4" ht="12.75" customHeight="1">
      <c r="A381" s="65"/>
      <c r="B381" s="23"/>
      <c r="C381" s="22"/>
      <c r="D381" s="7"/>
    </row>
    <row r="382" spans="1:4" ht="12.75" customHeight="1">
      <c r="A382" s="65"/>
      <c r="B382" s="23"/>
      <c r="C382" s="22"/>
      <c r="D382" s="7"/>
    </row>
    <row r="383" spans="1:4" ht="12.75" customHeight="1">
      <c r="A383" s="65"/>
      <c r="B383" s="23"/>
      <c r="C383" s="22"/>
      <c r="D383" s="7"/>
    </row>
    <row r="384" spans="1:4" ht="12.75" customHeight="1">
      <c r="A384" s="65"/>
      <c r="B384" s="23"/>
      <c r="C384" s="22"/>
      <c r="D384" s="7"/>
    </row>
    <row r="385" spans="1:4" ht="12.75" customHeight="1">
      <c r="A385" s="65"/>
      <c r="B385" s="23"/>
      <c r="C385" s="22"/>
      <c r="D385" s="7"/>
    </row>
    <row r="386" spans="1:4" ht="12.75" customHeight="1">
      <c r="A386" s="65"/>
      <c r="B386" s="23"/>
      <c r="C386" s="22"/>
      <c r="D386" s="7"/>
    </row>
    <row r="387" spans="1:4" ht="12.75" customHeight="1">
      <c r="A387" s="65"/>
      <c r="B387" s="23"/>
      <c r="C387" s="22"/>
      <c r="D387" s="7"/>
    </row>
    <row r="388" spans="1:4" ht="12.75" customHeight="1">
      <c r="A388" s="65"/>
      <c r="B388" s="23"/>
      <c r="C388" s="22"/>
      <c r="D388" s="7"/>
    </row>
    <row r="389" spans="1:4" ht="12.75" customHeight="1">
      <c r="A389" s="65"/>
      <c r="B389" s="23"/>
      <c r="C389" s="22"/>
      <c r="D389" s="7"/>
    </row>
    <row r="390" spans="1:4" ht="12.75" customHeight="1">
      <c r="A390" s="65"/>
      <c r="B390" s="23"/>
      <c r="C390" s="22"/>
      <c r="D390" s="7"/>
    </row>
    <row r="391" spans="1:4" ht="12.75" customHeight="1">
      <c r="A391" s="65"/>
      <c r="B391" s="23"/>
      <c r="C391" s="22"/>
      <c r="D391" s="7"/>
    </row>
    <row r="392" spans="1:4" ht="12.75" customHeight="1">
      <c r="A392" s="65"/>
      <c r="B392" s="23"/>
      <c r="C392" s="22"/>
      <c r="D392" s="7"/>
    </row>
    <row r="393" spans="1:4" ht="12.75" customHeight="1">
      <c r="A393" s="65"/>
      <c r="B393" s="23"/>
      <c r="C393" s="22"/>
      <c r="D393" s="7"/>
    </row>
    <row r="394" spans="1:4" ht="12.75" customHeight="1">
      <c r="A394" s="65"/>
      <c r="B394" s="23"/>
      <c r="C394" s="22"/>
      <c r="D394" s="7"/>
    </row>
    <row r="395" spans="1:4" ht="12.75" customHeight="1">
      <c r="A395" s="65"/>
      <c r="B395" s="23"/>
      <c r="C395" s="22"/>
      <c r="D395" s="7"/>
    </row>
    <row r="396" spans="1:4" ht="12.75" customHeight="1">
      <c r="A396" s="65"/>
      <c r="B396" s="23"/>
      <c r="C396" s="22"/>
      <c r="D396" s="7"/>
    </row>
    <row r="397" spans="1:4" ht="12.75" customHeight="1">
      <c r="A397" s="65"/>
      <c r="B397" s="23"/>
      <c r="C397" s="22"/>
      <c r="D397" s="7"/>
    </row>
    <row r="398" spans="1:4" ht="12.75" customHeight="1">
      <c r="A398" s="65"/>
      <c r="B398" s="23"/>
      <c r="C398" s="22"/>
      <c r="D398" s="7"/>
    </row>
    <row r="399" spans="1:4" ht="12.75" customHeight="1">
      <c r="A399" s="65"/>
      <c r="B399" s="23"/>
      <c r="C399" s="22"/>
      <c r="D399" s="7"/>
    </row>
    <row r="400" spans="1:4" ht="12.75" customHeight="1">
      <c r="A400" s="65"/>
      <c r="B400" s="23"/>
      <c r="C400" s="22"/>
      <c r="D400" s="7"/>
    </row>
    <row r="401" spans="1:4" ht="12.75" customHeight="1">
      <c r="A401" s="65"/>
      <c r="B401" s="23"/>
      <c r="C401" s="22"/>
      <c r="D401" s="7"/>
    </row>
    <row r="402" spans="1:4" ht="12.75" customHeight="1">
      <c r="A402" s="65"/>
      <c r="B402" s="23"/>
      <c r="C402" s="22"/>
      <c r="D402" s="7"/>
    </row>
    <row r="403" spans="1:4" ht="12.75" customHeight="1">
      <c r="A403" s="65"/>
      <c r="B403" s="23"/>
      <c r="C403" s="22"/>
      <c r="D403" s="7"/>
    </row>
    <row r="404" spans="1:4" ht="12.75" customHeight="1">
      <c r="A404" s="65"/>
      <c r="B404" s="23"/>
      <c r="C404" s="22"/>
      <c r="D404" s="7"/>
    </row>
    <row r="405" spans="1:4" ht="12.75" customHeight="1">
      <c r="A405" s="65"/>
      <c r="B405" s="23"/>
      <c r="C405" s="22"/>
      <c r="D405" s="7"/>
    </row>
    <row r="406" spans="1:4" ht="12.75" customHeight="1">
      <c r="A406" s="65"/>
      <c r="B406" s="23"/>
      <c r="C406" s="22"/>
      <c r="D406" s="7"/>
    </row>
    <row r="407" spans="1:4" ht="12.75" customHeight="1">
      <c r="A407" s="65"/>
      <c r="B407" s="23"/>
      <c r="C407" s="22"/>
      <c r="D407" s="7"/>
    </row>
    <row r="408" spans="1:4" ht="12.75" customHeight="1">
      <c r="A408" s="65"/>
      <c r="B408" s="23"/>
      <c r="C408" s="22"/>
      <c r="D408" s="7"/>
    </row>
    <row r="409" spans="1:4" ht="12.75" customHeight="1">
      <c r="A409" s="65"/>
      <c r="B409" s="23"/>
      <c r="C409" s="22"/>
      <c r="D409" s="7"/>
    </row>
    <row r="410" spans="1:4" ht="12.75" customHeight="1">
      <c r="A410" s="65"/>
      <c r="B410" s="23"/>
      <c r="C410" s="22"/>
      <c r="D410" s="7"/>
    </row>
    <row r="411" spans="1:4" ht="12.75" customHeight="1">
      <c r="A411" s="65"/>
      <c r="B411" s="23"/>
      <c r="C411" s="22"/>
      <c r="D411" s="7"/>
    </row>
    <row r="412" spans="1:4" ht="12.75" customHeight="1">
      <c r="A412" s="65"/>
      <c r="B412" s="23"/>
      <c r="C412" s="22"/>
      <c r="D412" s="7"/>
    </row>
    <row r="413" spans="1:4" ht="12.75" customHeight="1">
      <c r="A413" s="65"/>
      <c r="B413" s="23"/>
      <c r="C413" s="22"/>
      <c r="D413" s="7"/>
    </row>
    <row r="414" spans="1:4" ht="12.75" customHeight="1">
      <c r="A414" s="65"/>
      <c r="B414" s="23"/>
      <c r="C414" s="22"/>
      <c r="D414" s="7"/>
    </row>
    <row r="415" spans="1:4" ht="12.75" customHeight="1">
      <c r="A415" s="65"/>
      <c r="B415" s="23"/>
      <c r="C415" s="22"/>
      <c r="D415" s="7"/>
    </row>
    <row r="416" spans="1:4" ht="12.75" customHeight="1">
      <c r="A416" s="65"/>
      <c r="B416" s="23"/>
      <c r="C416" s="22"/>
      <c r="D416" s="7"/>
    </row>
    <row r="417" spans="1:4" ht="12.75" customHeight="1">
      <c r="A417" s="65"/>
      <c r="B417" s="23"/>
      <c r="C417" s="22"/>
      <c r="D417" s="7"/>
    </row>
    <row r="418" spans="1:4" ht="12.75" customHeight="1">
      <c r="A418" s="65"/>
      <c r="B418" s="23"/>
      <c r="C418" s="22"/>
      <c r="D418" s="7"/>
    </row>
    <row r="419" spans="1:4" ht="12.75" customHeight="1">
      <c r="A419" s="65"/>
      <c r="B419" s="23"/>
      <c r="C419" s="22"/>
      <c r="D419" s="7"/>
    </row>
    <row r="420" spans="1:4" ht="12.75" customHeight="1">
      <c r="A420" s="65"/>
      <c r="B420" s="23"/>
      <c r="C420" s="22"/>
      <c r="D420" s="7"/>
    </row>
    <row r="421" spans="1:4" ht="12.75" customHeight="1">
      <c r="A421" s="65"/>
      <c r="B421" s="23"/>
      <c r="C421" s="22"/>
      <c r="D421" s="7"/>
    </row>
    <row r="422" spans="1:4" ht="12.75" customHeight="1">
      <c r="A422" s="65"/>
      <c r="B422" s="23"/>
      <c r="C422" s="22"/>
      <c r="D422" s="7"/>
    </row>
    <row r="423" spans="1:4" ht="12.75" customHeight="1">
      <c r="A423" s="65"/>
      <c r="B423" s="23"/>
      <c r="C423" s="22"/>
      <c r="D423" s="7"/>
    </row>
    <row r="424" spans="1:4" ht="12.75" customHeight="1">
      <c r="A424" s="65"/>
      <c r="B424" s="23"/>
      <c r="C424" s="22"/>
      <c r="D424" s="7"/>
    </row>
    <row r="425" spans="1:4" ht="12.75" customHeight="1">
      <c r="A425" s="65"/>
      <c r="B425" s="23"/>
      <c r="C425" s="22"/>
      <c r="D425" s="7"/>
    </row>
    <row r="426" spans="1:4" ht="12.75" customHeight="1">
      <c r="A426" s="65"/>
      <c r="B426" s="23"/>
      <c r="C426" s="22"/>
      <c r="D426" s="7"/>
    </row>
    <row r="427" spans="1:4" ht="12.75" customHeight="1">
      <c r="A427" s="65"/>
      <c r="B427" s="23"/>
      <c r="C427" s="22"/>
      <c r="D427" s="7"/>
    </row>
    <row r="428" spans="1:4" ht="12.75" customHeight="1">
      <c r="A428" s="65"/>
      <c r="B428" s="23"/>
      <c r="C428" s="22"/>
      <c r="D428" s="7"/>
    </row>
    <row r="429" spans="1:4" ht="12.75" customHeight="1">
      <c r="A429" s="65"/>
      <c r="B429" s="23"/>
      <c r="C429" s="22"/>
      <c r="D429" s="7"/>
    </row>
    <row r="430" spans="1:4" ht="12.75" customHeight="1">
      <c r="A430" s="65"/>
      <c r="B430" s="23"/>
      <c r="C430" s="22"/>
      <c r="D430" s="7"/>
    </row>
    <row r="431" spans="1:4" ht="12.75" customHeight="1">
      <c r="A431" s="65"/>
      <c r="B431" s="23"/>
      <c r="C431" s="22"/>
      <c r="D431" s="7"/>
    </row>
    <row r="432" spans="1:4" ht="12.75" customHeight="1">
      <c r="A432" s="65"/>
      <c r="B432" s="23"/>
      <c r="C432" s="22"/>
      <c r="D432" s="7"/>
    </row>
    <row r="433" spans="1:4" ht="12.75" customHeight="1">
      <c r="A433" s="65"/>
      <c r="B433" s="23"/>
      <c r="C433" s="22"/>
      <c r="D433" s="7"/>
    </row>
    <row r="434" spans="1:4" ht="12.75" customHeight="1">
      <c r="A434" s="65"/>
      <c r="B434" s="23"/>
      <c r="C434" s="22"/>
      <c r="D434" s="7"/>
    </row>
    <row r="435" spans="1:4" ht="12.75" customHeight="1">
      <c r="A435" s="65"/>
      <c r="B435" s="23"/>
      <c r="C435" s="22"/>
      <c r="D435" s="7"/>
    </row>
    <row r="436" spans="1:4" ht="12.75" customHeight="1">
      <c r="A436" s="65"/>
      <c r="B436" s="23"/>
      <c r="C436" s="22"/>
      <c r="D436" s="7"/>
    </row>
    <row r="437" spans="1:4" ht="12.75" customHeight="1">
      <c r="A437" s="65"/>
      <c r="B437" s="23"/>
      <c r="C437" s="22"/>
      <c r="D437" s="7"/>
    </row>
    <row r="438" spans="1:4" ht="12.75" customHeight="1">
      <c r="A438" s="65"/>
      <c r="B438" s="23"/>
      <c r="C438" s="22"/>
      <c r="D438" s="7"/>
    </row>
    <row r="439" spans="1:4" ht="12.75" customHeight="1">
      <c r="A439" s="65"/>
      <c r="B439" s="23"/>
      <c r="C439" s="22"/>
      <c r="D439" s="7"/>
    </row>
    <row r="440" spans="1:4" ht="12.75" customHeight="1">
      <c r="A440" s="65"/>
      <c r="B440" s="23"/>
      <c r="C440" s="22"/>
      <c r="D440" s="7"/>
    </row>
    <row r="441" spans="1:4" ht="12.75" customHeight="1">
      <c r="A441" s="65"/>
      <c r="B441" s="23"/>
      <c r="C441" s="22"/>
      <c r="D441" s="7"/>
    </row>
    <row r="442" spans="1:4" ht="12.75" customHeight="1">
      <c r="A442" s="65"/>
      <c r="B442" s="23"/>
      <c r="C442" s="22"/>
      <c r="D442" s="7"/>
    </row>
    <row r="443" spans="1:4" ht="12.75" customHeight="1">
      <c r="A443" s="65"/>
      <c r="B443" s="23"/>
      <c r="C443" s="22"/>
      <c r="D443" s="7"/>
    </row>
    <row r="444" spans="1:4" ht="12.75" customHeight="1">
      <c r="A444" s="65"/>
      <c r="B444" s="23"/>
      <c r="C444" s="22"/>
      <c r="D444" s="7"/>
    </row>
    <row r="445" spans="1:4" ht="12.75" customHeight="1">
      <c r="A445" s="65"/>
      <c r="B445" s="23"/>
      <c r="C445" s="22"/>
      <c r="D445" s="7"/>
    </row>
    <row r="446" spans="1:4" ht="12.75" customHeight="1">
      <c r="A446" s="65"/>
      <c r="B446" s="23"/>
      <c r="C446" s="22"/>
      <c r="D446" s="7"/>
    </row>
    <row r="447" spans="1:4" ht="12.75" customHeight="1">
      <c r="A447" s="65"/>
      <c r="B447" s="23"/>
      <c r="C447" s="22"/>
      <c r="D447" s="7"/>
    </row>
    <row r="448" spans="1:4" ht="12.75" customHeight="1">
      <c r="A448" s="65"/>
      <c r="B448" s="23"/>
      <c r="C448" s="22"/>
      <c r="D448" s="7"/>
    </row>
    <row r="449" spans="1:4" ht="12.75" customHeight="1">
      <c r="A449" s="65"/>
      <c r="B449" s="23"/>
      <c r="C449" s="22"/>
      <c r="D449" s="7"/>
    </row>
    <row r="450" spans="1:4" ht="12.75" customHeight="1">
      <c r="A450" s="65"/>
      <c r="B450" s="23"/>
      <c r="C450" s="22"/>
      <c r="D450" s="7"/>
    </row>
    <row r="451" spans="1:4" ht="12.75" customHeight="1">
      <c r="A451" s="65"/>
      <c r="B451" s="23"/>
      <c r="C451" s="22"/>
      <c r="D451" s="7"/>
    </row>
    <row r="452" spans="1:4" ht="12.75" customHeight="1">
      <c r="A452" s="65"/>
      <c r="B452" s="23"/>
      <c r="C452" s="22"/>
      <c r="D452" s="7"/>
    </row>
    <row r="453" spans="1:4" ht="12.75" customHeight="1">
      <c r="A453" s="65"/>
      <c r="B453" s="23"/>
      <c r="C453" s="22"/>
      <c r="D453" s="7"/>
    </row>
    <row r="454" spans="1:4" ht="12.75" customHeight="1">
      <c r="A454" s="65"/>
      <c r="B454" s="23"/>
      <c r="C454" s="22"/>
      <c r="D454" s="7"/>
    </row>
    <row r="455" spans="1:4" ht="12.75" customHeight="1">
      <c r="A455" s="65"/>
      <c r="B455" s="23"/>
      <c r="C455" s="22"/>
      <c r="D455" s="7"/>
    </row>
    <row r="456" spans="1:4" ht="12.75" customHeight="1">
      <c r="A456" s="65"/>
      <c r="B456" s="23"/>
      <c r="C456" s="22"/>
      <c r="D456" s="7"/>
    </row>
    <row r="457" spans="1:4" ht="12.75" customHeight="1">
      <c r="A457" s="65"/>
      <c r="B457" s="23"/>
      <c r="C457" s="22"/>
      <c r="D457" s="7"/>
    </row>
    <row r="458" spans="1:4" ht="12.75" customHeight="1">
      <c r="A458" s="65"/>
      <c r="B458" s="23"/>
      <c r="C458" s="22"/>
      <c r="D458" s="7"/>
    </row>
    <row r="459" spans="1:4" ht="12.75" customHeight="1">
      <c r="A459" s="65"/>
      <c r="B459" s="23"/>
      <c r="C459" s="22"/>
      <c r="D459" s="7"/>
    </row>
    <row r="460" spans="1:4" ht="12.75" customHeight="1">
      <c r="A460" s="65"/>
      <c r="B460" s="23"/>
      <c r="C460" s="22"/>
      <c r="D460" s="7"/>
    </row>
    <row r="461" spans="1:4" ht="12.75" customHeight="1">
      <c r="A461" s="65"/>
      <c r="B461" s="23"/>
      <c r="C461" s="22"/>
      <c r="D461" s="7"/>
    </row>
    <row r="462" spans="1:4" ht="12.75" customHeight="1">
      <c r="A462" s="65"/>
      <c r="B462" s="23"/>
      <c r="C462" s="22"/>
      <c r="D462" s="7"/>
    </row>
    <row r="463" spans="1:4" ht="12.75" customHeight="1">
      <c r="A463" s="65"/>
      <c r="B463" s="23"/>
      <c r="C463" s="22"/>
      <c r="D463" s="7"/>
    </row>
    <row r="464" spans="1:4" ht="12.75" customHeight="1">
      <c r="A464" s="65"/>
      <c r="B464" s="23"/>
      <c r="C464" s="22"/>
      <c r="D464" s="7"/>
    </row>
    <row r="465" spans="1:4" ht="12.75" customHeight="1">
      <c r="A465" s="65"/>
      <c r="B465" s="23"/>
      <c r="C465" s="22"/>
      <c r="D465" s="7"/>
    </row>
    <row r="466" spans="1:4" ht="12.75" customHeight="1">
      <c r="A466" s="65"/>
      <c r="B466" s="23"/>
      <c r="C466" s="22"/>
      <c r="D466" s="7"/>
    </row>
    <row r="467" spans="1:4" ht="12.75" customHeight="1">
      <c r="A467" s="65"/>
      <c r="B467" s="23"/>
      <c r="C467" s="22"/>
      <c r="D467" s="7"/>
    </row>
    <row r="468" spans="1:4" ht="12.75" customHeight="1">
      <c r="A468" s="65"/>
      <c r="B468" s="23"/>
      <c r="C468" s="22"/>
      <c r="D468" s="7"/>
    </row>
    <row r="469" spans="1:4" ht="12.75" customHeight="1">
      <c r="A469" s="65"/>
      <c r="B469" s="23"/>
      <c r="C469" s="22"/>
      <c r="D469" s="7"/>
    </row>
    <row r="470" spans="1:4" ht="12.75" customHeight="1">
      <c r="A470" s="65"/>
      <c r="B470" s="23"/>
      <c r="C470" s="22"/>
      <c r="D470" s="7"/>
    </row>
    <row r="471" spans="1:4" ht="12.75" customHeight="1">
      <c r="A471" s="65"/>
      <c r="B471" s="23"/>
      <c r="C471" s="22"/>
      <c r="D471" s="7"/>
    </row>
    <row r="472" spans="1:4" ht="12.75" customHeight="1">
      <c r="A472" s="65"/>
      <c r="B472" s="23"/>
      <c r="C472" s="22"/>
      <c r="D472" s="7"/>
    </row>
    <row r="473" spans="1:4" ht="12.75" customHeight="1">
      <c r="A473" s="65"/>
      <c r="B473" s="23"/>
      <c r="C473" s="22"/>
      <c r="D473" s="7"/>
    </row>
    <row r="474" spans="1:4" ht="12.75" customHeight="1">
      <c r="A474" s="65"/>
      <c r="B474" s="23"/>
      <c r="C474" s="22"/>
      <c r="D474" s="7"/>
    </row>
    <row r="475" spans="1:4" ht="12.75" customHeight="1">
      <c r="A475" s="65"/>
      <c r="B475" s="23"/>
      <c r="C475" s="22"/>
      <c r="D475" s="7"/>
    </row>
    <row r="476" spans="1:4" ht="12.75" customHeight="1">
      <c r="A476" s="65"/>
      <c r="B476" s="23"/>
      <c r="C476" s="22"/>
      <c r="D476" s="7"/>
    </row>
    <row r="477" spans="1:4" ht="12.75" customHeight="1">
      <c r="A477" s="65"/>
      <c r="B477" s="23"/>
      <c r="C477" s="22"/>
      <c r="D477" s="7"/>
    </row>
    <row r="478" spans="1:4" ht="12.75" customHeight="1">
      <c r="A478" s="65"/>
      <c r="B478" s="23"/>
      <c r="C478" s="22"/>
      <c r="D478" s="7"/>
    </row>
    <row r="479" spans="1:4" ht="12.75" customHeight="1">
      <c r="A479" s="65"/>
      <c r="B479" s="23"/>
      <c r="C479" s="22"/>
      <c r="D479" s="7"/>
    </row>
    <row r="480" spans="1:4" ht="12.75" customHeight="1">
      <c r="A480" s="65"/>
      <c r="B480" s="23"/>
      <c r="C480" s="22"/>
      <c r="D480" s="7"/>
    </row>
    <row r="481" spans="1:4" ht="12.75" customHeight="1">
      <c r="A481" s="65"/>
      <c r="B481" s="23"/>
      <c r="C481" s="22"/>
      <c r="D481" s="7"/>
    </row>
    <row r="482" spans="1:4" ht="12.75" customHeight="1">
      <c r="A482" s="65"/>
      <c r="B482" s="23"/>
      <c r="C482" s="22"/>
      <c r="D482" s="7"/>
    </row>
    <row r="483" spans="1:4" ht="12.75" customHeight="1">
      <c r="A483" s="65"/>
      <c r="B483" s="23"/>
      <c r="C483" s="22"/>
      <c r="D483" s="7"/>
    </row>
    <row r="484" spans="1:4" ht="12.75" customHeight="1">
      <c r="A484" s="65"/>
      <c r="B484" s="23"/>
      <c r="C484" s="22"/>
      <c r="D484" s="7"/>
    </row>
    <row r="485" spans="1:4" ht="12.75" customHeight="1">
      <c r="A485" s="65"/>
      <c r="B485" s="23"/>
      <c r="C485" s="22"/>
      <c r="D485" s="7"/>
    </row>
    <row r="486" spans="1:4" ht="12.75" customHeight="1">
      <c r="A486" s="65"/>
      <c r="B486" s="23"/>
      <c r="C486" s="22"/>
      <c r="D486" s="7"/>
    </row>
    <row r="487" spans="1:4" ht="12.75" customHeight="1">
      <c r="A487" s="65"/>
      <c r="B487" s="23"/>
      <c r="C487" s="22"/>
      <c r="D487" s="7"/>
    </row>
    <row r="488" spans="1:4" ht="12.75" customHeight="1">
      <c r="A488" s="65"/>
      <c r="B488" s="23"/>
      <c r="C488" s="22"/>
      <c r="D488" s="7"/>
    </row>
    <row r="489" spans="1:4" ht="12.75" customHeight="1">
      <c r="A489" s="65"/>
      <c r="B489" s="23"/>
      <c r="C489" s="22"/>
      <c r="D489" s="7"/>
    </row>
    <row r="490" spans="1:4" ht="12.75" customHeight="1">
      <c r="A490" s="65"/>
      <c r="B490" s="23"/>
      <c r="C490" s="22"/>
      <c r="D490" s="7"/>
    </row>
    <row r="491" spans="1:4" ht="12.75" customHeight="1">
      <c r="A491" s="65"/>
      <c r="B491" s="23"/>
      <c r="C491" s="22"/>
      <c r="D491" s="7"/>
    </row>
    <row r="492" spans="1:4" ht="12.75" customHeight="1">
      <c r="A492" s="65"/>
      <c r="B492" s="23"/>
      <c r="C492" s="22"/>
      <c r="D492" s="7"/>
    </row>
    <row r="493" spans="1:4" ht="12.75" customHeight="1">
      <c r="A493" s="65"/>
      <c r="B493" s="23"/>
      <c r="C493" s="22"/>
      <c r="D493" s="7"/>
    </row>
    <row r="494" spans="1:4" ht="12.75" customHeight="1">
      <c r="A494" s="65"/>
      <c r="B494" s="23"/>
      <c r="C494" s="22"/>
      <c r="D494" s="7"/>
    </row>
    <row r="495" spans="1:4" ht="12.75" customHeight="1">
      <c r="A495" s="65"/>
      <c r="B495" s="23"/>
      <c r="C495" s="22"/>
      <c r="D495" s="7"/>
    </row>
    <row r="496" spans="1:4" ht="12.75" customHeight="1">
      <c r="A496" s="65"/>
      <c r="B496" s="23"/>
      <c r="C496" s="22"/>
      <c r="D496" s="7"/>
    </row>
    <row r="497" spans="1:4" ht="12.75" customHeight="1">
      <c r="A497" s="65"/>
      <c r="B497" s="23"/>
      <c r="C497" s="22"/>
      <c r="D497" s="7"/>
    </row>
    <row r="498" spans="1:4" ht="12.75" customHeight="1">
      <c r="A498" s="65"/>
      <c r="B498" s="23"/>
      <c r="C498" s="22"/>
      <c r="D498" s="7"/>
    </row>
    <row r="499" spans="1:4" ht="12.75" customHeight="1">
      <c r="A499" s="65"/>
      <c r="B499" s="23"/>
      <c r="C499" s="22"/>
      <c r="D499" s="7"/>
    </row>
    <row r="500" spans="1:4" ht="12.75" customHeight="1">
      <c r="A500" s="65"/>
      <c r="B500" s="23"/>
      <c r="C500" s="22"/>
      <c r="D500" s="7"/>
    </row>
    <row r="501" spans="1:4" ht="12.75" customHeight="1">
      <c r="A501" s="65"/>
      <c r="B501" s="23"/>
      <c r="C501" s="22"/>
      <c r="D501" s="7"/>
    </row>
    <row r="502" spans="1:4" ht="12.75" customHeight="1">
      <c r="A502" s="65"/>
      <c r="B502" s="23"/>
      <c r="C502" s="22"/>
      <c r="D502" s="7"/>
    </row>
    <row r="503" spans="1:4" ht="12.75" customHeight="1">
      <c r="A503" s="65"/>
      <c r="B503" s="23"/>
      <c r="C503" s="22"/>
      <c r="D503" s="7"/>
    </row>
    <row r="504" spans="1:4" ht="12.75" customHeight="1">
      <c r="A504" s="65"/>
      <c r="B504" s="23"/>
      <c r="C504" s="22"/>
      <c r="D504" s="7"/>
    </row>
    <row r="505" spans="1:4" ht="12.75" customHeight="1">
      <c r="A505" s="65"/>
      <c r="B505" s="23"/>
      <c r="C505" s="22"/>
      <c r="D505" s="7"/>
    </row>
    <row r="506" spans="1:4" ht="12.75" customHeight="1">
      <c r="A506" s="65"/>
      <c r="B506" s="23"/>
      <c r="C506" s="22"/>
      <c r="D506" s="7"/>
    </row>
    <row r="507" spans="1:4" ht="12.75" customHeight="1">
      <c r="A507" s="65"/>
      <c r="B507" s="23"/>
      <c r="C507" s="22"/>
      <c r="D507" s="7"/>
    </row>
    <row r="508" spans="1:4" ht="12.75" customHeight="1">
      <c r="A508" s="65"/>
      <c r="B508" s="23"/>
      <c r="C508" s="22"/>
      <c r="D508" s="7"/>
    </row>
    <row r="509" spans="1:4" ht="12.75" customHeight="1">
      <c r="A509" s="65"/>
      <c r="B509" s="23"/>
      <c r="C509" s="22"/>
      <c r="D509" s="7"/>
    </row>
    <row r="510" spans="1:4" ht="12.75" customHeight="1">
      <c r="A510" s="65"/>
      <c r="B510" s="23"/>
      <c r="C510" s="22"/>
      <c r="D510" s="7"/>
    </row>
    <row r="511" spans="1:4" ht="12.75" customHeight="1">
      <c r="A511" s="65"/>
      <c r="B511" s="23"/>
      <c r="C511" s="22"/>
      <c r="D511" s="7"/>
    </row>
    <row r="512" spans="1:4" ht="12.75" customHeight="1">
      <c r="A512" s="65"/>
      <c r="B512" s="23"/>
      <c r="C512" s="22"/>
      <c r="D512" s="7"/>
    </row>
    <row r="513" spans="1:4" ht="12.75" customHeight="1">
      <c r="A513" s="65"/>
      <c r="B513" s="23"/>
      <c r="C513" s="22"/>
      <c r="D513" s="7"/>
    </row>
    <row r="514" spans="1:4" ht="12.75" customHeight="1">
      <c r="A514" s="65"/>
      <c r="B514" s="23"/>
      <c r="C514" s="22"/>
      <c r="D514" s="7"/>
    </row>
    <row r="515" spans="1:4" ht="12.75" customHeight="1">
      <c r="A515" s="65"/>
      <c r="B515" s="23"/>
      <c r="C515" s="22"/>
      <c r="D515" s="7"/>
    </row>
    <row r="516" spans="1:4" ht="12.75" customHeight="1">
      <c r="A516" s="65"/>
      <c r="B516" s="23"/>
      <c r="C516" s="22"/>
      <c r="D516" s="7"/>
    </row>
    <row r="517" spans="1:4" ht="12.75" customHeight="1">
      <c r="A517" s="65"/>
      <c r="B517" s="23"/>
      <c r="C517" s="22"/>
      <c r="D517" s="7"/>
    </row>
    <row r="518" spans="1:4" ht="12.75" customHeight="1">
      <c r="A518" s="65"/>
      <c r="B518" s="23"/>
      <c r="C518" s="22"/>
      <c r="D518" s="7"/>
    </row>
    <row r="519" spans="1:4" ht="12.75" customHeight="1">
      <c r="A519" s="65"/>
      <c r="B519" s="23"/>
      <c r="C519" s="22"/>
      <c r="D519" s="7"/>
    </row>
    <row r="520" spans="1:4" ht="12.75" customHeight="1">
      <c r="A520" s="65"/>
      <c r="B520" s="23"/>
      <c r="C520" s="22"/>
      <c r="D520" s="7"/>
    </row>
    <row r="521" spans="1:4" ht="12.75" customHeight="1">
      <c r="A521" s="65"/>
      <c r="B521" s="23"/>
      <c r="C521" s="22"/>
      <c r="D521" s="7"/>
    </row>
    <row r="522" spans="1:4" ht="12.75" customHeight="1">
      <c r="A522" s="65"/>
      <c r="B522" s="23"/>
      <c r="C522" s="22"/>
      <c r="D522" s="7"/>
    </row>
    <row r="523" spans="1:4" ht="12.75" customHeight="1">
      <c r="A523" s="65"/>
      <c r="B523" s="23"/>
      <c r="C523" s="22"/>
      <c r="D523" s="7"/>
    </row>
    <row r="524" spans="1:4" ht="12.75" customHeight="1">
      <c r="A524" s="65"/>
      <c r="B524" s="23"/>
      <c r="C524" s="22"/>
      <c r="D524" s="7"/>
    </row>
    <row r="525" spans="1:4" ht="12.75" customHeight="1">
      <c r="A525" s="65"/>
      <c r="B525" s="23"/>
      <c r="C525" s="22"/>
      <c r="D525" s="7"/>
    </row>
    <row r="526" spans="1:4" ht="12.75" customHeight="1">
      <c r="A526" s="65"/>
      <c r="B526" s="23"/>
      <c r="C526" s="22"/>
      <c r="D526" s="7"/>
    </row>
    <row r="527" spans="1:4" ht="12.75" customHeight="1">
      <c r="A527" s="65"/>
      <c r="B527" s="23"/>
      <c r="C527" s="22"/>
      <c r="D527" s="7"/>
    </row>
    <row r="528" spans="1:4" ht="12.75" customHeight="1">
      <c r="A528" s="65"/>
      <c r="B528" s="23"/>
      <c r="C528" s="22"/>
      <c r="D528" s="7"/>
    </row>
    <row r="529" spans="1:4" ht="12.75" customHeight="1">
      <c r="A529" s="65"/>
      <c r="B529" s="23"/>
      <c r="C529" s="22"/>
      <c r="D529" s="7"/>
    </row>
    <row r="530" spans="1:4" ht="12.75" customHeight="1">
      <c r="A530" s="65"/>
      <c r="B530" s="23"/>
      <c r="C530" s="22"/>
      <c r="D530" s="7"/>
    </row>
    <row r="531" spans="1:4" ht="12.75" customHeight="1">
      <c r="A531" s="65"/>
      <c r="B531" s="23"/>
      <c r="C531" s="22"/>
      <c r="D531" s="7"/>
    </row>
    <row r="532" spans="1:4" ht="12.75" customHeight="1">
      <c r="A532" s="65"/>
      <c r="B532" s="23"/>
      <c r="C532" s="22"/>
      <c r="D532" s="7"/>
    </row>
    <row r="533" spans="1:4" ht="12.75" customHeight="1">
      <c r="A533" s="65"/>
      <c r="B533" s="23"/>
      <c r="C533" s="22"/>
      <c r="D533" s="7"/>
    </row>
    <row r="534" spans="1:4" ht="12.75" customHeight="1">
      <c r="A534" s="65"/>
      <c r="B534" s="23"/>
      <c r="C534" s="22"/>
      <c r="D534" s="7"/>
    </row>
    <row r="535" spans="1:4" ht="12.75" customHeight="1">
      <c r="A535" s="65"/>
      <c r="B535" s="23"/>
      <c r="C535" s="22"/>
      <c r="D535" s="7"/>
    </row>
    <row r="536" spans="1:4" ht="12.75" customHeight="1">
      <c r="A536" s="65"/>
      <c r="B536" s="23"/>
      <c r="C536" s="22"/>
      <c r="D536" s="7"/>
    </row>
    <row r="537" spans="1:4" ht="12.75" customHeight="1">
      <c r="A537" s="65"/>
      <c r="B537" s="23"/>
      <c r="C537" s="22"/>
      <c r="D537" s="7"/>
    </row>
    <row r="538" spans="1:4" ht="12.75" customHeight="1">
      <c r="A538" s="65"/>
      <c r="B538" s="23"/>
      <c r="C538" s="22"/>
      <c r="D538" s="7"/>
    </row>
    <row r="539" spans="1:4" ht="12.75" customHeight="1">
      <c r="A539" s="65"/>
      <c r="B539" s="23"/>
      <c r="C539" s="22"/>
      <c r="D539" s="7"/>
    </row>
    <row r="540" spans="1:4" ht="12.75" customHeight="1">
      <c r="A540" s="65"/>
      <c r="B540" s="23"/>
      <c r="C540" s="22"/>
      <c r="D540" s="7"/>
    </row>
    <row r="541" spans="1:4" ht="12.75" customHeight="1">
      <c r="A541" s="65"/>
      <c r="B541" s="23"/>
      <c r="C541" s="22"/>
      <c r="D541" s="7"/>
    </row>
    <row r="542" spans="1:4" ht="12.75" customHeight="1">
      <c r="A542" s="65"/>
      <c r="B542" s="23"/>
      <c r="C542" s="22"/>
      <c r="D542" s="7"/>
    </row>
    <row r="543" spans="1:4" ht="12.75" customHeight="1">
      <c r="A543" s="65"/>
      <c r="B543" s="23"/>
      <c r="C543" s="22"/>
      <c r="D543" s="7"/>
    </row>
    <row r="544" spans="1:4" ht="12.75" customHeight="1">
      <c r="A544" s="65"/>
      <c r="B544" s="23"/>
      <c r="C544" s="22"/>
      <c r="D544" s="7"/>
    </row>
    <row r="545" spans="1:4" ht="12.75" customHeight="1">
      <c r="A545" s="65"/>
      <c r="B545" s="23"/>
      <c r="C545" s="22"/>
      <c r="D545" s="7"/>
    </row>
    <row r="546" spans="1:4" ht="12.75" customHeight="1">
      <c r="A546" s="65"/>
      <c r="B546" s="23"/>
      <c r="C546" s="22"/>
      <c r="D546" s="7"/>
    </row>
    <row r="547" spans="1:4" ht="12.75" customHeight="1">
      <c r="A547" s="65"/>
      <c r="B547" s="23"/>
      <c r="C547" s="22"/>
      <c r="D547" s="7"/>
    </row>
    <row r="548" spans="1:4" ht="12.75" customHeight="1">
      <c r="A548" s="65"/>
      <c r="B548" s="23"/>
      <c r="C548" s="22"/>
      <c r="D548" s="7"/>
    </row>
    <row r="549" spans="1:4" ht="12.75" customHeight="1">
      <c r="A549" s="65"/>
      <c r="B549" s="23"/>
      <c r="C549" s="22"/>
      <c r="D549" s="7"/>
    </row>
    <row r="550" spans="1:4" ht="12.75" customHeight="1">
      <c r="A550" s="65"/>
      <c r="B550" s="23"/>
      <c r="C550" s="22"/>
      <c r="D550" s="7"/>
    </row>
    <row r="551" spans="1:4" ht="12.75" customHeight="1">
      <c r="A551" s="65"/>
      <c r="B551" s="23"/>
      <c r="C551" s="22"/>
      <c r="D551" s="7"/>
    </row>
    <row r="552" spans="1:4" ht="12.75" customHeight="1">
      <c r="A552" s="65"/>
      <c r="B552" s="23"/>
      <c r="C552" s="22"/>
      <c r="D552" s="7"/>
    </row>
    <row r="553" spans="1:4" ht="12.75" customHeight="1">
      <c r="A553" s="65"/>
      <c r="B553" s="23"/>
      <c r="C553" s="22"/>
      <c r="D553" s="7"/>
    </row>
    <row r="554" spans="1:4" ht="12.75" customHeight="1">
      <c r="A554" s="65"/>
      <c r="B554" s="23"/>
      <c r="C554" s="22"/>
      <c r="D554" s="7"/>
    </row>
    <row r="555" spans="1:4" ht="12.75" customHeight="1">
      <c r="A555" s="65"/>
      <c r="B555" s="23"/>
      <c r="C555" s="22"/>
      <c r="D555" s="7"/>
    </row>
    <row r="556" spans="1:4" ht="12.75" customHeight="1">
      <c r="A556" s="65"/>
      <c r="B556" s="23"/>
      <c r="C556" s="22"/>
      <c r="D556" s="7"/>
    </row>
    <row r="557" spans="1:4" ht="12.75" customHeight="1">
      <c r="A557" s="65"/>
      <c r="B557" s="23"/>
      <c r="C557" s="22"/>
      <c r="D557" s="7"/>
    </row>
    <row r="558" spans="1:4" ht="12.75" customHeight="1">
      <c r="A558" s="65"/>
      <c r="B558" s="23"/>
      <c r="C558" s="22"/>
      <c r="D558" s="7"/>
    </row>
    <row r="559" spans="1:4" ht="12.75" customHeight="1">
      <c r="A559" s="65"/>
      <c r="B559" s="23"/>
      <c r="C559" s="22"/>
      <c r="D559" s="7"/>
    </row>
    <row r="560" spans="1:4" ht="12.75" customHeight="1">
      <c r="A560" s="65"/>
      <c r="B560" s="23"/>
      <c r="C560" s="22"/>
      <c r="D560" s="7"/>
    </row>
    <row r="561" spans="1:4" ht="12.75" customHeight="1">
      <c r="A561" s="65"/>
      <c r="B561" s="23"/>
      <c r="C561" s="22"/>
      <c r="D561" s="7"/>
    </row>
    <row r="562" spans="1:4" ht="12.75" customHeight="1">
      <c r="A562" s="65"/>
      <c r="B562" s="23"/>
      <c r="C562" s="22"/>
      <c r="D562" s="7"/>
    </row>
    <row r="563" spans="1:4" ht="12.75" customHeight="1">
      <c r="A563" s="65"/>
      <c r="B563" s="23"/>
      <c r="C563" s="22"/>
      <c r="D563" s="7"/>
    </row>
    <row r="564" spans="1:4" ht="12.75" customHeight="1">
      <c r="A564" s="65"/>
      <c r="B564" s="23"/>
      <c r="C564" s="22"/>
      <c r="D564" s="7"/>
    </row>
    <row r="565" spans="1:4" ht="12.75" customHeight="1">
      <c r="A565" s="65"/>
      <c r="B565" s="23"/>
      <c r="C565" s="22"/>
      <c r="D565" s="7"/>
    </row>
    <row r="566" spans="1:4" ht="12.75" customHeight="1">
      <c r="A566" s="65"/>
      <c r="B566" s="23"/>
      <c r="C566" s="22"/>
      <c r="D566" s="7"/>
    </row>
    <row r="567" spans="1:4" ht="12.75" customHeight="1">
      <c r="A567" s="65"/>
      <c r="B567" s="23"/>
      <c r="C567" s="22"/>
      <c r="D567" s="7"/>
    </row>
    <row r="568" spans="1:4" ht="12.75" customHeight="1">
      <c r="A568" s="65"/>
      <c r="B568" s="23"/>
      <c r="C568" s="22"/>
      <c r="D568" s="7"/>
    </row>
    <row r="569" spans="1:4" ht="12.75" customHeight="1">
      <c r="A569" s="65"/>
      <c r="B569" s="23"/>
      <c r="C569" s="22"/>
      <c r="D569" s="7"/>
    </row>
    <row r="570" spans="1:4" ht="12.75" customHeight="1">
      <c r="A570" s="65"/>
      <c r="B570" s="23"/>
      <c r="C570" s="22"/>
      <c r="D570" s="7"/>
    </row>
    <row r="571" spans="1:4" ht="12.75" customHeight="1">
      <c r="A571" s="65"/>
      <c r="B571" s="23"/>
      <c r="C571" s="22"/>
      <c r="D571" s="7"/>
    </row>
    <row r="572" spans="1:4" ht="12.75" customHeight="1">
      <c r="A572" s="65"/>
      <c r="B572" s="23"/>
      <c r="C572" s="22"/>
      <c r="D572" s="7"/>
    </row>
    <row r="573" spans="1:4" ht="12.75" customHeight="1">
      <c r="A573" s="65"/>
      <c r="B573" s="23"/>
      <c r="C573" s="22"/>
      <c r="D573" s="7"/>
    </row>
    <row r="574" spans="1:4" ht="12.75" customHeight="1">
      <c r="A574" s="65"/>
      <c r="B574" s="23"/>
      <c r="C574" s="22"/>
      <c r="D574" s="7"/>
    </row>
    <row r="575" spans="1:4" ht="12.75" customHeight="1">
      <c r="A575" s="65"/>
      <c r="B575" s="23"/>
      <c r="C575" s="22"/>
      <c r="D575" s="7"/>
    </row>
    <row r="576" spans="1:4" ht="12.75" customHeight="1">
      <c r="A576" s="65"/>
      <c r="B576" s="23"/>
      <c r="C576" s="22"/>
      <c r="D576" s="7"/>
    </row>
    <row r="577" spans="1:4" ht="12.75" customHeight="1">
      <c r="A577" s="65"/>
      <c r="B577" s="23"/>
      <c r="C577" s="22"/>
      <c r="D577" s="7"/>
    </row>
    <row r="578" spans="1:4" ht="12.75" customHeight="1">
      <c r="A578" s="65"/>
      <c r="B578" s="23"/>
      <c r="C578" s="22"/>
      <c r="D578" s="7"/>
    </row>
    <row r="579" spans="1:4" ht="12.75" customHeight="1">
      <c r="A579" s="65"/>
      <c r="B579" s="23"/>
      <c r="C579" s="22"/>
      <c r="D579" s="7"/>
    </row>
    <row r="580" spans="1:4" ht="12.75" customHeight="1">
      <c r="A580" s="65"/>
      <c r="B580" s="23"/>
      <c r="C580" s="22"/>
      <c r="D580" s="7"/>
    </row>
    <row r="581" spans="1:4" ht="12.75" customHeight="1">
      <c r="A581" s="65"/>
      <c r="B581" s="23"/>
      <c r="C581" s="22"/>
      <c r="D581" s="7"/>
    </row>
    <row r="582" spans="1:4" ht="12.75" customHeight="1">
      <c r="A582" s="65"/>
      <c r="B582" s="23"/>
      <c r="C582" s="22"/>
      <c r="D582" s="7"/>
    </row>
    <row r="583" spans="1:4" ht="12.75" customHeight="1">
      <c r="A583" s="65"/>
      <c r="B583" s="23"/>
      <c r="C583" s="22"/>
      <c r="D583" s="7"/>
    </row>
    <row r="584" spans="1:4" ht="12.75" customHeight="1">
      <c r="A584" s="65"/>
      <c r="B584" s="23"/>
      <c r="C584" s="22"/>
      <c r="D584" s="7"/>
    </row>
    <row r="585" spans="1:4" ht="12.75" customHeight="1">
      <c r="A585" s="65"/>
      <c r="B585" s="23"/>
      <c r="C585" s="22"/>
      <c r="D585" s="7"/>
    </row>
    <row r="586" spans="1:4" ht="12.75" customHeight="1">
      <c r="A586" s="65"/>
      <c r="B586" s="23"/>
      <c r="C586" s="22"/>
      <c r="D586" s="7"/>
    </row>
    <row r="587" spans="1:4" ht="12.75" customHeight="1">
      <c r="A587" s="65"/>
      <c r="B587" s="23"/>
      <c r="C587" s="22"/>
      <c r="D587" s="7"/>
    </row>
    <row r="588" spans="1:4" ht="12.75" customHeight="1">
      <c r="A588" s="65"/>
      <c r="B588" s="23"/>
      <c r="C588" s="22"/>
      <c r="D588" s="7"/>
    </row>
    <row r="589" spans="1:4" ht="12.75" customHeight="1">
      <c r="A589" s="65"/>
      <c r="B589" s="23"/>
      <c r="C589" s="22"/>
      <c r="D589" s="7"/>
    </row>
    <row r="590" spans="1:4" ht="12.75" customHeight="1">
      <c r="A590" s="65"/>
      <c r="B590" s="23"/>
      <c r="C590" s="22"/>
      <c r="D590" s="7"/>
    </row>
    <row r="591" spans="1:4" ht="12.75" customHeight="1">
      <c r="A591" s="65"/>
      <c r="B591" s="23"/>
      <c r="C591" s="22"/>
      <c r="D591" s="7"/>
    </row>
    <row r="592" spans="1:4" ht="12.75" customHeight="1">
      <c r="A592" s="65"/>
      <c r="B592" s="23"/>
      <c r="C592" s="22"/>
      <c r="D592" s="7"/>
    </row>
    <row r="593" spans="1:4" ht="12.75" customHeight="1">
      <c r="A593" s="65"/>
      <c r="B593" s="23"/>
      <c r="C593" s="22"/>
      <c r="D593" s="7"/>
    </row>
    <row r="594" spans="1:4" ht="12.75" customHeight="1">
      <c r="A594" s="65"/>
      <c r="B594" s="23"/>
      <c r="C594" s="22"/>
      <c r="D594" s="7"/>
    </row>
    <row r="595" spans="1:4" ht="12.75" customHeight="1">
      <c r="A595" s="65"/>
      <c r="B595" s="23"/>
      <c r="C595" s="22"/>
      <c r="D595" s="7"/>
    </row>
    <row r="596" spans="1:4" ht="12.75" customHeight="1">
      <c r="A596" s="65"/>
      <c r="B596" s="23"/>
      <c r="C596" s="22"/>
      <c r="D596" s="7"/>
    </row>
    <row r="597" spans="1:4" ht="12.75" customHeight="1">
      <c r="A597" s="65"/>
      <c r="B597" s="23"/>
      <c r="C597" s="22"/>
      <c r="D597" s="7"/>
    </row>
    <row r="598" spans="1:4" ht="12.75" customHeight="1">
      <c r="A598" s="65"/>
      <c r="B598" s="23"/>
      <c r="C598" s="22"/>
      <c r="D598" s="7"/>
    </row>
    <row r="599" spans="1:4" ht="12.75" customHeight="1">
      <c r="A599" s="65"/>
      <c r="B599" s="23"/>
      <c r="C599" s="22"/>
      <c r="D599" s="7"/>
    </row>
    <row r="600" spans="1:4" ht="12.75" customHeight="1">
      <c r="A600" s="65"/>
      <c r="B600" s="23"/>
      <c r="C600" s="22"/>
      <c r="D600" s="7"/>
    </row>
    <row r="601" spans="1:4" ht="12.75" customHeight="1">
      <c r="A601" s="65"/>
      <c r="B601" s="23"/>
      <c r="C601" s="22"/>
      <c r="D601" s="7"/>
    </row>
    <row r="602" spans="1:4" ht="12.75" customHeight="1">
      <c r="A602" s="65"/>
      <c r="B602" s="23"/>
      <c r="C602" s="22"/>
      <c r="D602" s="7"/>
    </row>
    <row r="603" spans="1:4" ht="12.75" customHeight="1">
      <c r="A603" s="65"/>
      <c r="B603" s="23"/>
      <c r="C603" s="22"/>
      <c r="D603" s="7"/>
    </row>
    <row r="604" spans="1:4" ht="12.75" customHeight="1">
      <c r="A604" s="65"/>
      <c r="B604" s="23"/>
      <c r="C604" s="22"/>
      <c r="D604" s="7"/>
    </row>
    <row r="605" spans="1:4" ht="12.75" customHeight="1">
      <c r="A605" s="65"/>
      <c r="B605" s="23"/>
      <c r="C605" s="22"/>
      <c r="D605" s="7"/>
    </row>
    <row r="606" spans="1:4" ht="12.75" customHeight="1">
      <c r="A606" s="65"/>
      <c r="B606" s="23"/>
      <c r="C606" s="22"/>
      <c r="D606" s="7"/>
    </row>
    <row r="607" spans="1:4" ht="12.75" customHeight="1">
      <c r="A607" s="65"/>
      <c r="B607" s="23"/>
      <c r="C607" s="22"/>
      <c r="D607" s="7"/>
    </row>
    <row r="608" spans="1:4" ht="12.75" customHeight="1">
      <c r="A608" s="65"/>
      <c r="B608" s="23"/>
      <c r="C608" s="22"/>
      <c r="D608" s="7"/>
    </row>
    <row r="609" spans="1:4" ht="12.75" customHeight="1">
      <c r="A609" s="65"/>
      <c r="B609" s="23"/>
      <c r="C609" s="22"/>
      <c r="D609" s="7"/>
    </row>
    <row r="610" spans="1:4" ht="12.75" customHeight="1">
      <c r="A610" s="65"/>
      <c r="B610" s="23"/>
      <c r="C610" s="22"/>
      <c r="D610" s="7"/>
    </row>
    <row r="611" spans="1:4" ht="12.75" customHeight="1">
      <c r="A611" s="65"/>
      <c r="B611" s="23"/>
      <c r="C611" s="22"/>
      <c r="D611" s="7"/>
    </row>
    <row r="612" spans="1:4" ht="12.75" customHeight="1">
      <c r="A612" s="65"/>
      <c r="B612" s="23"/>
      <c r="C612" s="22"/>
      <c r="D612" s="7"/>
    </row>
    <row r="613" spans="1:4" ht="12.75" customHeight="1">
      <c r="A613" s="65"/>
      <c r="B613" s="23"/>
      <c r="C613" s="22"/>
      <c r="D613" s="7"/>
    </row>
    <row r="614" spans="1:4" ht="12.75" customHeight="1">
      <c r="A614" s="65"/>
      <c r="B614" s="23"/>
      <c r="C614" s="22"/>
      <c r="D614" s="7"/>
    </row>
    <row r="615" spans="1:4" ht="12.75" customHeight="1">
      <c r="A615" s="65"/>
      <c r="B615" s="23"/>
      <c r="C615" s="22"/>
      <c r="D615" s="7"/>
    </row>
    <row r="616" spans="1:4" ht="12.75" customHeight="1">
      <c r="A616" s="65"/>
      <c r="B616" s="23"/>
      <c r="C616" s="22"/>
      <c r="D616" s="7"/>
    </row>
    <row r="617" spans="1:4" ht="12.75" customHeight="1">
      <c r="A617" s="65"/>
      <c r="B617" s="23"/>
      <c r="C617" s="22"/>
      <c r="D617" s="7"/>
    </row>
    <row r="618" spans="1:4" ht="12.75" customHeight="1">
      <c r="A618" s="65"/>
      <c r="B618" s="23"/>
      <c r="C618" s="22"/>
      <c r="D618" s="7"/>
    </row>
    <row r="619" spans="1:4" ht="12.75" customHeight="1">
      <c r="A619" s="65"/>
      <c r="B619" s="23"/>
      <c r="C619" s="22"/>
      <c r="D619" s="7"/>
    </row>
    <row r="620" spans="1:4" ht="12.75" customHeight="1">
      <c r="A620" s="65"/>
      <c r="B620" s="23"/>
      <c r="C620" s="22"/>
      <c r="D620" s="7"/>
    </row>
    <row r="621" spans="1:4" ht="12.75" customHeight="1">
      <c r="A621" s="65"/>
      <c r="B621" s="23"/>
      <c r="C621" s="22"/>
      <c r="D621" s="7"/>
    </row>
    <row r="622" spans="1:4" ht="12.75" customHeight="1">
      <c r="A622" s="65"/>
      <c r="B622" s="23"/>
      <c r="C622" s="22"/>
      <c r="D622" s="7"/>
    </row>
    <row r="623" spans="1:4" ht="12.75" customHeight="1">
      <c r="A623" s="65"/>
      <c r="B623" s="23"/>
      <c r="C623" s="22"/>
      <c r="D623" s="7"/>
    </row>
    <row r="624" spans="1:4" ht="12.75" customHeight="1">
      <c r="A624" s="65"/>
      <c r="B624" s="23"/>
      <c r="C624" s="22"/>
      <c r="D624" s="7"/>
    </row>
    <row r="625" spans="1:4" ht="12.75" customHeight="1">
      <c r="A625" s="65"/>
      <c r="B625" s="23"/>
      <c r="C625" s="22"/>
      <c r="D625" s="7"/>
    </row>
    <row r="626" spans="1:4" ht="12.75" customHeight="1">
      <c r="A626" s="65"/>
      <c r="B626" s="23"/>
      <c r="C626" s="22"/>
      <c r="D626" s="7"/>
    </row>
    <row r="627" spans="1:4" ht="12.75" customHeight="1">
      <c r="A627" s="65"/>
      <c r="B627" s="23"/>
      <c r="C627" s="22"/>
      <c r="D627" s="7"/>
    </row>
    <row r="628" spans="1:4" ht="12.75" customHeight="1">
      <c r="A628" s="65"/>
      <c r="B628" s="23"/>
      <c r="C628" s="22"/>
      <c r="D628" s="7"/>
    </row>
    <row r="629" spans="1:4" ht="12.75" customHeight="1">
      <c r="A629" s="65"/>
      <c r="B629" s="23"/>
      <c r="C629" s="22"/>
      <c r="D629" s="7"/>
    </row>
    <row r="630" spans="1:4" ht="12.75" customHeight="1">
      <c r="A630" s="65"/>
      <c r="B630" s="23"/>
      <c r="C630" s="22"/>
      <c r="D630" s="7"/>
    </row>
    <row r="631" spans="1:4" ht="12.75" customHeight="1">
      <c r="A631" s="65"/>
      <c r="B631" s="23"/>
      <c r="C631" s="22"/>
      <c r="D631" s="7"/>
    </row>
    <row r="632" spans="1:4" ht="12.75" customHeight="1">
      <c r="A632" s="65"/>
      <c r="B632" s="23"/>
      <c r="C632" s="22"/>
      <c r="D632" s="7"/>
    </row>
    <row r="633" spans="1:4" ht="12.75" customHeight="1">
      <c r="A633" s="65"/>
      <c r="B633" s="23"/>
      <c r="C633" s="22"/>
      <c r="D633" s="7"/>
    </row>
    <row r="634" spans="1:4" ht="12.75" customHeight="1">
      <c r="A634" s="65"/>
      <c r="B634" s="23"/>
      <c r="C634" s="22"/>
      <c r="D634" s="7"/>
    </row>
    <row r="635" spans="1:4" ht="12.75" customHeight="1">
      <c r="A635" s="65"/>
      <c r="B635" s="23"/>
      <c r="C635" s="22"/>
      <c r="D635" s="7"/>
    </row>
    <row r="636" spans="1:4" ht="12.75" customHeight="1">
      <c r="A636" s="65"/>
      <c r="B636" s="23"/>
      <c r="C636" s="22"/>
      <c r="D636" s="7"/>
    </row>
    <row r="637" spans="1:4" ht="12.75" customHeight="1">
      <c r="A637" s="65"/>
      <c r="B637" s="23"/>
      <c r="C637" s="22"/>
      <c r="D637" s="7"/>
    </row>
    <row r="638" spans="1:4" ht="12.75" customHeight="1">
      <c r="A638" s="65"/>
      <c r="B638" s="23"/>
      <c r="C638" s="22"/>
      <c r="D638" s="7"/>
    </row>
    <row r="639" spans="1:4" ht="12.75" customHeight="1">
      <c r="A639" s="65"/>
      <c r="B639" s="23"/>
      <c r="C639" s="22"/>
      <c r="D639" s="7"/>
    </row>
    <row r="640" spans="1:4" ht="12.75" customHeight="1">
      <c r="A640" s="65"/>
      <c r="B640" s="23"/>
      <c r="C640" s="22"/>
      <c r="D640" s="7"/>
    </row>
    <row r="641" spans="1:4" ht="12.75" customHeight="1">
      <c r="A641" s="65"/>
      <c r="B641" s="23"/>
      <c r="C641" s="22"/>
      <c r="D641" s="7"/>
    </row>
    <row r="642" spans="1:4" ht="12.75" customHeight="1">
      <c r="A642" s="65"/>
      <c r="B642" s="23"/>
      <c r="C642" s="22"/>
      <c r="D642" s="7"/>
    </row>
    <row r="643" spans="1:4" ht="12.75" customHeight="1">
      <c r="A643" s="65"/>
      <c r="B643" s="23"/>
      <c r="C643" s="22"/>
      <c r="D643" s="7"/>
    </row>
    <row r="644" spans="1:4" ht="12.75" customHeight="1">
      <c r="A644" s="65"/>
      <c r="B644" s="23"/>
      <c r="C644" s="22"/>
      <c r="D644" s="7"/>
    </row>
    <row r="645" spans="1:4" ht="12.75" customHeight="1">
      <c r="A645" s="65"/>
      <c r="B645" s="23"/>
      <c r="C645" s="22"/>
      <c r="D645" s="7"/>
    </row>
    <row r="646" spans="1:4" ht="12.75" customHeight="1">
      <c r="A646" s="65"/>
      <c r="B646" s="23"/>
      <c r="C646" s="22"/>
      <c r="D646" s="7"/>
    </row>
    <row r="647" spans="1:4" ht="12.75" customHeight="1">
      <c r="A647" s="65"/>
      <c r="B647" s="23"/>
      <c r="C647" s="22"/>
      <c r="D647" s="7"/>
    </row>
    <row r="648" spans="1:4" ht="12.75" customHeight="1">
      <c r="A648" s="65"/>
      <c r="B648" s="23"/>
      <c r="C648" s="22"/>
      <c r="D648" s="7"/>
    </row>
    <row r="649" spans="1:4" ht="12.75" customHeight="1">
      <c r="A649" s="65"/>
      <c r="B649" s="23"/>
      <c r="C649" s="22"/>
      <c r="D649" s="7"/>
    </row>
    <row r="650" spans="1:4" ht="12.75" customHeight="1">
      <c r="A650" s="65"/>
      <c r="B650" s="23"/>
      <c r="C650" s="22"/>
      <c r="D650" s="7"/>
    </row>
    <row r="651" spans="1:4" ht="12.75" customHeight="1">
      <c r="A651" s="65"/>
      <c r="B651" s="23"/>
      <c r="C651" s="22"/>
      <c r="D651" s="7"/>
    </row>
    <row r="652" spans="1:4" ht="12.75" customHeight="1">
      <c r="A652" s="65"/>
      <c r="B652" s="23"/>
      <c r="C652" s="22"/>
      <c r="D652" s="7"/>
    </row>
    <row r="653" spans="1:4" ht="12.75" customHeight="1">
      <c r="A653" s="65"/>
      <c r="B653" s="23"/>
      <c r="C653" s="22"/>
      <c r="D653" s="7"/>
    </row>
    <row r="654" spans="1:4" ht="12.75" customHeight="1">
      <c r="A654" s="65"/>
      <c r="B654" s="23"/>
      <c r="C654" s="22"/>
      <c r="D654" s="7"/>
    </row>
    <row r="655" spans="1:4" ht="12.75" customHeight="1">
      <c r="A655" s="65"/>
      <c r="B655" s="23"/>
      <c r="C655" s="22"/>
      <c r="D655" s="7"/>
    </row>
    <row r="656" spans="1:4" ht="12.75" customHeight="1">
      <c r="A656" s="65"/>
      <c r="B656" s="23"/>
      <c r="C656" s="22"/>
      <c r="D656" s="7"/>
    </row>
    <row r="657" spans="1:4" ht="12.75" customHeight="1">
      <c r="A657" s="65"/>
      <c r="B657" s="23"/>
      <c r="C657" s="22"/>
      <c r="D657" s="7"/>
    </row>
    <row r="658" spans="1:4" ht="12.75" customHeight="1">
      <c r="A658" s="65"/>
      <c r="B658" s="23"/>
      <c r="C658" s="22"/>
      <c r="D658" s="7"/>
    </row>
    <row r="659" spans="1:4" ht="12.75" customHeight="1">
      <c r="A659" s="65"/>
      <c r="B659" s="23"/>
      <c r="C659" s="22"/>
      <c r="D659" s="7"/>
    </row>
    <row r="660" spans="1:4" ht="12.75" customHeight="1">
      <c r="A660" s="65"/>
      <c r="B660" s="23"/>
      <c r="C660" s="22"/>
      <c r="D660" s="7"/>
    </row>
    <row r="661" spans="1:4" ht="12.75" customHeight="1">
      <c r="A661" s="65"/>
      <c r="B661" s="23"/>
      <c r="C661" s="22"/>
      <c r="D661" s="7"/>
    </row>
    <row r="662" spans="1:4" ht="12.75" customHeight="1">
      <c r="A662" s="65"/>
      <c r="B662" s="23"/>
      <c r="C662" s="22"/>
      <c r="D662" s="7"/>
    </row>
    <row r="663" spans="1:4" ht="12.75" customHeight="1">
      <c r="A663" s="65"/>
      <c r="B663" s="23"/>
      <c r="C663" s="22"/>
      <c r="D663" s="7"/>
    </row>
    <row r="664" spans="1:4" ht="12.75" customHeight="1">
      <c r="A664" s="65"/>
      <c r="B664" s="23"/>
      <c r="C664" s="22"/>
      <c r="D664" s="7"/>
    </row>
    <row r="665" spans="1:4" ht="12.75" customHeight="1">
      <c r="A665" s="65"/>
      <c r="B665" s="23"/>
      <c r="C665" s="22"/>
      <c r="D665" s="7"/>
    </row>
    <row r="666" spans="1:4" ht="12.75" customHeight="1">
      <c r="A666" s="65"/>
      <c r="B666" s="23"/>
      <c r="C666" s="22"/>
      <c r="D666" s="7"/>
    </row>
    <row r="667" spans="1:4" ht="12.75" customHeight="1">
      <c r="A667" s="65"/>
      <c r="B667" s="23"/>
      <c r="C667" s="22"/>
      <c r="D667" s="7"/>
    </row>
    <row r="668" spans="1:4" ht="12.75" customHeight="1">
      <c r="A668" s="65"/>
      <c r="B668" s="23"/>
      <c r="C668" s="22"/>
      <c r="D668" s="7"/>
    </row>
    <row r="669" spans="1:4" ht="12.75" customHeight="1">
      <c r="A669" s="65"/>
      <c r="B669" s="23"/>
      <c r="C669" s="22"/>
      <c r="D669" s="7"/>
    </row>
    <row r="670" spans="1:4" ht="12.75" customHeight="1">
      <c r="A670" s="65"/>
      <c r="B670" s="23"/>
      <c r="C670" s="22"/>
      <c r="D670" s="7"/>
    </row>
    <row r="671" spans="1:4" ht="12.75" customHeight="1">
      <c r="A671" s="65"/>
      <c r="B671" s="23"/>
      <c r="C671" s="22"/>
      <c r="D671" s="7"/>
    </row>
    <row r="672" spans="1:4" ht="12.75" customHeight="1">
      <c r="A672" s="65"/>
      <c r="B672" s="23"/>
      <c r="C672" s="22"/>
      <c r="D672" s="7"/>
    </row>
    <row r="673" spans="1:4" ht="12.75" customHeight="1">
      <c r="A673" s="65"/>
      <c r="B673" s="23"/>
      <c r="C673" s="22"/>
      <c r="D673" s="7"/>
    </row>
    <row r="674" spans="1:4" ht="12.75" customHeight="1">
      <c r="A674" s="65"/>
      <c r="B674" s="23"/>
      <c r="C674" s="22"/>
      <c r="D674" s="7"/>
    </row>
    <row r="675" spans="1:4" ht="12.75" customHeight="1">
      <c r="A675" s="65"/>
      <c r="B675" s="23"/>
      <c r="C675" s="22"/>
      <c r="D675" s="7"/>
    </row>
    <row r="676" spans="1:4" ht="12.75" customHeight="1">
      <c r="A676" s="65"/>
      <c r="B676" s="23"/>
      <c r="C676" s="22"/>
      <c r="D676" s="7"/>
    </row>
    <row r="677" spans="1:4" ht="12.75" customHeight="1">
      <c r="A677" s="65"/>
      <c r="B677" s="23"/>
      <c r="C677" s="22"/>
      <c r="D677" s="7"/>
    </row>
    <row r="678" spans="1:4" ht="12.75" customHeight="1">
      <c r="A678" s="65"/>
      <c r="B678" s="23"/>
      <c r="C678" s="22"/>
      <c r="D678" s="7"/>
    </row>
    <row r="679" spans="1:4" ht="12.75" customHeight="1">
      <c r="A679" s="65"/>
      <c r="B679" s="23"/>
      <c r="C679" s="22"/>
      <c r="D679" s="7"/>
    </row>
    <row r="680" spans="1:4" ht="12.75" customHeight="1">
      <c r="A680" s="65"/>
      <c r="B680" s="23"/>
      <c r="C680" s="22"/>
      <c r="D680" s="7"/>
    </row>
    <row r="681" spans="1:4" ht="12.75" customHeight="1">
      <c r="A681" s="65"/>
      <c r="B681" s="23"/>
      <c r="C681" s="22"/>
      <c r="D681" s="7"/>
    </row>
    <row r="682" spans="1:4" ht="12.75" customHeight="1">
      <c r="A682" s="65"/>
      <c r="B682" s="23"/>
      <c r="C682" s="22"/>
      <c r="D682" s="7"/>
    </row>
    <row r="683" spans="1:4" ht="12.75" customHeight="1">
      <c r="A683" s="65"/>
      <c r="B683" s="23"/>
      <c r="C683" s="22"/>
      <c r="D683" s="7"/>
    </row>
    <row r="684" spans="1:4" ht="12.75" customHeight="1">
      <c r="A684" s="65"/>
      <c r="B684" s="23"/>
      <c r="C684" s="22"/>
      <c r="D684" s="7"/>
    </row>
    <row r="685" spans="1:4" ht="12.75" customHeight="1">
      <c r="A685" s="65"/>
      <c r="B685" s="23"/>
      <c r="C685" s="22"/>
      <c r="D685" s="7"/>
    </row>
    <row r="686" spans="1:4" ht="12.75" customHeight="1">
      <c r="A686" s="65"/>
      <c r="B686" s="23"/>
      <c r="C686" s="22"/>
      <c r="D686" s="7"/>
    </row>
    <row r="687" spans="1:4" ht="12.75" customHeight="1">
      <c r="A687" s="65"/>
      <c r="B687" s="23"/>
      <c r="C687" s="22"/>
      <c r="D687" s="7"/>
    </row>
    <row r="688" spans="1:4" ht="12.75" customHeight="1">
      <c r="A688" s="65"/>
      <c r="B688" s="23"/>
      <c r="C688" s="22"/>
      <c r="D688" s="7"/>
    </row>
    <row r="689" spans="1:4" ht="12.75" customHeight="1">
      <c r="A689" s="65"/>
      <c r="B689" s="23"/>
      <c r="C689" s="22"/>
      <c r="D689" s="7"/>
    </row>
    <row r="690" spans="1:4" ht="12.75" customHeight="1">
      <c r="A690" s="65"/>
      <c r="B690" s="23"/>
      <c r="C690" s="22"/>
      <c r="D690" s="7"/>
    </row>
    <row r="691" spans="1:4" ht="12.75" customHeight="1">
      <c r="A691" s="65"/>
      <c r="B691" s="23"/>
      <c r="C691" s="22"/>
      <c r="D691" s="7"/>
    </row>
    <row r="692" spans="1:4" ht="12.75" customHeight="1">
      <c r="A692" s="65"/>
      <c r="B692" s="23"/>
      <c r="C692" s="22"/>
      <c r="D692" s="7"/>
    </row>
    <row r="693" spans="1:4" ht="12.75" customHeight="1">
      <c r="A693" s="65"/>
      <c r="B693" s="23"/>
      <c r="C693" s="22"/>
      <c r="D693" s="7"/>
    </row>
    <row r="694" spans="1:4" ht="12.75" customHeight="1">
      <c r="A694" s="65"/>
      <c r="B694" s="23"/>
      <c r="C694" s="22"/>
      <c r="D694" s="7"/>
    </row>
    <row r="695" spans="1:4" ht="12.75" customHeight="1">
      <c r="A695" s="65"/>
      <c r="B695" s="23"/>
      <c r="C695" s="22"/>
      <c r="D695" s="7"/>
    </row>
    <row r="696" spans="1:4" ht="12.75" customHeight="1">
      <c r="A696" s="65"/>
      <c r="B696" s="23"/>
      <c r="C696" s="22"/>
      <c r="D696" s="7"/>
    </row>
    <row r="697" spans="1:4" ht="12.75" customHeight="1">
      <c r="A697" s="65"/>
      <c r="B697" s="23"/>
      <c r="C697" s="22"/>
      <c r="D697" s="7"/>
    </row>
    <row r="698" spans="1:4" ht="12.75" customHeight="1">
      <c r="A698" s="65"/>
      <c r="B698" s="23"/>
      <c r="C698" s="22"/>
      <c r="D698" s="7"/>
    </row>
    <row r="699" spans="1:4" ht="12.75" customHeight="1">
      <c r="A699" s="65"/>
      <c r="B699" s="23"/>
      <c r="C699" s="22"/>
      <c r="D699" s="7"/>
    </row>
    <row r="700" spans="1:4" ht="12.75" customHeight="1">
      <c r="A700" s="65"/>
      <c r="B700" s="23"/>
      <c r="C700" s="22"/>
      <c r="D700" s="7"/>
    </row>
    <row r="701" spans="1:4" ht="12.75" customHeight="1">
      <c r="A701" s="65"/>
      <c r="B701" s="23"/>
      <c r="C701" s="22"/>
      <c r="D701" s="7"/>
    </row>
    <row r="702" spans="1:4" ht="12.75" customHeight="1">
      <c r="A702" s="65"/>
      <c r="B702" s="23"/>
      <c r="C702" s="22"/>
      <c r="D702" s="7"/>
    </row>
    <row r="703" spans="1:4" ht="12.75" customHeight="1">
      <c r="A703" s="65"/>
      <c r="B703" s="23"/>
      <c r="C703" s="22"/>
      <c r="D703" s="7"/>
    </row>
    <row r="704" spans="1:4" ht="12.75" customHeight="1">
      <c r="A704" s="65"/>
      <c r="B704" s="23"/>
      <c r="C704" s="22"/>
      <c r="D704" s="7"/>
    </row>
    <row r="705" spans="1:4" ht="12.75" customHeight="1">
      <c r="A705" s="65"/>
      <c r="B705" s="23"/>
      <c r="C705" s="22"/>
      <c r="D705" s="7"/>
    </row>
    <row r="706" spans="1:4" ht="12.75" customHeight="1">
      <c r="A706" s="65"/>
      <c r="B706" s="23"/>
      <c r="C706" s="22"/>
      <c r="D706" s="7"/>
    </row>
    <row r="707" spans="1:4" ht="12.75" customHeight="1">
      <c r="A707" s="65"/>
      <c r="B707" s="23"/>
      <c r="C707" s="22"/>
      <c r="D707" s="7"/>
    </row>
    <row r="708" spans="1:4" ht="12.75" customHeight="1">
      <c r="A708" s="65"/>
      <c r="B708" s="23"/>
      <c r="C708" s="22"/>
      <c r="D708" s="7"/>
    </row>
    <row r="709" spans="1:4" ht="12.75" customHeight="1">
      <c r="A709" s="65"/>
      <c r="B709" s="23"/>
      <c r="C709" s="22"/>
      <c r="D709" s="7"/>
    </row>
    <row r="710" spans="1:4" ht="12.75" customHeight="1">
      <c r="A710" s="65"/>
      <c r="B710" s="23"/>
      <c r="C710" s="22"/>
      <c r="D710" s="7"/>
    </row>
    <row r="711" spans="1:4" ht="12.75" customHeight="1">
      <c r="A711" s="65"/>
      <c r="B711" s="23"/>
      <c r="C711" s="22"/>
      <c r="D711" s="7"/>
    </row>
    <row r="712" spans="1:4" ht="12.75" customHeight="1">
      <c r="A712" s="65"/>
      <c r="B712" s="23"/>
      <c r="C712" s="22"/>
      <c r="D712" s="7"/>
    </row>
    <row r="713" spans="1:4" ht="12.75" customHeight="1">
      <c r="A713" s="65"/>
      <c r="B713" s="23"/>
      <c r="C713" s="22"/>
      <c r="D713" s="7"/>
    </row>
    <row r="714" spans="1:4" ht="12.75" customHeight="1">
      <c r="A714" s="65"/>
      <c r="B714" s="23"/>
      <c r="C714" s="22"/>
      <c r="D714" s="7"/>
    </row>
    <row r="715" spans="1:4" ht="12.75" customHeight="1">
      <c r="A715" s="65"/>
      <c r="B715" s="23"/>
      <c r="C715" s="22"/>
      <c r="D715" s="7"/>
    </row>
    <row r="716" spans="1:4" ht="12.75" customHeight="1">
      <c r="A716" s="65"/>
      <c r="B716" s="23"/>
      <c r="C716" s="22"/>
      <c r="D716" s="7"/>
    </row>
    <row r="717" spans="1:4" ht="12.75" customHeight="1">
      <c r="A717" s="65"/>
      <c r="B717" s="23"/>
      <c r="C717" s="22"/>
      <c r="D717" s="7"/>
    </row>
    <row r="718" spans="1:4" ht="12.75" customHeight="1">
      <c r="A718" s="65"/>
      <c r="B718" s="23"/>
      <c r="C718" s="22"/>
      <c r="D718" s="7"/>
    </row>
    <row r="719" spans="1:4" ht="12.75" customHeight="1">
      <c r="A719" s="65"/>
      <c r="B719" s="23"/>
      <c r="C719" s="22"/>
      <c r="D719" s="7"/>
    </row>
    <row r="720" spans="1:4" ht="12.75" customHeight="1">
      <c r="A720" s="65"/>
      <c r="B720" s="23"/>
      <c r="C720" s="22"/>
      <c r="D720" s="7"/>
    </row>
    <row r="721" spans="1:4" ht="12.75" customHeight="1">
      <c r="A721" s="65"/>
      <c r="B721" s="23"/>
      <c r="C721" s="22"/>
      <c r="D721" s="7"/>
    </row>
    <row r="722" spans="1:4" ht="12.75" customHeight="1">
      <c r="A722" s="65"/>
      <c r="B722" s="23"/>
      <c r="C722" s="22"/>
      <c r="D722" s="7"/>
    </row>
    <row r="723" spans="1:4" ht="12.75" customHeight="1">
      <c r="A723" s="65"/>
      <c r="B723" s="23"/>
      <c r="C723" s="22"/>
      <c r="D723" s="7"/>
    </row>
    <row r="724" spans="1:4" ht="12.75" customHeight="1">
      <c r="A724" s="65"/>
      <c r="B724" s="23"/>
      <c r="C724" s="22"/>
      <c r="D724" s="7"/>
    </row>
    <row r="725" spans="1:4" ht="12.75" customHeight="1">
      <c r="A725" s="65"/>
      <c r="B725" s="23"/>
      <c r="C725" s="22"/>
      <c r="D725" s="7"/>
    </row>
    <row r="726" spans="1:4" ht="12.75" customHeight="1">
      <c r="A726" s="65"/>
      <c r="B726" s="23"/>
      <c r="C726" s="22"/>
      <c r="D726" s="7"/>
    </row>
    <row r="727" spans="1:4" ht="12.75" customHeight="1">
      <c r="A727" s="65"/>
      <c r="B727" s="23"/>
      <c r="C727" s="22"/>
      <c r="D727" s="7"/>
    </row>
    <row r="728" spans="1:4" ht="12.75" customHeight="1">
      <c r="A728" s="65"/>
      <c r="B728" s="23"/>
      <c r="C728" s="22"/>
      <c r="D728" s="7"/>
    </row>
    <row r="729" spans="1:4" ht="12.75" customHeight="1">
      <c r="A729" s="65"/>
      <c r="B729" s="23"/>
      <c r="C729" s="22"/>
      <c r="D729" s="7"/>
    </row>
    <row r="730" spans="1:4" ht="12.75" customHeight="1">
      <c r="A730" s="65"/>
      <c r="B730" s="23"/>
      <c r="C730" s="22"/>
      <c r="D730" s="7"/>
    </row>
    <row r="731" spans="1:4" ht="12.75" customHeight="1">
      <c r="A731" s="65"/>
      <c r="B731" s="23"/>
      <c r="C731" s="22"/>
      <c r="D731" s="7"/>
    </row>
    <row r="732" spans="1:4" ht="12.75" customHeight="1">
      <c r="A732" s="65"/>
      <c r="B732" s="23"/>
      <c r="C732" s="22"/>
      <c r="D732" s="7"/>
    </row>
    <row r="733" spans="1:4" ht="12.75" customHeight="1">
      <c r="A733" s="65"/>
      <c r="B733" s="23"/>
      <c r="C733" s="22"/>
      <c r="D733" s="7"/>
    </row>
    <row r="734" spans="1:4" ht="12.75" customHeight="1">
      <c r="A734" s="65"/>
      <c r="B734" s="23"/>
      <c r="C734" s="22"/>
      <c r="D734" s="7"/>
    </row>
    <row r="735" spans="1:4" ht="12.75" customHeight="1">
      <c r="A735" s="65"/>
      <c r="B735" s="23"/>
      <c r="C735" s="22"/>
      <c r="D735" s="7"/>
    </row>
    <row r="736" spans="1:4" ht="12.75" customHeight="1">
      <c r="A736" s="65"/>
      <c r="B736" s="23"/>
      <c r="C736" s="22"/>
      <c r="D736" s="7"/>
    </row>
    <row r="737" spans="1:4" ht="12.75" customHeight="1">
      <c r="A737" s="65"/>
      <c r="B737" s="23"/>
      <c r="C737" s="22"/>
      <c r="D737" s="7"/>
    </row>
    <row r="738" spans="1:4" ht="12.75" customHeight="1">
      <c r="A738" s="65"/>
      <c r="B738" s="23"/>
      <c r="C738" s="22"/>
      <c r="D738" s="7"/>
    </row>
    <row r="739" spans="1:4" ht="12.75" customHeight="1">
      <c r="A739" s="65"/>
      <c r="B739" s="23"/>
      <c r="C739" s="22"/>
      <c r="D739" s="7"/>
    </row>
    <row r="740" spans="1:4" ht="12.75" customHeight="1">
      <c r="A740" s="65"/>
      <c r="B740" s="23"/>
      <c r="C740" s="22"/>
      <c r="D740" s="7"/>
    </row>
    <row r="741" spans="1:4" ht="12.75" customHeight="1">
      <c r="A741" s="65"/>
      <c r="B741" s="23"/>
      <c r="C741" s="22"/>
      <c r="D741" s="7"/>
    </row>
    <row r="742" spans="1:4" ht="12.75" customHeight="1">
      <c r="A742" s="65"/>
      <c r="B742" s="23"/>
      <c r="C742" s="22"/>
      <c r="D742" s="7"/>
    </row>
    <row r="743" spans="1:4" ht="12.75" customHeight="1">
      <c r="A743" s="65"/>
      <c r="B743" s="23"/>
      <c r="C743" s="22"/>
      <c r="D743" s="7"/>
    </row>
    <row r="744" spans="1:4" ht="12.75" customHeight="1">
      <c r="A744" s="65"/>
      <c r="B744" s="23"/>
      <c r="C744" s="22"/>
      <c r="D744" s="7"/>
    </row>
    <row r="745" spans="1:4" ht="12.75" customHeight="1">
      <c r="A745" s="65"/>
      <c r="B745" s="23"/>
      <c r="C745" s="22"/>
      <c r="D745" s="7"/>
    </row>
    <row r="746" spans="1:4" ht="12.75" customHeight="1">
      <c r="A746" s="65"/>
      <c r="B746" s="23"/>
      <c r="C746" s="22"/>
      <c r="D746" s="7"/>
    </row>
    <row r="747" spans="1:4" ht="12.75" customHeight="1">
      <c r="A747" s="65"/>
      <c r="B747" s="23"/>
      <c r="C747" s="22"/>
      <c r="D747" s="7"/>
    </row>
    <row r="748" spans="1:4" ht="12.75" customHeight="1">
      <c r="A748" s="65"/>
      <c r="B748" s="23"/>
      <c r="C748" s="22"/>
      <c r="D748" s="7"/>
    </row>
    <row r="749" spans="1:4" ht="12.75" customHeight="1">
      <c r="A749" s="65"/>
      <c r="B749" s="23"/>
      <c r="C749" s="22"/>
      <c r="D749" s="7"/>
    </row>
    <row r="750" spans="1:4" ht="12.75" customHeight="1">
      <c r="A750" s="65"/>
      <c r="B750" s="23"/>
      <c r="C750" s="22"/>
      <c r="D750" s="7"/>
    </row>
    <row r="751" spans="1:4" ht="12.75" customHeight="1">
      <c r="A751" s="65"/>
      <c r="B751" s="23"/>
      <c r="C751" s="22"/>
      <c r="D751" s="7"/>
    </row>
    <row r="752" spans="1:4" ht="12.75" customHeight="1">
      <c r="A752" s="65"/>
      <c r="B752" s="23"/>
      <c r="C752" s="22"/>
      <c r="D752" s="7"/>
    </row>
    <row r="753" spans="1:4" ht="12.75" customHeight="1">
      <c r="A753" s="65"/>
      <c r="B753" s="23"/>
      <c r="C753" s="22"/>
      <c r="D753" s="7"/>
    </row>
    <row r="754" spans="1:4" ht="12.75" customHeight="1">
      <c r="A754" s="65"/>
      <c r="B754" s="23"/>
      <c r="C754" s="22"/>
      <c r="D754" s="7"/>
    </row>
    <row r="755" spans="1:4" ht="12.75" customHeight="1">
      <c r="A755" s="65"/>
      <c r="B755" s="23"/>
      <c r="C755" s="22"/>
      <c r="D755" s="7"/>
    </row>
    <row r="756" spans="1:4" ht="12.75" customHeight="1">
      <c r="A756" s="65"/>
      <c r="B756" s="23"/>
      <c r="C756" s="22"/>
      <c r="D756" s="7"/>
    </row>
    <row r="757" spans="1:4" ht="12.75" customHeight="1">
      <c r="A757" s="65"/>
      <c r="B757" s="23"/>
      <c r="C757" s="22"/>
      <c r="D757" s="7"/>
    </row>
    <row r="758" spans="1:4" ht="12.75" customHeight="1">
      <c r="A758" s="65"/>
      <c r="B758" s="23"/>
      <c r="C758" s="22"/>
      <c r="D758" s="7"/>
    </row>
    <row r="759" spans="1:4" ht="12.75" customHeight="1">
      <c r="A759" s="65"/>
      <c r="B759" s="23"/>
      <c r="C759" s="22"/>
      <c r="D759" s="7"/>
    </row>
    <row r="760" spans="1:4" ht="12.75" customHeight="1">
      <c r="A760" s="65"/>
      <c r="B760" s="23"/>
      <c r="C760" s="22"/>
      <c r="D760" s="7"/>
    </row>
    <row r="761" spans="1:4" ht="12.75" customHeight="1">
      <c r="A761" s="65"/>
      <c r="B761" s="23"/>
      <c r="C761" s="22"/>
      <c r="D761" s="7"/>
    </row>
    <row r="762" spans="1:4" ht="12.75" customHeight="1">
      <c r="A762" s="65"/>
      <c r="B762" s="23"/>
      <c r="C762" s="22"/>
      <c r="D762" s="7"/>
    </row>
    <row r="763" spans="1:4" ht="12.75" customHeight="1">
      <c r="A763" s="65"/>
      <c r="B763" s="23"/>
      <c r="C763" s="22"/>
      <c r="D763" s="7"/>
    </row>
    <row r="764" spans="1:4" ht="12.75" customHeight="1">
      <c r="A764" s="65"/>
      <c r="B764" s="23"/>
      <c r="C764" s="22"/>
      <c r="D764" s="7"/>
    </row>
    <row r="765" spans="1:4" ht="12.75" customHeight="1">
      <c r="A765" s="65"/>
      <c r="B765" s="23"/>
      <c r="C765" s="22"/>
      <c r="D765" s="7"/>
    </row>
    <row r="766" spans="1:4" ht="12.75" customHeight="1">
      <c r="A766" s="65"/>
      <c r="B766" s="23"/>
      <c r="C766" s="22"/>
      <c r="D766" s="7"/>
    </row>
    <row r="767" spans="1:4" ht="12.75" customHeight="1">
      <c r="A767" s="65"/>
      <c r="B767" s="23"/>
      <c r="C767" s="22"/>
      <c r="D767" s="7"/>
    </row>
    <row r="768" spans="1:4" ht="12.75" customHeight="1">
      <c r="A768" s="65"/>
      <c r="B768" s="23"/>
      <c r="C768" s="22"/>
      <c r="D768" s="7"/>
    </row>
    <row r="769" spans="1:4" ht="12.75" customHeight="1">
      <c r="A769" s="65"/>
      <c r="B769" s="23"/>
      <c r="C769" s="22"/>
      <c r="D769" s="7"/>
    </row>
    <row r="770" spans="1:4" ht="12.75" customHeight="1">
      <c r="A770" s="65"/>
      <c r="B770" s="23"/>
      <c r="C770" s="22"/>
      <c r="D770" s="7"/>
    </row>
    <row r="771" spans="1:4" ht="12.75" customHeight="1">
      <c r="A771" s="65"/>
      <c r="B771" s="23"/>
      <c r="C771" s="22"/>
      <c r="D771" s="7"/>
    </row>
    <row r="772" spans="1:4" ht="12.75" customHeight="1">
      <c r="A772" s="65"/>
      <c r="B772" s="23"/>
      <c r="C772" s="22"/>
      <c r="D772" s="7"/>
    </row>
    <row r="773" spans="1:4" ht="12.75" customHeight="1">
      <c r="A773" s="65"/>
      <c r="B773" s="23"/>
      <c r="C773" s="22"/>
      <c r="D773" s="7"/>
    </row>
    <row r="774" spans="1:4" ht="12.75" customHeight="1">
      <c r="A774" s="65"/>
      <c r="B774" s="23"/>
      <c r="C774" s="22"/>
      <c r="D774" s="7"/>
    </row>
    <row r="775" spans="1:4" ht="12.75" customHeight="1">
      <c r="A775" s="65"/>
      <c r="B775" s="23"/>
      <c r="C775" s="22"/>
      <c r="D775" s="7"/>
    </row>
    <row r="776" spans="1:4" ht="12.75" customHeight="1">
      <c r="A776" s="65"/>
      <c r="B776" s="23"/>
      <c r="C776" s="22"/>
      <c r="D776" s="7"/>
    </row>
    <row r="777" spans="1:4" ht="12.75" customHeight="1">
      <c r="A777" s="65"/>
      <c r="B777" s="23"/>
      <c r="C777" s="22"/>
      <c r="D777" s="7"/>
    </row>
    <row r="778" spans="1:4" ht="12.75" customHeight="1">
      <c r="A778" s="65"/>
      <c r="B778" s="23"/>
      <c r="C778" s="22"/>
      <c r="D778" s="7"/>
    </row>
    <row r="779" spans="1:4" ht="12.75" customHeight="1">
      <c r="A779" s="65"/>
      <c r="B779" s="23"/>
      <c r="C779" s="22"/>
      <c r="D779" s="7"/>
    </row>
    <row r="780" spans="1:4" ht="12.75" customHeight="1">
      <c r="A780" s="65"/>
      <c r="B780" s="23"/>
      <c r="C780" s="22"/>
      <c r="D780" s="7"/>
    </row>
    <row r="781" spans="1:4" ht="12.75" customHeight="1">
      <c r="A781" s="65"/>
      <c r="B781" s="23"/>
      <c r="C781" s="22"/>
      <c r="D781" s="7"/>
    </row>
    <row r="782" spans="1:4" ht="12.75" customHeight="1">
      <c r="A782" s="65"/>
      <c r="B782" s="23"/>
      <c r="C782" s="22"/>
      <c r="D782" s="7"/>
    </row>
    <row r="783" spans="1:4" ht="12.75" customHeight="1">
      <c r="A783" s="65"/>
      <c r="B783" s="23"/>
      <c r="C783" s="22"/>
      <c r="D783" s="7"/>
    </row>
    <row r="784" spans="1:4" ht="12.75" customHeight="1">
      <c r="A784" s="65"/>
      <c r="B784" s="23"/>
      <c r="C784" s="22"/>
      <c r="D784" s="7"/>
    </row>
    <row r="785" spans="1:4" ht="12.75" customHeight="1">
      <c r="A785" s="65"/>
      <c r="B785" s="23"/>
      <c r="C785" s="22"/>
      <c r="D785" s="7"/>
    </row>
    <row r="786" spans="1:4" ht="12.75" customHeight="1">
      <c r="A786" s="65"/>
      <c r="B786" s="23"/>
      <c r="C786" s="22"/>
      <c r="D786" s="7"/>
    </row>
    <row r="787" spans="1:4" ht="12.75" customHeight="1">
      <c r="A787" s="65"/>
      <c r="B787" s="23"/>
      <c r="C787" s="22"/>
      <c r="D787" s="7"/>
    </row>
    <row r="788" spans="1:4" ht="12.75" customHeight="1">
      <c r="A788" s="65"/>
      <c r="B788" s="23"/>
      <c r="C788" s="22"/>
      <c r="D788" s="7"/>
    </row>
    <row r="789" spans="1:4" ht="12.75" customHeight="1">
      <c r="A789" s="65"/>
      <c r="B789" s="23"/>
      <c r="C789" s="22"/>
      <c r="D789" s="7"/>
    </row>
    <row r="790" spans="1:4" ht="12.75" customHeight="1">
      <c r="A790" s="65"/>
      <c r="B790" s="23"/>
      <c r="C790" s="22"/>
      <c r="D790" s="7"/>
    </row>
    <row r="791" spans="1:4" ht="12.75" customHeight="1">
      <c r="A791" s="65"/>
      <c r="B791" s="23"/>
      <c r="C791" s="22"/>
      <c r="D791" s="7"/>
    </row>
    <row r="792" spans="1:4" ht="12.75" customHeight="1">
      <c r="A792" s="65"/>
      <c r="B792" s="23"/>
      <c r="C792" s="22"/>
      <c r="D792" s="7"/>
    </row>
    <row r="793" spans="1:4" ht="12.75" customHeight="1">
      <c r="A793" s="65"/>
      <c r="B793" s="23"/>
      <c r="C793" s="22"/>
      <c r="D793" s="7"/>
    </row>
    <row r="794" spans="1:4" ht="12.75" customHeight="1">
      <c r="A794" s="65"/>
      <c r="B794" s="23"/>
      <c r="C794" s="22"/>
      <c r="D794" s="7"/>
    </row>
    <row r="795" spans="1:4" ht="12.75" customHeight="1">
      <c r="A795" s="65"/>
      <c r="B795" s="23"/>
      <c r="C795" s="22"/>
      <c r="D795" s="7"/>
    </row>
    <row r="796" spans="1:4" ht="12.75" customHeight="1">
      <c r="A796" s="65"/>
      <c r="B796" s="23"/>
      <c r="C796" s="22"/>
      <c r="D796" s="7"/>
    </row>
    <row r="797" spans="1:4" ht="12.75" customHeight="1">
      <c r="A797" s="65"/>
      <c r="B797" s="23"/>
      <c r="C797" s="22"/>
      <c r="D797" s="7"/>
    </row>
    <row r="798" spans="1:4" ht="12.75" customHeight="1">
      <c r="A798" s="65"/>
      <c r="B798" s="23"/>
      <c r="C798" s="22"/>
      <c r="D798" s="7"/>
    </row>
    <row r="799" spans="1:4" ht="12.75" customHeight="1">
      <c r="A799" s="65"/>
      <c r="B799" s="23"/>
      <c r="C799" s="22"/>
      <c r="D799" s="7"/>
    </row>
    <row r="800" spans="1:4" ht="12.75" customHeight="1">
      <c r="A800" s="65"/>
      <c r="B800" s="23"/>
      <c r="C800" s="22"/>
      <c r="D800" s="7"/>
    </row>
    <row r="801" spans="1:4" ht="12.75" customHeight="1">
      <c r="A801" s="65"/>
      <c r="B801" s="23"/>
      <c r="C801" s="22"/>
      <c r="D801" s="7"/>
    </row>
    <row r="802" spans="1:4" ht="12.75" customHeight="1">
      <c r="A802" s="65"/>
      <c r="B802" s="23"/>
      <c r="C802" s="22"/>
      <c r="D802" s="7"/>
    </row>
    <row r="803" spans="1:4" ht="12.75" customHeight="1">
      <c r="A803" s="65"/>
      <c r="B803" s="23"/>
      <c r="C803" s="22"/>
      <c r="D803" s="7"/>
    </row>
    <row r="804" spans="1:4" ht="12.75" customHeight="1">
      <c r="A804" s="65"/>
      <c r="B804" s="23"/>
      <c r="C804" s="22"/>
      <c r="D804" s="7"/>
    </row>
    <row r="805" spans="1:4" ht="12.75" customHeight="1">
      <c r="A805" s="65"/>
      <c r="B805" s="23"/>
      <c r="C805" s="22"/>
      <c r="D805" s="7"/>
    </row>
    <row r="806" spans="1:4" ht="12.75" customHeight="1">
      <c r="A806" s="65"/>
      <c r="B806" s="23"/>
      <c r="C806" s="22"/>
      <c r="D806" s="7"/>
    </row>
    <row r="807" spans="1:4" ht="12.75" customHeight="1">
      <c r="A807" s="65"/>
      <c r="B807" s="23"/>
      <c r="C807" s="22"/>
      <c r="D807" s="7"/>
    </row>
    <row r="808" spans="1:4" ht="12.75" customHeight="1">
      <c r="A808" s="65"/>
      <c r="B808" s="23"/>
      <c r="C808" s="22"/>
      <c r="D808" s="7"/>
    </row>
    <row r="809" spans="1:4" ht="12.75" customHeight="1">
      <c r="A809" s="65"/>
      <c r="B809" s="23"/>
      <c r="C809" s="22"/>
      <c r="D809" s="7"/>
    </row>
    <row r="810" spans="1:4" ht="12.75" customHeight="1">
      <c r="A810" s="65"/>
      <c r="B810" s="23"/>
      <c r="C810" s="22"/>
      <c r="D810" s="7"/>
    </row>
    <row r="811" spans="1:4" ht="12.75" customHeight="1">
      <c r="A811" s="65"/>
      <c r="B811" s="23"/>
      <c r="C811" s="22"/>
      <c r="D811" s="7"/>
    </row>
    <row r="812" spans="1:4" ht="12.75" customHeight="1">
      <c r="A812" s="65"/>
      <c r="B812" s="23"/>
      <c r="C812" s="22"/>
      <c r="D812" s="7"/>
    </row>
    <row r="813" spans="1:4" ht="12.75" customHeight="1">
      <c r="A813" s="65"/>
      <c r="B813" s="23"/>
      <c r="C813" s="22"/>
      <c r="D813" s="7"/>
    </row>
    <row r="814" spans="1:4" ht="12.75" customHeight="1">
      <c r="A814" s="65"/>
      <c r="B814" s="23"/>
      <c r="C814" s="22"/>
      <c r="D814" s="7"/>
    </row>
    <row r="815" spans="1:4" ht="12.75" customHeight="1">
      <c r="A815" s="65"/>
      <c r="B815" s="23"/>
      <c r="C815" s="22"/>
      <c r="D815" s="7"/>
    </row>
    <row r="816" spans="1:4" ht="12.75" customHeight="1">
      <c r="A816" s="65"/>
      <c r="B816" s="23"/>
      <c r="C816" s="22"/>
      <c r="D816" s="7"/>
    </row>
    <row r="817" spans="1:4" ht="12.75" customHeight="1">
      <c r="A817" s="65"/>
      <c r="B817" s="23"/>
      <c r="C817" s="22"/>
      <c r="D817" s="7"/>
    </row>
    <row r="818" spans="1:4" ht="12.75" customHeight="1">
      <c r="A818" s="65"/>
      <c r="B818" s="23"/>
      <c r="C818" s="22"/>
      <c r="D818" s="7"/>
    </row>
    <row r="819" spans="1:4" ht="12.75" customHeight="1">
      <c r="A819" s="65"/>
      <c r="B819" s="23"/>
      <c r="C819" s="22"/>
      <c r="D819" s="7"/>
    </row>
    <row r="820" spans="1:4" ht="12.75" customHeight="1">
      <c r="A820" s="65"/>
      <c r="B820" s="23"/>
      <c r="C820" s="22"/>
      <c r="D820" s="7"/>
    </row>
    <row r="821" spans="1:4" ht="12.75" customHeight="1">
      <c r="A821" s="65"/>
      <c r="B821" s="23"/>
      <c r="C821" s="22"/>
      <c r="D821" s="7"/>
    </row>
    <row r="822" spans="1:4" ht="12.75" customHeight="1">
      <c r="A822" s="65"/>
      <c r="B822" s="23"/>
      <c r="C822" s="22"/>
      <c r="D822" s="7"/>
    </row>
    <row r="823" spans="1:4" ht="12.75" customHeight="1">
      <c r="A823" s="65"/>
      <c r="B823" s="23"/>
      <c r="C823" s="22"/>
      <c r="D823" s="7"/>
    </row>
    <row r="824" spans="1:4" ht="12.75" customHeight="1">
      <c r="A824" s="65"/>
      <c r="B824" s="23"/>
      <c r="C824" s="22"/>
      <c r="D824" s="7"/>
    </row>
    <row r="825" spans="1:4" ht="12.75" customHeight="1">
      <c r="A825" s="65"/>
      <c r="B825" s="23"/>
      <c r="C825" s="22"/>
      <c r="D825" s="7"/>
    </row>
    <row r="826" spans="1:4" ht="12.75" customHeight="1">
      <c r="A826" s="65"/>
      <c r="B826" s="23"/>
      <c r="C826" s="22"/>
      <c r="D826" s="7"/>
    </row>
    <row r="827" spans="1:4" ht="12.75" customHeight="1">
      <c r="A827" s="65"/>
      <c r="B827" s="23"/>
      <c r="C827" s="22"/>
      <c r="D827" s="7"/>
    </row>
    <row r="828" spans="1:4" ht="12.75" customHeight="1">
      <c r="A828" s="65"/>
      <c r="B828" s="23"/>
      <c r="C828" s="22"/>
      <c r="D828" s="7"/>
    </row>
    <row r="829" spans="1:4" ht="12.75" customHeight="1">
      <c r="A829" s="65"/>
      <c r="B829" s="23"/>
      <c r="C829" s="22"/>
      <c r="D829" s="7"/>
    </row>
    <row r="830" spans="1:4" ht="12.75" customHeight="1">
      <c r="A830" s="65"/>
      <c r="B830" s="23"/>
      <c r="C830" s="22"/>
      <c r="D830" s="7"/>
    </row>
    <row r="831" spans="1:4" ht="12.75" customHeight="1">
      <c r="A831" s="65"/>
      <c r="B831" s="23"/>
      <c r="C831" s="22"/>
      <c r="D831" s="7"/>
    </row>
    <row r="832" spans="1:4" ht="12.75" customHeight="1">
      <c r="A832" s="65"/>
      <c r="B832" s="23"/>
      <c r="C832" s="22"/>
      <c r="D832" s="7"/>
    </row>
    <row r="833" spans="1:4" ht="12.75" customHeight="1">
      <c r="A833" s="65"/>
      <c r="B833" s="23"/>
      <c r="C833" s="22"/>
      <c r="D833" s="7"/>
    </row>
    <row r="834" spans="1:4" ht="12.75" customHeight="1">
      <c r="A834" s="65"/>
      <c r="B834" s="23"/>
      <c r="C834" s="22"/>
      <c r="D834" s="7"/>
    </row>
    <row r="835" spans="1:4" ht="12.75" customHeight="1">
      <c r="A835" s="65"/>
      <c r="B835" s="23"/>
      <c r="C835" s="22"/>
      <c r="D835" s="7"/>
    </row>
    <row r="836" spans="1:4" ht="12.75" customHeight="1">
      <c r="A836" s="65"/>
      <c r="B836" s="23"/>
      <c r="C836" s="22"/>
      <c r="D836" s="7"/>
    </row>
    <row r="837" spans="1:4" ht="12.75" customHeight="1">
      <c r="A837" s="65"/>
      <c r="B837" s="23"/>
      <c r="C837" s="22"/>
      <c r="D837" s="7"/>
    </row>
    <row r="838" spans="1:4" ht="12.75" customHeight="1">
      <c r="A838" s="65"/>
      <c r="B838" s="23"/>
      <c r="C838" s="22"/>
      <c r="D838" s="7"/>
    </row>
    <row r="839" spans="1:4" ht="12.75" customHeight="1">
      <c r="A839" s="65"/>
      <c r="B839" s="23"/>
      <c r="C839" s="22"/>
      <c r="D839" s="7"/>
    </row>
    <row r="840" spans="1:4" ht="12.75" customHeight="1">
      <c r="A840" s="65"/>
      <c r="B840" s="23"/>
      <c r="C840" s="22"/>
      <c r="D840" s="7"/>
    </row>
    <row r="841" spans="1:4" ht="12.75" customHeight="1">
      <c r="A841" s="65"/>
      <c r="B841" s="23"/>
      <c r="C841" s="22"/>
      <c r="D841" s="7"/>
    </row>
    <row r="842" spans="1:4" ht="12.75" customHeight="1">
      <c r="A842" s="65"/>
      <c r="B842" s="23"/>
      <c r="C842" s="22"/>
      <c r="D842" s="7"/>
    </row>
    <row r="843" spans="1:4" ht="12.75" customHeight="1">
      <c r="A843" s="65"/>
      <c r="B843" s="23"/>
      <c r="C843" s="22"/>
      <c r="D843" s="7"/>
    </row>
    <row r="844" spans="1:4" ht="12.75" customHeight="1">
      <c r="A844" s="65"/>
      <c r="B844" s="23"/>
      <c r="C844" s="22"/>
      <c r="D844" s="7"/>
    </row>
    <row r="845" spans="1:4" ht="12.75" customHeight="1">
      <c r="A845" s="65"/>
      <c r="B845" s="23"/>
      <c r="C845" s="22"/>
      <c r="D845" s="7"/>
    </row>
    <row r="846" spans="1:4" ht="12.75" customHeight="1">
      <c r="A846" s="65"/>
      <c r="B846" s="23"/>
      <c r="C846" s="22"/>
      <c r="D846" s="7"/>
    </row>
    <row r="847" spans="1:4" ht="12.75" customHeight="1">
      <c r="A847" s="65"/>
      <c r="B847" s="23"/>
      <c r="C847" s="22"/>
      <c r="D847" s="7"/>
    </row>
    <row r="848" spans="1:4" ht="12.75" customHeight="1">
      <c r="A848" s="65"/>
      <c r="B848" s="23"/>
      <c r="C848" s="22"/>
      <c r="D848" s="7"/>
    </row>
    <row r="849" spans="1:4" ht="12.75" customHeight="1">
      <c r="A849" s="65"/>
      <c r="B849" s="23"/>
      <c r="C849" s="22"/>
      <c r="D849" s="7"/>
    </row>
    <row r="850" spans="1:4" ht="12.75" customHeight="1">
      <c r="A850" s="65"/>
      <c r="B850" s="23"/>
      <c r="C850" s="22"/>
      <c r="D850" s="7"/>
    </row>
    <row r="851" spans="1:4" ht="12.75" customHeight="1">
      <c r="A851" s="65"/>
      <c r="B851" s="23"/>
      <c r="C851" s="22"/>
      <c r="D851" s="7"/>
    </row>
    <row r="852" spans="1:4" ht="12.75" customHeight="1">
      <c r="A852" s="65"/>
      <c r="B852" s="23"/>
      <c r="C852" s="22"/>
      <c r="D852" s="7"/>
    </row>
    <row r="853" spans="1:4" ht="12.75" customHeight="1">
      <c r="A853" s="65"/>
      <c r="B853" s="23"/>
      <c r="C853" s="22"/>
      <c r="D853" s="7"/>
    </row>
    <row r="854" spans="1:4" ht="12.75" customHeight="1">
      <c r="A854" s="65"/>
      <c r="B854" s="23"/>
      <c r="C854" s="22"/>
      <c r="D854" s="7"/>
    </row>
    <row r="855" spans="1:4" ht="12.75" customHeight="1">
      <c r="A855" s="65"/>
      <c r="B855" s="23"/>
      <c r="C855" s="22"/>
      <c r="D855" s="7"/>
    </row>
    <row r="856" spans="1:4" ht="12.75" customHeight="1">
      <c r="A856" s="65"/>
      <c r="B856" s="23"/>
      <c r="C856" s="22"/>
      <c r="D856" s="7"/>
    </row>
    <row r="857" spans="1:4" ht="12.75" customHeight="1">
      <c r="A857" s="65"/>
      <c r="B857" s="23"/>
      <c r="C857" s="22"/>
      <c r="D857" s="7"/>
    </row>
    <row r="858" spans="1:4" ht="12.75" customHeight="1">
      <c r="A858" s="65"/>
      <c r="B858" s="23"/>
      <c r="C858" s="22"/>
      <c r="D858" s="7"/>
    </row>
    <row r="859" spans="1:4" ht="12.75" customHeight="1">
      <c r="A859" s="65"/>
      <c r="B859" s="23"/>
      <c r="C859" s="22"/>
      <c r="D859" s="7"/>
    </row>
    <row r="860" spans="1:4" ht="12.75" customHeight="1">
      <c r="A860" s="65"/>
      <c r="B860" s="23"/>
      <c r="C860" s="22"/>
      <c r="D860" s="7"/>
    </row>
    <row r="861" spans="1:4" ht="12.75" customHeight="1">
      <c r="A861" s="65"/>
      <c r="B861" s="23"/>
      <c r="C861" s="22"/>
      <c r="D861" s="7"/>
    </row>
    <row r="862" spans="1:4" ht="12.75" customHeight="1">
      <c r="A862" s="65"/>
      <c r="B862" s="23"/>
      <c r="C862" s="22"/>
      <c r="D862" s="7"/>
    </row>
    <row r="863" spans="1:4" ht="12.75" customHeight="1">
      <c r="A863" s="65"/>
      <c r="B863" s="23"/>
      <c r="C863" s="22"/>
      <c r="D863" s="7"/>
    </row>
    <row r="864" spans="1:4" ht="12.75" customHeight="1">
      <c r="A864" s="65"/>
      <c r="B864" s="23"/>
      <c r="C864" s="22"/>
      <c r="D864" s="7"/>
    </row>
    <row r="865" spans="1:4" ht="12.75" customHeight="1">
      <c r="A865" s="65"/>
      <c r="B865" s="23"/>
      <c r="C865" s="22"/>
      <c r="D865" s="7"/>
    </row>
    <row r="866" spans="1:4" ht="12.75" customHeight="1">
      <c r="A866" s="65"/>
      <c r="B866" s="23"/>
      <c r="C866" s="22"/>
      <c r="D866" s="7"/>
    </row>
    <row r="867" spans="1:4" ht="12.75" customHeight="1">
      <c r="A867" s="65"/>
      <c r="B867" s="23"/>
      <c r="C867" s="22"/>
      <c r="D867" s="7"/>
    </row>
    <row r="868" spans="1:4" ht="12.75" customHeight="1">
      <c r="A868" s="65"/>
      <c r="B868" s="23"/>
      <c r="C868" s="22"/>
      <c r="D868" s="7"/>
    </row>
    <row r="869" spans="1:4" ht="12.75" customHeight="1">
      <c r="A869" s="65"/>
      <c r="B869" s="23"/>
      <c r="C869" s="22"/>
      <c r="D869" s="7"/>
    </row>
    <row r="870" spans="1:4" ht="12.75" customHeight="1">
      <c r="A870" s="65"/>
      <c r="B870" s="23"/>
      <c r="C870" s="22"/>
      <c r="D870" s="7"/>
    </row>
    <row r="871" spans="1:4" ht="12.75" customHeight="1">
      <c r="A871" s="65"/>
      <c r="B871" s="23"/>
      <c r="C871" s="22"/>
      <c r="D871" s="7"/>
    </row>
    <row r="872" spans="1:4" ht="12.75" customHeight="1">
      <c r="A872" s="65"/>
      <c r="B872" s="23"/>
      <c r="C872" s="22"/>
      <c r="D872" s="7"/>
    </row>
    <row r="873" spans="1:4" ht="12.75" customHeight="1">
      <c r="A873" s="65"/>
      <c r="B873" s="23"/>
      <c r="C873" s="22"/>
      <c r="D873" s="7"/>
    </row>
    <row r="874" spans="1:4" ht="12.75" customHeight="1">
      <c r="A874" s="65"/>
      <c r="B874" s="23"/>
      <c r="C874" s="22"/>
      <c r="D874" s="7"/>
    </row>
    <row r="875" spans="1:4" ht="12.75" customHeight="1">
      <c r="A875" s="65"/>
      <c r="B875" s="23"/>
      <c r="C875" s="22"/>
      <c r="D875" s="7"/>
    </row>
    <row r="876" spans="1:4" ht="12.75" customHeight="1">
      <c r="A876" s="65"/>
      <c r="B876" s="23"/>
      <c r="C876" s="22"/>
      <c r="D876" s="7"/>
    </row>
    <row r="877" spans="1:4" ht="12.75" customHeight="1">
      <c r="A877" s="65"/>
      <c r="B877" s="23"/>
      <c r="C877" s="22"/>
      <c r="D877" s="7"/>
    </row>
    <row r="878" spans="1:4" ht="12.75" customHeight="1">
      <c r="A878" s="65"/>
      <c r="B878" s="23"/>
      <c r="C878" s="22"/>
      <c r="D878" s="7"/>
    </row>
    <row r="879" spans="1:4" ht="12.75" customHeight="1">
      <c r="A879" s="65"/>
      <c r="B879" s="23"/>
      <c r="C879" s="22"/>
      <c r="D879" s="7"/>
    </row>
    <row r="880" spans="1:4" ht="12.75" customHeight="1">
      <c r="A880" s="65"/>
      <c r="B880" s="23"/>
      <c r="C880" s="22"/>
      <c r="D880" s="7"/>
    </row>
    <row r="881" spans="1:4" ht="12.75" customHeight="1">
      <c r="A881" s="65"/>
      <c r="B881" s="23"/>
      <c r="C881" s="22"/>
      <c r="D881" s="7"/>
    </row>
    <row r="882" spans="1:4" ht="12.75" customHeight="1">
      <c r="A882" s="65"/>
      <c r="B882" s="23"/>
      <c r="C882" s="22"/>
      <c r="D882" s="7"/>
    </row>
    <row r="883" spans="1:4" ht="12.75" customHeight="1">
      <c r="A883" s="65"/>
      <c r="B883" s="23"/>
      <c r="C883" s="22"/>
      <c r="D883" s="7"/>
    </row>
    <row r="884" spans="1:4" ht="12.75" customHeight="1">
      <c r="A884" s="65"/>
      <c r="B884" s="23"/>
      <c r="C884" s="22"/>
      <c r="D884" s="7"/>
    </row>
    <row r="885" spans="1:4" ht="12.75" customHeight="1">
      <c r="A885" s="65"/>
      <c r="B885" s="23"/>
      <c r="C885" s="22"/>
      <c r="D885" s="7"/>
    </row>
    <row r="886" spans="1:4" ht="12.75" customHeight="1">
      <c r="A886" s="65"/>
      <c r="B886" s="23"/>
      <c r="C886" s="22"/>
      <c r="D886" s="7"/>
    </row>
    <row r="887" spans="1:4" ht="12.75" customHeight="1">
      <c r="A887" s="65"/>
      <c r="B887" s="23"/>
      <c r="C887" s="22"/>
      <c r="D887" s="7"/>
    </row>
    <row r="888" spans="1:4" ht="12.75" customHeight="1">
      <c r="A888" s="65"/>
      <c r="B888" s="23"/>
      <c r="C888" s="22"/>
      <c r="D888" s="7"/>
    </row>
    <row r="889" spans="1:4" ht="12.75" customHeight="1">
      <c r="A889" s="65"/>
      <c r="B889" s="23"/>
      <c r="C889" s="22"/>
      <c r="D889" s="7"/>
    </row>
    <row r="890" spans="1:4" ht="12.75" customHeight="1">
      <c r="A890" s="65"/>
      <c r="B890" s="23"/>
      <c r="C890" s="22"/>
      <c r="D890" s="7"/>
    </row>
    <row r="891" spans="1:4" ht="12.75" customHeight="1">
      <c r="A891" s="65"/>
      <c r="B891" s="23"/>
      <c r="C891" s="22"/>
      <c r="D891" s="7"/>
    </row>
    <row r="892" spans="1:4" ht="12.75" customHeight="1">
      <c r="A892" s="65"/>
      <c r="B892" s="23"/>
      <c r="C892" s="22"/>
      <c r="D892" s="7"/>
    </row>
    <row r="893" spans="1:4" ht="12.75" customHeight="1">
      <c r="A893" s="65"/>
      <c r="B893" s="23"/>
      <c r="C893" s="22"/>
      <c r="D893" s="7"/>
    </row>
    <row r="894" spans="1:4" ht="12.75" customHeight="1">
      <c r="A894" s="65"/>
      <c r="B894" s="23"/>
      <c r="C894" s="22"/>
      <c r="D894" s="7"/>
    </row>
    <row r="895" spans="1:4" ht="12.75" customHeight="1">
      <c r="A895" s="65"/>
      <c r="B895" s="23"/>
      <c r="C895" s="22"/>
      <c r="D895" s="7"/>
    </row>
    <row r="896" spans="1:4" ht="12.75" customHeight="1">
      <c r="A896" s="65"/>
      <c r="B896" s="23"/>
      <c r="C896" s="22"/>
      <c r="D896" s="7"/>
    </row>
    <row r="897" spans="1:4" ht="12.75" customHeight="1">
      <c r="A897" s="65"/>
      <c r="B897" s="23"/>
      <c r="C897" s="22"/>
      <c r="D897" s="7"/>
    </row>
    <row r="898" spans="1:4" ht="12.75" customHeight="1">
      <c r="A898" s="65"/>
      <c r="B898" s="23"/>
      <c r="C898" s="22"/>
      <c r="D898" s="7"/>
    </row>
    <row r="899" spans="1:4" ht="12.75" customHeight="1">
      <c r="A899" s="65"/>
      <c r="B899" s="23"/>
      <c r="C899" s="22"/>
      <c r="D899" s="7"/>
    </row>
    <row r="900" spans="1:4" ht="12.75" customHeight="1">
      <c r="A900" s="65"/>
      <c r="B900" s="23"/>
      <c r="C900" s="22"/>
      <c r="D900" s="7"/>
    </row>
    <row r="901" spans="1:4" ht="12.75" customHeight="1">
      <c r="A901" s="65"/>
      <c r="B901" s="23"/>
      <c r="C901" s="22"/>
      <c r="D901" s="7"/>
    </row>
    <row r="902" spans="1:4" ht="12.75" customHeight="1">
      <c r="A902" s="65"/>
      <c r="B902" s="23"/>
      <c r="C902" s="22"/>
      <c r="D902" s="7"/>
    </row>
    <row r="903" spans="1:4" ht="12.75" customHeight="1">
      <c r="A903" s="65"/>
      <c r="B903" s="23"/>
      <c r="C903" s="22"/>
      <c r="D903" s="7"/>
    </row>
    <row r="904" spans="1:4" ht="12.75" customHeight="1">
      <c r="A904" s="65"/>
      <c r="B904" s="23"/>
      <c r="C904" s="22"/>
      <c r="D904" s="7"/>
    </row>
    <row r="905" spans="1:4" ht="12.75" customHeight="1">
      <c r="A905" s="65"/>
      <c r="B905" s="23"/>
      <c r="C905" s="22"/>
      <c r="D905" s="7"/>
    </row>
    <row r="906" spans="1:4" ht="12.75" customHeight="1">
      <c r="A906" s="65"/>
      <c r="B906" s="23"/>
      <c r="C906" s="22"/>
      <c r="D906" s="7"/>
    </row>
    <row r="907" spans="1:4" ht="12.75" customHeight="1">
      <c r="A907" s="65"/>
      <c r="B907" s="23"/>
      <c r="C907" s="22"/>
      <c r="D907" s="7"/>
    </row>
    <row r="908" spans="1:4" ht="12.75" customHeight="1">
      <c r="A908" s="65"/>
      <c r="B908" s="23"/>
      <c r="C908" s="22"/>
      <c r="D908" s="7"/>
    </row>
    <row r="909" spans="1:4" ht="12.75" customHeight="1">
      <c r="A909" s="65"/>
      <c r="B909" s="23"/>
      <c r="C909" s="22"/>
      <c r="D909" s="7"/>
    </row>
    <row r="910" spans="1:4" ht="12.75" customHeight="1">
      <c r="A910" s="65"/>
      <c r="B910" s="23"/>
      <c r="C910" s="22"/>
      <c r="D910" s="7"/>
    </row>
    <row r="911" spans="1:4" ht="12.75" customHeight="1">
      <c r="A911" s="65"/>
      <c r="B911" s="23"/>
      <c r="C911" s="22"/>
      <c r="D911" s="7"/>
    </row>
    <row r="912" spans="1:4" ht="12.75" customHeight="1">
      <c r="A912" s="65"/>
      <c r="B912" s="23"/>
      <c r="C912" s="22"/>
      <c r="D912" s="7"/>
    </row>
    <row r="913" spans="1:4" ht="12.75" customHeight="1">
      <c r="A913" s="65"/>
      <c r="B913" s="23"/>
      <c r="C913" s="22"/>
      <c r="D913" s="7"/>
    </row>
    <row r="914" spans="1:4" ht="12.75" customHeight="1">
      <c r="A914" s="65"/>
      <c r="B914" s="23"/>
      <c r="C914" s="22"/>
      <c r="D914" s="7"/>
    </row>
    <row r="915" spans="1:4" ht="12.75" customHeight="1">
      <c r="A915" s="65"/>
      <c r="B915" s="23"/>
      <c r="C915" s="22"/>
      <c r="D915" s="7"/>
    </row>
    <row r="916" spans="1:4" ht="12.75" customHeight="1">
      <c r="A916" s="65"/>
      <c r="B916" s="23"/>
      <c r="C916" s="22"/>
      <c r="D916" s="7"/>
    </row>
    <row r="917" spans="1:4" ht="12.75" customHeight="1">
      <c r="A917" s="65"/>
      <c r="B917" s="23"/>
      <c r="C917" s="22"/>
      <c r="D917" s="7"/>
    </row>
    <row r="918" spans="1:4" ht="12.75" customHeight="1">
      <c r="A918" s="65"/>
      <c r="B918" s="23"/>
      <c r="C918" s="22"/>
      <c r="D918" s="7"/>
    </row>
    <row r="919" spans="1:4" ht="12.75" customHeight="1">
      <c r="A919" s="65"/>
      <c r="B919" s="23"/>
      <c r="C919" s="22"/>
      <c r="D919" s="7"/>
    </row>
    <row r="920" spans="1:4" ht="12.75" customHeight="1">
      <c r="A920" s="65"/>
      <c r="B920" s="23"/>
      <c r="C920" s="22"/>
      <c r="D920" s="7"/>
    </row>
    <row r="921" spans="1:4" ht="12.75" customHeight="1">
      <c r="A921" s="65"/>
      <c r="B921" s="23"/>
      <c r="C921" s="22"/>
      <c r="D921" s="7"/>
    </row>
    <row r="922" spans="1:4" ht="12.75" customHeight="1">
      <c r="A922" s="65"/>
      <c r="B922" s="23"/>
      <c r="C922" s="22"/>
      <c r="D922" s="7"/>
    </row>
    <row r="923" spans="1:4" ht="12.75" customHeight="1">
      <c r="A923" s="65"/>
      <c r="B923" s="23"/>
      <c r="C923" s="22"/>
      <c r="D923" s="7"/>
    </row>
    <row r="924" spans="1:4" ht="12.75" customHeight="1">
      <c r="A924" s="65"/>
      <c r="B924" s="23"/>
      <c r="C924" s="22"/>
      <c r="D924" s="7"/>
    </row>
    <row r="925" spans="1:4" ht="12.75" customHeight="1">
      <c r="A925" s="65"/>
      <c r="B925" s="23"/>
      <c r="C925" s="22"/>
      <c r="D925" s="7"/>
    </row>
    <row r="926" spans="1:4" ht="12.75" customHeight="1">
      <c r="A926" s="65"/>
      <c r="B926" s="23"/>
      <c r="C926" s="22"/>
      <c r="D926" s="7"/>
    </row>
    <row r="927" spans="1:4" ht="12.75" customHeight="1">
      <c r="A927" s="65"/>
      <c r="B927" s="23"/>
      <c r="C927" s="22"/>
      <c r="D927" s="7"/>
    </row>
    <row r="928" spans="1:4" ht="12.75" customHeight="1">
      <c r="A928" s="65"/>
      <c r="B928" s="23"/>
      <c r="C928" s="22"/>
      <c r="D928" s="7"/>
    </row>
    <row r="929" spans="1:4" ht="12.75" customHeight="1">
      <c r="A929" s="65"/>
      <c r="B929" s="23"/>
      <c r="C929" s="22"/>
      <c r="D929" s="7"/>
    </row>
    <row r="930" spans="1:4" ht="12.75" customHeight="1">
      <c r="A930" s="65"/>
      <c r="B930" s="23"/>
      <c r="C930" s="22"/>
      <c r="D930" s="7"/>
    </row>
    <row r="931" spans="1:4" ht="12.75" customHeight="1">
      <c r="A931" s="65"/>
      <c r="B931" s="23"/>
      <c r="C931" s="22"/>
      <c r="D931" s="7"/>
    </row>
    <row r="932" spans="1:4" ht="12.75" customHeight="1">
      <c r="A932" s="65"/>
      <c r="B932" s="23"/>
      <c r="C932" s="22"/>
      <c r="D932" s="7"/>
    </row>
    <row r="933" spans="1:4" ht="12.75" customHeight="1">
      <c r="A933" s="65"/>
      <c r="B933" s="23"/>
      <c r="C933" s="22"/>
      <c r="D933" s="7"/>
    </row>
    <row r="934" spans="1:4" ht="12.75" customHeight="1">
      <c r="A934" s="65"/>
      <c r="B934" s="23"/>
      <c r="C934" s="22"/>
      <c r="D934" s="7"/>
    </row>
    <row r="935" spans="1:4" ht="12.75" customHeight="1">
      <c r="A935" s="65"/>
      <c r="B935" s="23"/>
      <c r="C935" s="22"/>
      <c r="D935" s="7"/>
    </row>
    <row r="936" spans="1:4" ht="12.75" customHeight="1">
      <c r="A936" s="65"/>
      <c r="B936" s="23"/>
      <c r="C936" s="22"/>
      <c r="D936" s="7"/>
    </row>
    <row r="937" spans="1:4" ht="12.75" customHeight="1">
      <c r="A937" s="65"/>
      <c r="B937" s="23"/>
      <c r="C937" s="22"/>
      <c r="D937" s="7"/>
    </row>
    <row r="938" spans="1:4" ht="12.75" customHeight="1">
      <c r="A938" s="65"/>
      <c r="B938" s="23"/>
      <c r="C938" s="22"/>
      <c r="D938" s="7"/>
    </row>
    <row r="939" spans="1:4" ht="12.75" customHeight="1">
      <c r="A939" s="65"/>
      <c r="B939" s="23"/>
      <c r="C939" s="22"/>
      <c r="D939" s="7"/>
    </row>
    <row r="940" spans="1:4" ht="12.75" customHeight="1">
      <c r="A940" s="65"/>
      <c r="B940" s="23"/>
      <c r="C940" s="22"/>
      <c r="D940" s="7"/>
    </row>
    <row r="941" spans="1:4" ht="12.75" customHeight="1">
      <c r="A941" s="65"/>
      <c r="B941" s="23"/>
      <c r="C941" s="22"/>
      <c r="D941" s="7"/>
    </row>
    <row r="942" spans="1:4" ht="12.75" customHeight="1">
      <c r="A942" s="65"/>
      <c r="B942" s="23"/>
      <c r="C942" s="22"/>
      <c r="D942" s="7"/>
    </row>
    <row r="943" spans="1:4" ht="12.75" customHeight="1">
      <c r="A943" s="65"/>
      <c r="B943" s="23"/>
      <c r="C943" s="22"/>
      <c r="D943" s="7"/>
    </row>
    <row r="944" spans="1:4" ht="12.75" customHeight="1">
      <c r="A944" s="65"/>
      <c r="B944" s="23"/>
      <c r="C944" s="22"/>
      <c r="D944" s="7"/>
    </row>
    <row r="945" spans="1:4" ht="12.75" customHeight="1">
      <c r="A945" s="65"/>
      <c r="B945" s="23"/>
      <c r="C945" s="22"/>
      <c r="D945" s="7"/>
    </row>
    <row r="946" spans="1:4" ht="12.75" customHeight="1">
      <c r="A946" s="65"/>
      <c r="B946" s="23"/>
      <c r="C946" s="22"/>
      <c r="D946" s="7"/>
    </row>
    <row r="947" spans="1:4" ht="12.75" customHeight="1">
      <c r="A947" s="65"/>
      <c r="B947" s="23"/>
      <c r="C947" s="22"/>
      <c r="D947" s="7"/>
    </row>
    <row r="948" spans="1:4" ht="12.75" customHeight="1">
      <c r="A948" s="65"/>
      <c r="B948" s="23"/>
      <c r="C948" s="22"/>
      <c r="D948" s="7"/>
    </row>
    <row r="949" spans="1:4" ht="12.75" customHeight="1">
      <c r="A949" s="65"/>
      <c r="B949" s="23"/>
      <c r="C949" s="22"/>
      <c r="D949" s="7"/>
    </row>
    <row r="950" spans="1:4" ht="12.75" customHeight="1">
      <c r="A950" s="65"/>
      <c r="B950" s="23"/>
      <c r="C950" s="22"/>
      <c r="D950" s="7"/>
    </row>
    <row r="951" spans="1:4" ht="12.75" customHeight="1">
      <c r="A951" s="65"/>
      <c r="B951" s="23"/>
      <c r="C951" s="22"/>
      <c r="D951" s="7"/>
    </row>
    <row r="952" spans="1:4" ht="12.75" customHeight="1">
      <c r="A952" s="65"/>
      <c r="B952" s="23"/>
      <c r="C952" s="22"/>
      <c r="D952" s="7"/>
    </row>
    <row r="953" spans="1:4" ht="12.75" customHeight="1">
      <c r="A953" s="65"/>
      <c r="B953" s="23"/>
      <c r="C953" s="22"/>
      <c r="D953" s="7"/>
    </row>
    <row r="954" spans="1:4" ht="12.75" customHeight="1">
      <c r="A954" s="65"/>
      <c r="B954" s="23"/>
      <c r="C954" s="22"/>
      <c r="D954" s="7"/>
    </row>
    <row r="955" spans="1:4" ht="12.75" customHeight="1">
      <c r="A955" s="65"/>
      <c r="B955" s="23"/>
      <c r="C955" s="22"/>
      <c r="D955" s="7"/>
    </row>
    <row r="956" spans="1:4" ht="12.75" customHeight="1">
      <c r="A956" s="65"/>
      <c r="B956" s="23"/>
      <c r="C956" s="22"/>
      <c r="D956" s="7"/>
    </row>
    <row r="957" spans="1:4" ht="12.75" customHeight="1">
      <c r="A957" s="65"/>
      <c r="B957" s="23"/>
      <c r="C957" s="22"/>
      <c r="D957" s="7"/>
    </row>
    <row r="958" spans="1:4" ht="12.75" customHeight="1">
      <c r="A958" s="65"/>
      <c r="B958" s="23"/>
      <c r="C958" s="22"/>
      <c r="D958" s="7"/>
    </row>
    <row r="959" spans="1:4" ht="12.75" customHeight="1">
      <c r="A959" s="65"/>
      <c r="B959" s="23"/>
      <c r="C959" s="22"/>
      <c r="D959" s="7"/>
    </row>
    <row r="960" spans="1:4" ht="12.75" customHeight="1">
      <c r="A960" s="65"/>
      <c r="B960" s="23"/>
      <c r="C960" s="22"/>
      <c r="D960" s="7"/>
    </row>
    <row r="961" spans="1:4" ht="12.75" customHeight="1">
      <c r="A961" s="65"/>
      <c r="B961" s="23"/>
      <c r="C961" s="22"/>
      <c r="D961" s="7"/>
    </row>
    <row r="962" spans="1:4" ht="12.75" customHeight="1">
      <c r="A962" s="65"/>
      <c r="B962" s="23"/>
      <c r="C962" s="22"/>
      <c r="D962" s="7"/>
    </row>
    <row r="963" spans="1:4" ht="12.75" customHeight="1">
      <c r="A963" s="65"/>
      <c r="B963" s="23"/>
      <c r="C963" s="22"/>
      <c r="D963" s="7"/>
    </row>
    <row r="964" spans="1:4" ht="12.75" customHeight="1">
      <c r="A964" s="65"/>
      <c r="B964" s="23"/>
      <c r="C964" s="22"/>
      <c r="D964" s="7"/>
    </row>
    <row r="965" spans="1:4" ht="12.75" customHeight="1">
      <c r="A965" s="65"/>
      <c r="B965" s="23"/>
      <c r="C965" s="22"/>
      <c r="D965" s="7"/>
    </row>
    <row r="966" spans="1:4" ht="12.75" customHeight="1">
      <c r="A966" s="65"/>
      <c r="B966" s="23"/>
      <c r="C966" s="22"/>
      <c r="D966" s="7"/>
    </row>
    <row r="967" spans="1:4" ht="12.75" customHeight="1">
      <c r="A967" s="65"/>
      <c r="B967" s="23"/>
      <c r="C967" s="22"/>
      <c r="D967" s="7"/>
    </row>
    <row r="968" spans="1:4" ht="12.75" customHeight="1">
      <c r="A968" s="65"/>
      <c r="B968" s="23"/>
      <c r="C968" s="22"/>
      <c r="D968" s="7"/>
    </row>
    <row r="969" spans="1:4" ht="12.75" customHeight="1">
      <c r="A969" s="65"/>
      <c r="B969" s="23"/>
      <c r="C969" s="22"/>
      <c r="D969" s="7"/>
    </row>
    <row r="970" spans="1:4" ht="12.75" customHeight="1">
      <c r="A970" s="65"/>
      <c r="B970" s="23"/>
      <c r="C970" s="22"/>
      <c r="D970" s="7"/>
    </row>
    <row r="971" spans="1:4" ht="12.75" customHeight="1">
      <c r="A971" s="65"/>
      <c r="B971" s="23"/>
      <c r="C971" s="22"/>
      <c r="D971" s="7"/>
    </row>
    <row r="972" spans="1:4" ht="12.75" customHeight="1">
      <c r="A972" s="65"/>
      <c r="B972" s="23"/>
      <c r="C972" s="22"/>
      <c r="D972" s="7"/>
    </row>
    <row r="973" spans="1:4" ht="12.75" customHeight="1">
      <c r="A973" s="65"/>
      <c r="B973" s="23"/>
      <c r="C973" s="22"/>
      <c r="D973" s="7"/>
    </row>
    <row r="974" spans="1:4" ht="12.75" customHeight="1">
      <c r="A974" s="65"/>
      <c r="B974" s="23"/>
      <c r="C974" s="22"/>
      <c r="D974" s="7"/>
    </row>
    <row r="975" spans="1:4" ht="12.75" customHeight="1">
      <c r="A975" s="65"/>
      <c r="B975" s="23"/>
      <c r="C975" s="22"/>
      <c r="D975" s="7"/>
    </row>
    <row r="976" spans="1:4" ht="12.75" customHeight="1">
      <c r="A976" s="65"/>
      <c r="B976" s="23"/>
      <c r="C976" s="22"/>
      <c r="D976" s="7"/>
    </row>
    <row r="977" spans="1:4" ht="12.75" customHeight="1">
      <c r="A977" s="65"/>
      <c r="B977" s="23"/>
      <c r="C977" s="22"/>
      <c r="D977" s="7"/>
    </row>
    <row r="978" spans="1:4" ht="12.75" customHeight="1">
      <c r="A978" s="65"/>
      <c r="B978" s="23"/>
      <c r="C978" s="22"/>
      <c r="D978" s="7"/>
    </row>
    <row r="979" spans="1:4" ht="12.75" customHeight="1">
      <c r="A979" s="65"/>
      <c r="B979" s="23"/>
      <c r="C979" s="22"/>
      <c r="D979" s="7"/>
    </row>
    <row r="980" spans="1:4" ht="12.75" customHeight="1">
      <c r="A980" s="65"/>
      <c r="B980" s="23"/>
      <c r="C980" s="22"/>
      <c r="D980" s="7"/>
    </row>
    <row r="981" spans="1:4" ht="12.75" customHeight="1">
      <c r="A981" s="65"/>
      <c r="B981" s="23"/>
      <c r="C981" s="22"/>
      <c r="D981" s="7"/>
    </row>
    <row r="982" spans="1:4" ht="12.75" customHeight="1">
      <c r="A982" s="65"/>
      <c r="B982" s="23"/>
      <c r="C982" s="22"/>
      <c r="D982" s="7"/>
    </row>
    <row r="983" spans="1:4" ht="12.75" customHeight="1">
      <c r="A983" s="65"/>
      <c r="B983" s="23"/>
      <c r="C983" s="22"/>
      <c r="D983" s="7"/>
    </row>
    <row r="984" spans="1:4" ht="12.75" customHeight="1">
      <c r="A984" s="65"/>
      <c r="B984" s="23"/>
      <c r="C984" s="22"/>
      <c r="D984" s="7"/>
    </row>
    <row r="985" spans="1:4" ht="12.75" customHeight="1">
      <c r="A985" s="65"/>
      <c r="B985" s="23"/>
      <c r="C985" s="22"/>
      <c r="D985" s="7"/>
    </row>
    <row r="986" spans="1:4" ht="12.75" customHeight="1">
      <c r="A986" s="65"/>
      <c r="B986" s="23"/>
      <c r="C986" s="22"/>
      <c r="D986" s="7"/>
    </row>
    <row r="987" spans="1:4" ht="12.75" customHeight="1">
      <c r="A987" s="65"/>
      <c r="B987" s="23"/>
      <c r="C987" s="22"/>
      <c r="D987" s="7"/>
    </row>
    <row r="988" spans="1:4" ht="12.75" customHeight="1">
      <c r="A988" s="65"/>
      <c r="B988" s="23"/>
      <c r="C988" s="22"/>
      <c r="D988" s="7"/>
    </row>
    <row r="989" spans="1:4" ht="12.75" customHeight="1">
      <c r="A989" s="65"/>
      <c r="B989" s="23"/>
      <c r="C989" s="22"/>
      <c r="D989" s="7"/>
    </row>
    <row r="990" spans="1:4" ht="12.75" customHeight="1">
      <c r="A990" s="65"/>
      <c r="B990" s="23"/>
      <c r="C990" s="22"/>
      <c r="D990" s="7"/>
    </row>
    <row r="991" spans="1:4" ht="12.75" customHeight="1">
      <c r="A991" s="65"/>
      <c r="B991" s="23"/>
      <c r="C991" s="22"/>
      <c r="D991" s="7"/>
    </row>
    <row r="992" spans="1:4" ht="12.75" customHeight="1">
      <c r="A992" s="65"/>
      <c r="B992" s="23"/>
      <c r="C992" s="22"/>
      <c r="D992" s="7"/>
    </row>
    <row r="993" spans="1:4" ht="12.75" customHeight="1">
      <c r="A993" s="65"/>
      <c r="B993" s="23"/>
      <c r="C993" s="22"/>
      <c r="D993" s="7"/>
    </row>
    <row r="994" spans="1:4" ht="12.75" customHeight="1">
      <c r="A994" s="65"/>
      <c r="B994" s="23"/>
      <c r="C994" s="22"/>
      <c r="D994" s="7"/>
    </row>
    <row r="995" spans="1:4" ht="12.75" customHeight="1">
      <c r="A995" s="65"/>
      <c r="B995" s="23"/>
      <c r="C995" s="22"/>
      <c r="D995" s="7"/>
    </row>
    <row r="996" spans="1:4" ht="12.75" customHeight="1">
      <c r="A996" s="65"/>
      <c r="B996" s="23"/>
      <c r="C996" s="22"/>
      <c r="D996" s="7"/>
    </row>
    <row r="997" spans="1:4" ht="12.75" customHeight="1">
      <c r="A997" s="65"/>
      <c r="B997" s="23"/>
      <c r="C997" s="22"/>
      <c r="D997" s="7"/>
    </row>
    <row r="998" spans="1:4" ht="12.75" customHeight="1">
      <c r="A998" s="65"/>
      <c r="B998" s="23"/>
      <c r="C998" s="22"/>
      <c r="D998" s="7"/>
    </row>
    <row r="999" spans="1:4" ht="12.75" customHeight="1">
      <c r="A999" s="65"/>
      <c r="B999" s="23"/>
      <c r="C999" s="22"/>
      <c r="D999" s="7"/>
    </row>
    <row r="1000" spans="1:4" ht="12.75" customHeight="1">
      <c r="A1000" s="65"/>
      <c r="B1000" s="23"/>
      <c r="C1000" s="22"/>
      <c r="D1000" s="7"/>
    </row>
    <row r="1001" spans="1:4" ht="12.75" customHeight="1">
      <c r="A1001" s="65"/>
      <c r="B1001" s="23"/>
      <c r="C1001" s="22"/>
      <c r="D1001" s="7"/>
    </row>
    <row r="1002" spans="1:4" ht="12.75" customHeight="1">
      <c r="A1002" s="65"/>
      <c r="B1002" s="23"/>
      <c r="C1002" s="22"/>
      <c r="D1002" s="7"/>
    </row>
    <row r="1003" spans="1:4" ht="12.75" customHeight="1">
      <c r="A1003" s="65"/>
      <c r="B1003" s="23"/>
    </row>
    <row r="1004" spans="1:4" ht="12.75" customHeight="1">
      <c r="A1004" s="65"/>
      <c r="B1004" s="23"/>
    </row>
    <row r="1005" spans="1:4" ht="12.75" customHeight="1">
      <c r="A1005" s="65"/>
      <c r="B1005" s="23"/>
    </row>
    <row r="1006" spans="1:4" ht="12.75" customHeight="1">
      <c r="A1006" s="65"/>
      <c r="B1006" s="23"/>
    </row>
    <row r="1007" spans="1:4" ht="12.75" customHeight="1">
      <c r="A1007" s="65"/>
      <c r="B1007" s="23"/>
    </row>
    <row r="1008" spans="1:4" ht="12.75" customHeight="1">
      <c r="A1008" s="65"/>
      <c r="B1008" s="23"/>
    </row>
    <row r="1009" spans="1:2" ht="12.75" customHeight="1">
      <c r="A1009" s="65"/>
      <c r="B1009" s="23"/>
    </row>
    <row r="1010" spans="1:2" ht="12.75" customHeight="1">
      <c r="A1010" s="65"/>
      <c r="B1010" s="23"/>
    </row>
    <row r="1011" spans="1:2" ht="12.75" customHeight="1">
      <c r="A1011" s="65"/>
      <c r="B1011" s="23"/>
    </row>
    <row r="1012" spans="1:2" ht="12.75" customHeight="1">
      <c r="A1012" s="65"/>
      <c r="B1012" s="23"/>
    </row>
    <row r="1013" spans="1:2" ht="12.75" customHeight="1">
      <c r="A1013" s="65"/>
      <c r="B1013" s="23"/>
    </row>
    <row r="1014" spans="1:2" ht="12.75" customHeight="1">
      <c r="A1014" s="65"/>
      <c r="B1014" s="23"/>
    </row>
    <row r="1015" spans="1:2" ht="12.75" customHeight="1">
      <c r="A1015" s="65"/>
      <c r="B1015" s="23"/>
    </row>
    <row r="1016" spans="1:2" ht="12.75" customHeight="1">
      <c r="A1016" s="65"/>
      <c r="B1016" s="23"/>
    </row>
    <row r="1017" spans="1:2" ht="12.75" customHeight="1">
      <c r="A1017" s="65"/>
      <c r="B1017" s="23"/>
    </row>
    <row r="1018" spans="1:2" ht="12.75" customHeight="1">
      <c r="A1018" s="65"/>
      <c r="B1018" s="23"/>
    </row>
    <row r="1019" spans="1:2" ht="12.75" customHeight="1">
      <c r="A1019" s="65"/>
      <c r="B1019" s="23"/>
    </row>
    <row r="1020" spans="1:2" ht="12.75" customHeight="1">
      <c r="A1020" s="65"/>
      <c r="B1020" s="23"/>
    </row>
    <row r="1021" spans="1:2" ht="12.75" customHeight="1">
      <c r="A1021" s="65"/>
      <c r="B1021" s="23"/>
    </row>
    <row r="1022" spans="1:2" ht="12.75" customHeight="1">
      <c r="A1022" s="65"/>
      <c r="B1022" s="23"/>
    </row>
    <row r="1023" spans="1:2" ht="12.75" customHeight="1">
      <c r="A1023" s="65"/>
      <c r="B1023" s="23"/>
    </row>
    <row r="1024" spans="1:2" ht="12.75" customHeight="1">
      <c r="A1024" s="65"/>
      <c r="B1024" s="23"/>
    </row>
    <row r="1025" spans="1:2" ht="12.75" customHeight="1">
      <c r="A1025" s="65"/>
      <c r="B1025" s="23"/>
    </row>
    <row r="1026" spans="1:2" ht="12.75" customHeight="1"/>
    <row r="1027" spans="1:2" ht="12.75" customHeight="1"/>
    <row r="1028" spans="1:2" ht="12.75" customHeight="1"/>
  </sheetData>
  <mergeCells count="75">
    <mergeCell ref="C49:D49"/>
    <mergeCell ref="C41:D41"/>
    <mergeCell ref="C42:D42"/>
    <mergeCell ref="A82:Q82"/>
    <mergeCell ref="C53:D53"/>
    <mergeCell ref="C59:D59"/>
    <mergeCell ref="C60:D60"/>
    <mergeCell ref="C61:D61"/>
    <mergeCell ref="C57:D57"/>
    <mergeCell ref="C56:D56"/>
    <mergeCell ref="C54:D54"/>
    <mergeCell ref="A65:Q65"/>
    <mergeCell ref="C46:D46"/>
    <mergeCell ref="C51:D51"/>
    <mergeCell ref="C50:D50"/>
    <mergeCell ref="C45:D45"/>
    <mergeCell ref="C83:Q83"/>
    <mergeCell ref="B84:Q84"/>
    <mergeCell ref="B85:Q85"/>
    <mergeCell ref="B86:Q86"/>
    <mergeCell ref="B87:Q87"/>
    <mergeCell ref="B88:Q88"/>
    <mergeCell ref="B89:Q89"/>
    <mergeCell ref="A1:B1"/>
    <mergeCell ref="C79:D79"/>
    <mergeCell ref="C62:D62"/>
    <mergeCell ref="C63:D63"/>
    <mergeCell ref="C64:D64"/>
    <mergeCell ref="C55:D55"/>
    <mergeCell ref="C21:D21"/>
    <mergeCell ref="C43:D43"/>
    <mergeCell ref="C52:D52"/>
    <mergeCell ref="C68:D68"/>
    <mergeCell ref="C37:D37"/>
    <mergeCell ref="C73:D73"/>
    <mergeCell ref="C66:D66"/>
    <mergeCell ref="C58:D58"/>
    <mergeCell ref="AA67:AB67"/>
    <mergeCell ref="C75:D75"/>
    <mergeCell ref="C80:D80"/>
    <mergeCell ref="C76:D76"/>
    <mergeCell ref="C77:D77"/>
    <mergeCell ref="C78:D78"/>
    <mergeCell ref="C70:D70"/>
    <mergeCell ref="C67:D67"/>
    <mergeCell ref="C69:D69"/>
    <mergeCell ref="A72:Q72"/>
    <mergeCell ref="C74:D74"/>
    <mergeCell ref="C71:D71"/>
    <mergeCell ref="C1:D1"/>
    <mergeCell ref="C13:D13"/>
    <mergeCell ref="C14:D14"/>
    <mergeCell ref="C15:D15"/>
    <mergeCell ref="C16:D16"/>
    <mergeCell ref="A2:Q2"/>
    <mergeCell ref="C3:D3"/>
    <mergeCell ref="A4:A11"/>
    <mergeCell ref="Q5:Q11"/>
    <mergeCell ref="A12:Q12"/>
    <mergeCell ref="C22:D22"/>
    <mergeCell ref="C47:D47"/>
    <mergeCell ref="C18:D18"/>
    <mergeCell ref="C19:D19"/>
    <mergeCell ref="C17:D17"/>
    <mergeCell ref="C20:D20"/>
    <mergeCell ref="C40:D40"/>
    <mergeCell ref="A44:Q44"/>
    <mergeCell ref="B23:B24"/>
    <mergeCell ref="A23:A24"/>
    <mergeCell ref="A34:Q34"/>
    <mergeCell ref="C48:D48"/>
    <mergeCell ref="C38:D38"/>
    <mergeCell ref="C39:D39"/>
    <mergeCell ref="C36:D36"/>
    <mergeCell ref="C35:D35"/>
  </mergeCells>
  <conditionalFormatting sqref="C4:C11">
    <cfRule type="containsText" dxfId="294" priority="70" operator="containsText" text="Mostly">
      <formula>NOT(ISERROR(SEARCH("Mostly",C4)))</formula>
    </cfRule>
    <cfRule type="containsText" dxfId="293" priority="69" operator="containsText" text="Slightly">
      <formula>NOT(ISERROR(SEARCH("Slightly",C4)))</formula>
    </cfRule>
  </conditionalFormatting>
  <conditionalFormatting sqref="C83">
    <cfRule type="containsText" dxfId="292" priority="92" operator="containsText" text="no">
      <formula>NOT(ISERROR(SEARCH("no",C83)))</formula>
    </cfRule>
    <cfRule type="containsText" dxfId="291" priority="94" operator="containsText" text="not at all">
      <formula>NOT(ISERROR(SEARCH("not at all",C83)))</formula>
    </cfRule>
    <cfRule type="containsText" dxfId="290" priority="95" operator="containsText" text="partly">
      <formula>NOT(ISERROR(SEARCH("partly",C83)))</formula>
    </cfRule>
    <cfRule type="containsText" dxfId="289" priority="96" operator="containsText" text="completely">
      <formula>NOT(ISERROR(SEARCH("completely",C83)))</formula>
    </cfRule>
    <cfRule type="containsText" dxfId="288" priority="83" operator="containsText" text="Don't Know">
      <formula>NOT(ISERROR(SEARCH("Don't Know",C83)))</formula>
    </cfRule>
    <cfRule type="containsText" dxfId="287" priority="91" operator="containsText" text="Mostly">
      <formula>NOT(ISERROR(SEARCH("Mostly",C83)))</formula>
    </cfRule>
    <cfRule type="containsText" dxfId="286" priority="90" operator="containsText" text="slightly">
      <formula>NOT(ISERROR(SEARCH("slightly",C83)))</formula>
    </cfRule>
    <cfRule type="containsText" dxfId="285" priority="89" operator="containsText" text="Completely">
      <formula>NOT(ISERROR(SEARCH("Completely",C83)))</formula>
    </cfRule>
    <cfRule type="containsText" dxfId="284" priority="88" operator="containsText" text="Mostly">
      <formula>NOT(ISERROR(SEARCH("Mostly",C83)))</formula>
    </cfRule>
    <cfRule type="containsText" dxfId="283" priority="87" operator="containsText" text="Partially">
      <formula>NOT(ISERROR(SEARCH("Partially",C83)))</formula>
    </cfRule>
    <cfRule type="beginsWith" dxfId="282" priority="86" operator="beginsWith" text="Yes">
      <formula>LEFT(C83,LEN("Yes"))="Yes"</formula>
    </cfRule>
    <cfRule type="endsWith" dxfId="281" priority="85" operator="endsWith" text="No">
      <formula>RIGHT(C83,LEN("No"))="No"</formula>
    </cfRule>
    <cfRule type="containsText" dxfId="280" priority="84" operator="containsText" text="Not at All">
      <formula>NOT(ISERROR(SEARCH("Not at All",C83)))</formula>
    </cfRule>
    <cfRule type="containsText" dxfId="279" priority="93" operator="containsText" text="yes">
      <formula>NOT(ISERROR(SEARCH("yes",C83)))</formula>
    </cfRule>
  </conditionalFormatting>
  <conditionalFormatting sqref="C1:D1048576">
    <cfRule type="containsText" dxfId="278" priority="23" operator="containsText" text="slightly">
      <formula>NOT(ISERROR(SEARCH("slightly",C1)))</formula>
    </cfRule>
    <cfRule type="containsText" dxfId="277" priority="22" operator="containsText" text="mostly">
      <formula>NOT(ISERROR(SEARCH("mostly",C1)))</formula>
    </cfRule>
  </conditionalFormatting>
  <conditionalFormatting sqref="C13:D19">
    <cfRule type="containsText" dxfId="276" priority="68" operator="containsText" text="Completely">
      <formula>NOT(ISERROR(SEARCH("Completely",C13)))</formula>
    </cfRule>
  </conditionalFormatting>
  <conditionalFormatting sqref="C13:D22">
    <cfRule type="containsText" dxfId="275" priority="66" operator="containsText" text="Partially">
      <formula>NOT(ISERROR(SEARCH("Partially",C13)))</formula>
    </cfRule>
    <cfRule type="beginsWith" dxfId="274" priority="65" operator="beginsWith" text="Yes">
      <formula>LEFT(C13,LEN("Yes"))="Yes"</formula>
    </cfRule>
    <cfRule type="endsWith" dxfId="273" priority="64" operator="endsWith" text="No">
      <formula>RIGHT(C13,LEN("No"))="No"</formula>
    </cfRule>
    <cfRule type="containsText" dxfId="272" priority="63" operator="containsText" text="Not at All">
      <formula>NOT(ISERROR(SEARCH("Not at All",C13)))</formula>
    </cfRule>
    <cfRule type="containsText" dxfId="271" priority="62" operator="containsText" text="Don't Know">
      <formula>NOT(ISERROR(SEARCH("Don't Know",C13)))</formula>
    </cfRule>
    <cfRule type="containsText" dxfId="270" priority="67" operator="containsText" text="Mostly">
      <formula>NOT(ISERROR(SEARCH("Mostly",C13)))</formula>
    </cfRule>
  </conditionalFormatting>
  <conditionalFormatting sqref="C17:D17">
    <cfRule type="endsWith" dxfId="269" priority="10" operator="endsWith" text="No">
      <formula>RIGHT(C17,LEN("No"))="No"</formula>
    </cfRule>
    <cfRule type="containsText" dxfId="268" priority="9" operator="containsText" text="Not at All">
      <formula>NOT(ISERROR(SEARCH("Not at All",C17)))</formula>
    </cfRule>
    <cfRule type="containsText" dxfId="267" priority="8" operator="containsText" text="Don't Know">
      <formula>NOT(ISERROR(SEARCH("Don't Know",C17)))</formula>
    </cfRule>
    <cfRule type="containsText" dxfId="266" priority="14" operator="containsText" text="Completely">
      <formula>NOT(ISERROR(SEARCH("Completely",C17)))</formula>
    </cfRule>
    <cfRule type="containsText" dxfId="265" priority="13" operator="containsText" text="Mostly">
      <formula>NOT(ISERROR(SEARCH("Mostly",C17)))</formula>
    </cfRule>
    <cfRule type="containsText" dxfId="264" priority="12" operator="containsText" text="Partially">
      <formula>NOT(ISERROR(SEARCH("Partially",C17)))</formula>
    </cfRule>
    <cfRule type="beginsWith" dxfId="263" priority="11" operator="beginsWith" text="Yes">
      <formula>LEFT(C17,LEN("Yes"))="Yes"</formula>
    </cfRule>
  </conditionalFormatting>
  <conditionalFormatting sqref="C19:D19">
    <cfRule type="containsText" dxfId="262" priority="1" operator="containsText" text="Don't Know">
      <formula>NOT(ISERROR(SEARCH("Don't Know",C19)))</formula>
    </cfRule>
    <cfRule type="containsText" dxfId="261" priority="7" operator="containsText" text="Completely">
      <formula>NOT(ISERROR(SEARCH("Completely",C19)))</formula>
    </cfRule>
    <cfRule type="containsText" dxfId="260" priority="6" operator="containsText" text="Mostly">
      <formula>NOT(ISERROR(SEARCH("Mostly",C19)))</formula>
    </cfRule>
    <cfRule type="containsText" dxfId="259" priority="5" operator="containsText" text="Partially">
      <formula>NOT(ISERROR(SEARCH("Partially",C19)))</formula>
    </cfRule>
    <cfRule type="beginsWith" dxfId="258" priority="4" operator="beginsWith" text="Yes">
      <formula>LEFT(C19,LEN("Yes"))="Yes"</formula>
    </cfRule>
    <cfRule type="endsWith" dxfId="257" priority="3" operator="endsWith" text="No">
      <formula>RIGHT(C19,LEN("No"))="No"</formula>
    </cfRule>
    <cfRule type="containsText" dxfId="256" priority="2" operator="containsText" text="Not at All">
      <formula>NOT(ISERROR(SEARCH("Not at All",C19)))</formula>
    </cfRule>
  </conditionalFormatting>
  <conditionalFormatting sqref="C20:D23">
    <cfRule type="containsText" dxfId="255" priority="171" operator="containsText" text="Completely">
      <formula>NOT(ISERROR(SEARCH("Completely",C20)))</formula>
    </cfRule>
  </conditionalFormatting>
  <conditionalFormatting sqref="C23:D23">
    <cfRule type="containsText" dxfId="254" priority="167" operator="containsText" text="Not at all">
      <formula>NOT(ISERROR(SEARCH("Not at all",C23)))</formula>
    </cfRule>
    <cfRule type="containsText" dxfId="253" priority="166" operator="containsText" text="No">
      <formula>NOT(ISERROR(SEARCH("No",C23)))</formula>
    </cfRule>
    <cfRule type="containsText" dxfId="252" priority="170" operator="containsText" text="Yes">
      <formula>NOT(ISERROR(SEARCH("Yes",C23)))</formula>
    </cfRule>
  </conditionalFormatting>
  <conditionalFormatting sqref="C23:D24">
    <cfRule type="containsText" dxfId="251" priority="168" operator="containsText" text="Slightly">
      <formula>NOT(ISERROR(SEARCH("Slightly",C23)))</formula>
    </cfRule>
    <cfRule type="containsText" dxfId="250" priority="169" operator="containsText" text="Mostly">
      <formula>NOT(ISERROR(SEARCH("Mostly",C23)))</formula>
    </cfRule>
  </conditionalFormatting>
  <conditionalFormatting sqref="C25:D33 C73:D73 C75:D80 AA67:AB67">
    <cfRule type="containsText" dxfId="249" priority="235" operator="containsText" text="Don't Know">
      <formula>NOT(ISERROR(SEARCH("Don't Know",C25)))</formula>
    </cfRule>
  </conditionalFormatting>
  <conditionalFormatting sqref="C25:D33 AA67:AB67 C73:D73 C75:D80">
    <cfRule type="containsText" dxfId="248" priority="239" operator="containsText" text="Partially">
      <formula>NOT(ISERROR(SEARCH("Partially",C25)))</formula>
    </cfRule>
    <cfRule type="beginsWith" dxfId="247" priority="238" operator="beginsWith" text="Yes">
      <formula>LEFT(C25,LEN("Yes"))="Yes"</formula>
    </cfRule>
    <cfRule type="containsText" dxfId="246" priority="236" operator="containsText" text="Not at All">
      <formula>NOT(ISERROR(SEARCH("Not at All",C25)))</formula>
    </cfRule>
    <cfRule type="endsWith" dxfId="245" priority="237" operator="endsWith" text="No">
      <formula>RIGHT(C25,LEN("No"))="No"</formula>
    </cfRule>
    <cfRule type="containsText" dxfId="244" priority="241" operator="containsText" text="Completely">
      <formula>NOT(ISERROR(SEARCH("Completely",C25)))</formula>
    </cfRule>
    <cfRule type="containsText" dxfId="243" priority="240" operator="containsText" text="Mostly">
      <formula>NOT(ISERROR(SEARCH("Mostly",C25)))</formula>
    </cfRule>
  </conditionalFormatting>
  <conditionalFormatting sqref="C35:D43">
    <cfRule type="containsText" dxfId="242" priority="48" operator="containsText" text="Don't Know">
      <formula>NOT(ISERROR(SEARCH("Don't Know",C35)))</formula>
    </cfRule>
    <cfRule type="containsText" dxfId="241" priority="49" operator="containsText" text="Not at All">
      <formula>NOT(ISERROR(SEARCH("Not at All",C35)))</formula>
    </cfRule>
    <cfRule type="endsWith" dxfId="240" priority="50" operator="endsWith" text="No">
      <formula>RIGHT(C35,LEN("No"))="No"</formula>
    </cfRule>
    <cfRule type="beginsWith" dxfId="239" priority="51" operator="beginsWith" text="Yes">
      <formula>LEFT(C35,LEN("Yes"))="Yes"</formula>
    </cfRule>
    <cfRule type="containsText" dxfId="238" priority="53" operator="containsText" text="Mostly">
      <formula>NOT(ISERROR(SEARCH("Mostly",C35)))</formula>
    </cfRule>
    <cfRule type="containsText" dxfId="237" priority="54" operator="containsText" text="Completely">
      <formula>NOT(ISERROR(SEARCH("Completely",C35)))</formula>
    </cfRule>
    <cfRule type="containsText" dxfId="236" priority="52" operator="containsText" text="Partially">
      <formula>NOT(ISERROR(SEARCH("Partially",C35)))</formula>
    </cfRule>
  </conditionalFormatting>
  <conditionalFormatting sqref="C45:D52">
    <cfRule type="containsText" dxfId="235" priority="41" operator="containsText" text="Don't Know">
      <formula>NOT(ISERROR(SEARCH("Don't Know",C45)))</formula>
    </cfRule>
    <cfRule type="endsWith" dxfId="234" priority="43" operator="endsWith" text="No">
      <formula>RIGHT(C45,LEN("No"))="No"</formula>
    </cfRule>
    <cfRule type="containsText" dxfId="233" priority="45" operator="containsText" text="Partially">
      <formula>NOT(ISERROR(SEARCH("Partially",C45)))</formula>
    </cfRule>
    <cfRule type="beginsWith" dxfId="232" priority="44" operator="beginsWith" text="Yes">
      <formula>LEFT(C45,LEN("Yes"))="Yes"</formula>
    </cfRule>
    <cfRule type="containsText" dxfId="231" priority="46" operator="containsText" text="Mostly">
      <formula>NOT(ISERROR(SEARCH("Mostly",C45)))</formula>
    </cfRule>
    <cfRule type="containsText" dxfId="230" priority="47" operator="containsText" text="Completely">
      <formula>NOT(ISERROR(SEARCH("Completely",C45)))</formula>
    </cfRule>
    <cfRule type="containsText" dxfId="229" priority="42" operator="containsText" text="Not at All">
      <formula>NOT(ISERROR(SEARCH("Not at All",C45)))</formula>
    </cfRule>
  </conditionalFormatting>
  <conditionalFormatting sqref="C54:D61">
    <cfRule type="beginsWith" dxfId="228" priority="18" operator="beginsWith" text="Yes">
      <formula>LEFT(C54,LEN("Yes"))="Yes"</formula>
    </cfRule>
    <cfRule type="endsWith" dxfId="227" priority="17" operator="endsWith" text="No">
      <formula>RIGHT(C54,LEN("No"))="No"</formula>
    </cfRule>
    <cfRule type="containsText" dxfId="226" priority="16" operator="containsText" text="Not at All">
      <formula>NOT(ISERROR(SEARCH("Not at All",C54)))</formula>
    </cfRule>
    <cfRule type="containsText" dxfId="225" priority="15" operator="containsText" text="Don't Know">
      <formula>NOT(ISERROR(SEARCH("Don't Know",C54)))</formula>
    </cfRule>
    <cfRule type="containsText" dxfId="224" priority="21" operator="containsText" text="Completely">
      <formula>NOT(ISERROR(SEARCH("Completely",C54)))</formula>
    </cfRule>
    <cfRule type="containsText" dxfId="223" priority="20" operator="containsText" text="Mostly">
      <formula>NOT(ISERROR(SEARCH("Mostly",C54)))</formula>
    </cfRule>
    <cfRule type="containsText" dxfId="222" priority="19" operator="containsText" text="Partially">
      <formula>NOT(ISERROR(SEARCH("Partially",C54)))</formula>
    </cfRule>
  </conditionalFormatting>
  <conditionalFormatting sqref="C54:D64">
    <cfRule type="endsWith" dxfId="221" priority="36" operator="endsWith" text="No">
      <formula>RIGHT(C54,LEN("No"))="No"</formula>
    </cfRule>
    <cfRule type="beginsWith" dxfId="220" priority="37" operator="beginsWith" text="Yes">
      <formula>LEFT(C54,LEN("Yes"))="Yes"</formula>
    </cfRule>
    <cfRule type="containsText" dxfId="219" priority="35" operator="containsText" text="Not at All">
      <formula>NOT(ISERROR(SEARCH("Not at All",C54)))</formula>
    </cfRule>
    <cfRule type="containsText" dxfId="218" priority="38" operator="containsText" text="Partially">
      <formula>NOT(ISERROR(SEARCH("Partially",C54)))</formula>
    </cfRule>
    <cfRule type="containsText" dxfId="217" priority="39" operator="containsText" text="Mostly">
      <formula>NOT(ISERROR(SEARCH("Mostly",C54)))</formula>
    </cfRule>
    <cfRule type="containsText" dxfId="216" priority="40" operator="containsText" text="Completely">
      <formula>NOT(ISERROR(SEARCH("Completely",C54)))</formula>
    </cfRule>
    <cfRule type="containsText" dxfId="215" priority="34" operator="containsText" text="Don't Know">
      <formula>NOT(ISERROR(SEARCH("Don't Know",C54)))</formula>
    </cfRule>
  </conditionalFormatting>
  <conditionalFormatting sqref="C66:D71">
    <cfRule type="containsText" dxfId="214" priority="33" operator="containsText" text="Completely">
      <formula>NOT(ISERROR(SEARCH("Completely",C66)))</formula>
    </cfRule>
    <cfRule type="endsWith" dxfId="213" priority="29" operator="endsWith" text="No">
      <formula>RIGHT(C66,LEN("No"))="No"</formula>
    </cfRule>
    <cfRule type="containsText" dxfId="212" priority="27" operator="containsText" text="Don't Know">
      <formula>NOT(ISERROR(SEARCH("Don't Know",C66)))</formula>
    </cfRule>
    <cfRule type="containsText" dxfId="211" priority="28" operator="containsText" text="Not at All">
      <formula>NOT(ISERROR(SEARCH("Not at All",C66)))</formula>
    </cfRule>
    <cfRule type="beginsWith" dxfId="210" priority="30" operator="beginsWith" text="Yes">
      <formula>LEFT(C66,LEN("Yes"))="Yes"</formula>
    </cfRule>
    <cfRule type="containsText" dxfId="209" priority="31" operator="containsText" text="Partially">
      <formula>NOT(ISERROR(SEARCH("Partially",C66)))</formula>
    </cfRule>
    <cfRule type="containsText" dxfId="208" priority="32" operator="containsText" text="Mostly">
      <formula>NOT(ISERROR(SEARCH("Mostly",C66)))</formula>
    </cfRule>
  </conditionalFormatting>
  <conditionalFormatting sqref="C81:D81 C90:D1048576">
    <cfRule type="containsText" dxfId="207" priority="550" operator="containsText" text="Slightly">
      <formula>NOT(ISERROR(SEARCH("Slightly",C81)))</formula>
    </cfRule>
    <cfRule type="containsText" dxfId="206" priority="551" operator="containsText" text="Mostly">
      <formula>NOT(ISERROR(SEARCH("Mostly",C81)))</formula>
    </cfRule>
  </conditionalFormatting>
  <conditionalFormatting sqref="F13:F24 F29:F30 F45:F64 C81:D81 C90:D1048576">
    <cfRule type="containsText" dxfId="205" priority="1209" operator="containsText" text="not at all">
      <formula>NOT(ISERROR(SEARCH("not at all",C13)))</formula>
    </cfRule>
    <cfRule type="containsText" dxfId="204" priority="1208" operator="containsText" text="yes">
      <formula>NOT(ISERROR(SEARCH("yes",C13)))</formula>
    </cfRule>
    <cfRule type="containsText" dxfId="203" priority="1207" operator="containsText" text="no">
      <formula>NOT(ISERROR(SEARCH("no",C13)))</formula>
    </cfRule>
    <cfRule type="containsText" dxfId="202" priority="1211" operator="containsText" text="completely">
      <formula>NOT(ISERROR(SEARCH("completely",C13)))</formula>
    </cfRule>
    <cfRule type="containsText" dxfId="201" priority="1210" operator="containsText" text="partly">
      <formula>NOT(ISERROR(SEARCH("partly",C13)))</formula>
    </cfRule>
  </conditionalFormatting>
  <conditionalFormatting sqref="F13:F24 F29:G30 F37:F43 F45:F64">
    <cfRule type="containsText" dxfId="200" priority="637" operator="containsText" text="coordination">
      <formula>NOT(ISERROR(SEARCH(("coordination"),(F13))))</formula>
    </cfRule>
    <cfRule type="containsText" dxfId="199" priority="636" operator="containsText" text="knowledge">
      <formula>NOT(ISERROR(SEARCH(("knowledge"),(F13))))</formula>
    </cfRule>
    <cfRule type="containsText" dxfId="198" priority="635" operator="containsText" text="information systems">
      <formula>NOT(ISERROR(SEARCH(("information systems"),(F13))))</formula>
    </cfRule>
    <cfRule type="containsText" dxfId="197" priority="634" operator="containsText" text="financing">
      <formula>NOT(ISERROR(SEARCH(("financing"),(F13))))</formula>
    </cfRule>
    <cfRule type="containsText" dxfId="196" priority="632" operator="containsText" text="leadership &amp; governance">
      <formula>NOT(ISERROR(SEARCH(("leadership &amp; governance"),(F13))))</formula>
    </cfRule>
    <cfRule type="containsText" dxfId="195" priority="633" operator="containsText" text="service delivery mechansims">
      <formula>NOT(ISERROR(SEARCH(("service delivery mechansims"),(F13))))</formula>
    </cfRule>
    <cfRule type="containsText" dxfId="194" priority="631" operator="containsText" text="workforce">
      <formula>NOT(ISERROR(SEARCH(("workforce"),(F13))))</formula>
    </cfRule>
    <cfRule type="containsText" dxfId="193" priority="630" operator="containsText" text="service delivery">
      <formula>NOT(ISERROR(SEARCH(("service delivery"),(F13))))</formula>
    </cfRule>
    <cfRule type="containsText" dxfId="192" priority="628" operator="containsText" text="social norms">
      <formula>NOT(ISERROR(SEARCH("social norms",F13)))</formula>
    </cfRule>
    <cfRule type="containsText" dxfId="191" priority="629" operator="containsText" text="UTILIZATION">
      <formula>NOT(ISERROR(SEARCH(("UTILIZATION"),(F13))))</formula>
    </cfRule>
  </conditionalFormatting>
  <conditionalFormatting sqref="F31">
    <cfRule type="containsText" dxfId="190" priority="380" operator="containsText" text="information systems">
      <formula>NOT(ISERROR(SEARCH(("information systems"),(F31))))</formula>
    </cfRule>
    <cfRule type="containsText" dxfId="189" priority="381" operator="containsText" text="knowledge">
      <formula>NOT(ISERROR(SEARCH(("knowledge"),(F31))))</formula>
    </cfRule>
    <cfRule type="containsText" dxfId="188" priority="379" operator="containsText" text="financing">
      <formula>NOT(ISERROR(SEARCH(("financing"),(F31))))</formula>
    </cfRule>
    <cfRule type="containsText" dxfId="187" priority="382" operator="containsText" text="coordination">
      <formula>NOT(ISERROR(SEARCH(("coordination"),(F31))))</formula>
    </cfRule>
  </conditionalFormatting>
  <conditionalFormatting sqref="F31:F33">
    <cfRule type="containsText" dxfId="186" priority="343" operator="containsText" text="no">
      <formula>NOT(ISERROR(SEARCH("no",F31)))</formula>
    </cfRule>
    <cfRule type="containsText" dxfId="185" priority="348" operator="containsText" text="social norms">
      <formula>NOT(ISERROR(SEARCH("social norms",F31)))</formula>
    </cfRule>
    <cfRule type="containsText" dxfId="184" priority="350" operator="containsText" text="service delivery">
      <formula>NOT(ISERROR(SEARCH(("service delivery"),(F31))))</formula>
    </cfRule>
    <cfRule type="containsText" dxfId="183" priority="347" operator="containsText" text="completely">
      <formula>NOT(ISERROR(SEARCH("completely",F31)))</formula>
    </cfRule>
    <cfRule type="containsText" dxfId="182" priority="346" operator="containsText" text="partly">
      <formula>NOT(ISERROR(SEARCH("partly",F31)))</formula>
    </cfRule>
    <cfRule type="containsText" dxfId="181" priority="345" operator="containsText" text="not at all">
      <formula>NOT(ISERROR(SEARCH("not at all",F31)))</formula>
    </cfRule>
    <cfRule type="containsText" dxfId="180" priority="351" operator="containsText" text="workforce">
      <formula>NOT(ISERROR(SEARCH(("workforce"),(F31))))</formula>
    </cfRule>
    <cfRule type="containsText" dxfId="179" priority="352" operator="containsText" text="leadership &amp; governance">
      <formula>NOT(ISERROR(SEARCH(("leadership &amp; governance"),(F31))))</formula>
    </cfRule>
    <cfRule type="containsText" dxfId="178" priority="344" operator="containsText" text="yes">
      <formula>NOT(ISERROR(SEARCH("yes",F31)))</formula>
    </cfRule>
    <cfRule type="containsText" dxfId="177" priority="349" operator="containsText" text="UTILIZATION">
      <formula>NOT(ISERROR(SEARCH(("UTILIZATION"),(F31))))</formula>
    </cfRule>
  </conditionalFormatting>
  <conditionalFormatting sqref="F32:F33">
    <cfRule type="containsText" dxfId="176" priority="353" operator="containsText" text="service delivery mechansims">
      <formula>NOT(ISERROR(SEARCH(("service delivery mechansims"),(F32))))</formula>
    </cfRule>
    <cfRule type="containsText" dxfId="175" priority="354" operator="containsText" text="financing">
      <formula>NOT(ISERROR(SEARCH(("financing"),(F32))))</formula>
    </cfRule>
    <cfRule type="containsText" dxfId="174" priority="355" operator="containsText" text="information systems">
      <formula>NOT(ISERROR(SEARCH(("information systems"),(F32))))</formula>
    </cfRule>
    <cfRule type="containsText" dxfId="173" priority="356" operator="containsText" text="knowledge">
      <formula>NOT(ISERROR(SEARCH(("knowledge"),(F32))))</formula>
    </cfRule>
    <cfRule type="containsText" dxfId="172" priority="357" operator="containsText" text="coordination">
      <formula>NOT(ISERROR(SEARCH(("coordination"),(F32))))</formula>
    </cfRule>
  </conditionalFormatting>
  <conditionalFormatting sqref="F73:F80">
    <cfRule type="containsText" dxfId="171" priority="552" operator="containsText" text="no">
      <formula>NOT(ISERROR(SEARCH("no",F73)))</formula>
    </cfRule>
    <cfRule type="containsText" dxfId="170" priority="553" operator="containsText" text="yes">
      <formula>NOT(ISERROR(SEARCH("yes",F73)))</formula>
    </cfRule>
    <cfRule type="containsText" dxfId="169" priority="554" operator="containsText" text="not at all">
      <formula>NOT(ISERROR(SEARCH("not at all",F73)))</formula>
    </cfRule>
    <cfRule type="containsText" dxfId="168" priority="556" operator="containsText" text="completely">
      <formula>NOT(ISERROR(SEARCH("completely",F73)))</formula>
    </cfRule>
    <cfRule type="containsText" dxfId="167" priority="557" operator="containsText" text="social norms">
      <formula>NOT(ISERROR(SEARCH("social norms",F73)))</formula>
    </cfRule>
    <cfRule type="expression" dxfId="166" priority="558">
      <formula>"social norms &amp; practices"</formula>
    </cfRule>
    <cfRule type="containsText" dxfId="165" priority="559" operator="containsText" text="UTILIZATION">
      <formula>NOT(ISERROR(SEARCH(("UTILIZATION"),(F73))))</formula>
    </cfRule>
    <cfRule type="containsText" dxfId="164" priority="560" operator="containsText" text="service delivery">
      <formula>NOT(ISERROR(SEARCH(("service delivery"),(F73))))</formula>
    </cfRule>
    <cfRule type="containsText" dxfId="163" priority="561" operator="containsText" text="workforce">
      <formula>NOT(ISERROR(SEARCH(("workforce"),(F73))))</formula>
    </cfRule>
    <cfRule type="containsText" dxfId="162" priority="562" operator="containsText" text="leadership &amp; governance">
      <formula>NOT(ISERROR(SEARCH(("leadership &amp; governance"),(F73))))</formula>
    </cfRule>
    <cfRule type="containsText" dxfId="161" priority="563" operator="containsText" text="service delivery mechansims">
      <formula>NOT(ISERROR(SEARCH(("service delivery mechansims"),(F73))))</formula>
    </cfRule>
    <cfRule type="containsText" dxfId="160" priority="564" operator="containsText" text="financing">
      <formula>NOT(ISERROR(SEARCH(("financing"),(F73))))</formula>
    </cfRule>
    <cfRule type="containsText" dxfId="159" priority="566" operator="containsText" text="knowledge">
      <formula>NOT(ISERROR(SEARCH(("knowledge"),(F73))))</formula>
    </cfRule>
    <cfRule type="containsText" dxfId="158" priority="567" operator="containsText" text="coordination">
      <formula>NOT(ISERROR(SEARCH(("coordination"),(F73))))</formula>
    </cfRule>
    <cfRule type="containsText" dxfId="157" priority="555" operator="containsText" text="partly">
      <formula>NOT(ISERROR(SEARCH("partly",F73)))</formula>
    </cfRule>
    <cfRule type="containsText" dxfId="156" priority="565" operator="containsText" text="information systems">
      <formula>NOT(ISERROR(SEARCH(("information systems"),(F73))))</formula>
    </cfRule>
  </conditionalFormatting>
  <conditionalFormatting sqref="F31:G31">
    <cfRule type="containsText" dxfId="155" priority="367" operator="containsText" text="service delivery mechansims">
      <formula>NOT(ISERROR(SEARCH(("service delivery mechansims"),(F31))))</formula>
    </cfRule>
  </conditionalFormatting>
  <conditionalFormatting sqref="G31:G33">
    <cfRule type="containsText" dxfId="154" priority="341" operator="containsText" text="coordination">
      <formula>NOT(ISERROR(SEARCH(("coordination"),(G31))))</formula>
    </cfRule>
    <cfRule type="containsText" dxfId="153" priority="339" operator="containsText" text="information systems">
      <formula>NOT(ISERROR(SEARCH(("information systems"),(G31))))</formula>
    </cfRule>
    <cfRule type="containsText" dxfId="152" priority="340" operator="containsText" text="knowledge">
      <formula>NOT(ISERROR(SEARCH(("knowledge"),(G31))))</formula>
    </cfRule>
    <cfRule type="containsText" dxfId="151" priority="338" operator="containsText" text="financing">
      <formula>NOT(ISERROR(SEARCH(("financing"),(G31))))</formula>
    </cfRule>
    <cfRule type="containsText" dxfId="150" priority="337" operator="containsText" text="leadership &amp; governance">
      <formula>NOT(ISERROR(SEARCH(("leadership &amp; governance"),(G31))))</formula>
    </cfRule>
    <cfRule type="containsText" dxfId="149" priority="336" operator="containsText" text="workforce">
      <formula>NOT(ISERROR(SEARCH(("workforce"),(G31))))</formula>
    </cfRule>
    <cfRule type="containsText" dxfId="148" priority="335" operator="containsText" text="service delivery">
      <formula>NOT(ISERROR(SEARCH(("service delivery"),(G31))))</formula>
    </cfRule>
    <cfRule type="containsText" dxfId="147" priority="334" operator="containsText" text="UTILIZATION">
      <formula>NOT(ISERROR(SEARCH(("UTILIZATION"),(G31))))</formula>
    </cfRule>
    <cfRule type="containsText" dxfId="146" priority="333" operator="containsText" text="social norms">
      <formula>NOT(ISERROR(SEARCH("social norms",G31)))</formula>
    </cfRule>
  </conditionalFormatting>
  <conditionalFormatting sqref="G32:G33">
    <cfRule type="containsText" dxfId="145" priority="342" operator="containsText" text="service delivery mechansims">
      <formula>NOT(ISERROR(SEARCH(("service delivery mechansims"),(G32))))</formula>
    </cfRule>
  </conditionalFormatting>
  <conditionalFormatting sqref="Q67">
    <cfRule type="containsText" dxfId="144" priority="261" operator="containsText" text="not at all">
      <formula>NOT(ISERROR(SEARCH("not at all",Q67)))</formula>
    </cfRule>
    <cfRule type="containsText" dxfId="143" priority="259" operator="containsText" text="no">
      <formula>NOT(ISERROR(SEARCH("no",Q67)))</formula>
    </cfRule>
    <cfRule type="containsText" dxfId="142" priority="258" operator="containsText" text="Mostly">
      <formula>NOT(ISERROR(SEARCH("Mostly",Q67)))</formula>
    </cfRule>
    <cfRule type="containsText" dxfId="141" priority="260" operator="containsText" text="yes">
      <formula>NOT(ISERROR(SEARCH("yes",Q67)))</formula>
    </cfRule>
    <cfRule type="containsText" dxfId="140" priority="257" operator="containsText" text="Slightly">
      <formula>NOT(ISERROR(SEARCH("Slightly",Q67)))</formula>
    </cfRule>
    <cfRule type="containsText" dxfId="139" priority="263" operator="containsText" text="completely">
      <formula>NOT(ISERROR(SEARCH("completely",Q67)))</formula>
    </cfRule>
    <cfRule type="containsText" dxfId="138" priority="262" operator="containsText" text="partly">
      <formula>NOT(ISERROR(SEARCH("partly",Q67)))</formula>
    </cfRule>
  </conditionalFormatting>
  <dataValidations count="9">
    <dataValidation type="list" allowBlank="1" sqref="F73:F80 R85:R89 E86:H89" xr:uid="{00000000-0002-0000-0500-000000000000}">
      <formula1>#REF!</formula1>
    </dataValidation>
    <dataValidation type="list" allowBlank="1" showErrorMessage="1" sqref="F29:G33 F37:F43 F45:F64 F13:F24" xr:uid="{00000000-0002-0000-0500-000001000000}">
      <formula1>#REF!</formula1>
    </dataValidation>
    <dataValidation type="list" allowBlank="1" showInputMessage="1" showErrorMessage="1" sqref="Q67" xr:uid="{00000000-0002-0000-0500-000002000000}">
      <formula1>$I$14:$I$17</formula1>
    </dataValidation>
    <dataValidation type="list" allowBlank="1" showInputMessage="1" showErrorMessage="1" sqref="C15:D15 C45:D45 C25:C33" xr:uid="{00000000-0002-0000-0500-000004000000}">
      <formula1>"Yes, No"</formula1>
    </dataValidation>
    <dataValidation type="list" allowBlank="1" showInputMessage="1" showErrorMessage="1" sqref="AA67:AB67" xr:uid="{00000000-0002-0000-0500-000007000000}">
      <formula1>"Completely, Mostly, Partially, Not at All, Don't Know"</formula1>
    </dataValidation>
    <dataValidation type="list" allowBlank="1" showInputMessage="1" showErrorMessage="1" sqref="F45:F64" xr:uid="{00000000-0002-0000-0500-000003000000}">
      <formula1>$I$15:$I$18</formula1>
    </dataValidation>
    <dataValidation type="list" allowBlank="1" showInputMessage="1" showErrorMessage="1" sqref="C5:C11" xr:uid="{2C59D28A-FD50-8D4A-9B88-9C391314A142}">
      <formula1>"no coverage, poor coverage, reasonable coverage, good coverage, comprehensive coverage"</formula1>
    </dataValidation>
    <dataValidation type="list" allowBlank="1" showInputMessage="1" showErrorMessage="1" sqref="D5:D11" xr:uid="{16F63D81-A392-1F46-800B-EF73010EC39F}">
      <formula1>"Concerning practice, Pilot and learning programme, Promising and emerging programme, Established high-quality programme"</formula1>
    </dataValidation>
    <dataValidation type="list" allowBlank="1" showInputMessage="1" showErrorMessage="1" sqref="C54:D64 C13:D14 C35:D43 C46:D52 C66:D71 C73:D73 C75:D80 D25:D33 C16:D22" xr:uid="{0B3922EF-ACE3-EB44-AC3C-7FD2D9E92E17}">
      <formula1>"Completely, Mostly, Slightly, Not at All, Don't Know"</formula1>
    </dataValidation>
  </dataValidations>
  <pageMargins left="0.7" right="0.7" top="0.75" bottom="0.75" header="0.3" footer="0.3"/>
  <pageSetup scale="8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G87"/>
  <sheetViews>
    <sheetView topLeftCell="A61" workbookViewId="0">
      <selection activeCell="G12" sqref="G12:G17"/>
    </sheetView>
  </sheetViews>
  <sheetFormatPr defaultColWidth="8.81640625" defaultRowHeight="12.5"/>
  <cols>
    <col min="1" max="1" width="25.54296875" bestFit="1" customWidth="1"/>
    <col min="2" max="2" width="10.1796875" customWidth="1"/>
    <col min="3" max="3" width="11.453125" bestFit="1" customWidth="1"/>
    <col min="5" max="5" width="10.453125" bestFit="1" customWidth="1"/>
    <col min="6" max="6" width="10.453125" style="395" bestFit="1" customWidth="1"/>
    <col min="7" max="7" width="44.1796875" customWidth="1"/>
  </cols>
  <sheetData>
    <row r="3" spans="1:7" ht="13">
      <c r="A3" s="1"/>
      <c r="B3" s="204" t="s">
        <v>208</v>
      </c>
    </row>
    <row r="4" spans="1:7">
      <c r="A4" s="202" t="s">
        <v>63</v>
      </c>
      <c r="B4" s="203">
        <v>3</v>
      </c>
    </row>
    <row r="5" spans="1:7">
      <c r="A5" s="202" t="s">
        <v>54</v>
      </c>
      <c r="B5" s="203">
        <v>2</v>
      </c>
    </row>
    <row r="6" spans="1:7">
      <c r="A6" s="202" t="s">
        <v>55</v>
      </c>
      <c r="B6" s="203">
        <v>1</v>
      </c>
    </row>
    <row r="7" spans="1:7">
      <c r="A7" s="202" t="s">
        <v>209</v>
      </c>
      <c r="B7" s="203">
        <v>0</v>
      </c>
    </row>
    <row r="8" spans="1:7">
      <c r="A8" s="202" t="s">
        <v>210</v>
      </c>
      <c r="B8" s="203">
        <v>0</v>
      </c>
    </row>
    <row r="9" spans="1:7">
      <c r="A9" s="202" t="s">
        <v>64</v>
      </c>
      <c r="B9" s="203">
        <v>3</v>
      </c>
    </row>
    <row r="10" spans="1:7">
      <c r="A10" s="202" t="s">
        <v>70</v>
      </c>
      <c r="B10" s="203">
        <v>0</v>
      </c>
    </row>
    <row r="12" spans="1:7" ht="13">
      <c r="A12" s="205" t="s">
        <v>25</v>
      </c>
      <c r="B12" s="205"/>
      <c r="E12" s="205" t="s">
        <v>211</v>
      </c>
      <c r="F12" s="395">
        <v>57</v>
      </c>
      <c r="G12" s="514" t="s">
        <v>212</v>
      </c>
    </row>
    <row r="13" spans="1:7">
      <c r="G13" s="514"/>
    </row>
    <row r="14" spans="1:7" ht="13">
      <c r="A14" s="1"/>
      <c r="B14" s="204" t="s">
        <v>213</v>
      </c>
      <c r="C14" s="204" t="s">
        <v>208</v>
      </c>
      <c r="D14" s="204" t="s">
        <v>214</v>
      </c>
      <c r="G14" s="514"/>
    </row>
    <row r="15" spans="1:7">
      <c r="A15" s="202" t="s">
        <v>63</v>
      </c>
      <c r="B15" s="203">
        <f>COUNTIF('3. Family Reunification'!$C$13:$D$22,A15)+COUNTIF('3. Family Reunification'!$C$25:$C$33,A15)</f>
        <v>0</v>
      </c>
      <c r="C15" s="203">
        <v>3</v>
      </c>
      <c r="D15" s="1">
        <f>B15*C15</f>
        <v>0</v>
      </c>
      <c r="G15" s="514"/>
    </row>
    <row r="16" spans="1:7">
      <c r="A16" s="202" t="s">
        <v>54</v>
      </c>
      <c r="B16" s="203">
        <f>COUNTIF('3. Family Reunification'!$C$13:$D$22,A16)+COUNTIF('3. Family Reunification'!$C$25:$C$33,A16)</f>
        <v>0</v>
      </c>
      <c r="C16" s="203">
        <v>2</v>
      </c>
      <c r="D16" s="1">
        <f t="shared" ref="D16:D21" si="0">B16*C16</f>
        <v>0</v>
      </c>
      <c r="G16" s="514"/>
    </row>
    <row r="17" spans="1:7">
      <c r="A17" s="202" t="s">
        <v>55</v>
      </c>
      <c r="B17" s="203">
        <f>COUNTIF('3. Family Reunification'!$C$13:$D$22,A17)+COUNTIF('3. Family Reunification'!$C$25:$C$33,A17)</f>
        <v>0</v>
      </c>
      <c r="C17" s="203">
        <v>1</v>
      </c>
      <c r="D17" s="1">
        <f t="shared" si="0"/>
        <v>0</v>
      </c>
      <c r="G17" s="514"/>
    </row>
    <row r="18" spans="1:7">
      <c r="A18" s="202" t="s">
        <v>209</v>
      </c>
      <c r="B18" s="203">
        <f>COUNTIF('3. Family Reunification'!$C$13:$D$22,A18)+COUNTIF('3. Family Reunification'!$C$25:$C$33,A18)</f>
        <v>0</v>
      </c>
      <c r="C18" s="203">
        <v>0</v>
      </c>
      <c r="D18" s="1">
        <f t="shared" si="0"/>
        <v>0</v>
      </c>
    </row>
    <row r="19" spans="1:7">
      <c r="A19" s="202" t="s">
        <v>210</v>
      </c>
      <c r="B19" s="203">
        <f>COUNTIF('3. Family Reunification'!$C$13:$D$22,A19)+COUNTIF('3. Family Reunification'!$C$25:$C$33,A19)</f>
        <v>0</v>
      </c>
      <c r="C19" s="203">
        <v>0</v>
      </c>
      <c r="D19" s="1">
        <f t="shared" si="0"/>
        <v>0</v>
      </c>
    </row>
    <row r="20" spans="1:7">
      <c r="A20" s="202" t="s">
        <v>64</v>
      </c>
      <c r="B20" s="203">
        <f>COUNTIF('3. Family Reunification'!$C$13:$D$22,A20)+COUNTIF('3. Family Reunification'!$C$25:$C$33,A20)</f>
        <v>0</v>
      </c>
      <c r="C20" s="203">
        <v>3</v>
      </c>
      <c r="D20" s="1">
        <f t="shared" si="0"/>
        <v>0</v>
      </c>
    </row>
    <row r="21" spans="1:7">
      <c r="A21" s="202" t="s">
        <v>70</v>
      </c>
      <c r="B21" s="203">
        <f>COUNTIF('3. Family Reunification'!$C$13:$D$22,A21)+COUNTIF('3. Family Reunification'!$C$25:$C$33,A21)</f>
        <v>0</v>
      </c>
      <c r="C21" s="203">
        <v>0</v>
      </c>
      <c r="D21" s="1">
        <f t="shared" si="0"/>
        <v>0</v>
      </c>
    </row>
    <row r="22" spans="1:7" ht="13" thickBot="1"/>
    <row r="23" spans="1:7" ht="13.5" thickBot="1">
      <c r="C23" s="205" t="s">
        <v>215</v>
      </c>
      <c r="D23" s="206">
        <f>SUM(D15:D21)</f>
        <v>0</v>
      </c>
    </row>
    <row r="25" spans="1:7" ht="13">
      <c r="A25" s="205" t="s">
        <v>109</v>
      </c>
      <c r="E25" s="205" t="s">
        <v>211</v>
      </c>
      <c r="F25" s="395">
        <v>54</v>
      </c>
    </row>
    <row r="27" spans="1:7" ht="13">
      <c r="A27" s="1"/>
      <c r="B27" s="204" t="s">
        <v>213</v>
      </c>
      <c r="C27" s="204" t="s">
        <v>208</v>
      </c>
      <c r="D27" s="204" t="s">
        <v>214</v>
      </c>
    </row>
    <row r="28" spans="1:7">
      <c r="A28" s="202" t="s">
        <v>63</v>
      </c>
      <c r="B28" s="203">
        <f>COUNTIF('3. Family Reunification'!$D$25:$D$33,A28)+COUNTIF('3. Family Reunification'!$C$35:$D$43,A28)</f>
        <v>0</v>
      </c>
      <c r="C28" s="203">
        <v>3</v>
      </c>
      <c r="D28" s="1">
        <f>B28*C28</f>
        <v>0</v>
      </c>
    </row>
    <row r="29" spans="1:7">
      <c r="A29" s="202" t="s">
        <v>54</v>
      </c>
      <c r="B29" s="203">
        <f>COUNTIF('3. Family Reunification'!$D$25:$D$33,A29)+COUNTIF('3. Family Reunification'!$C$35:$D$43,A29)</f>
        <v>0</v>
      </c>
      <c r="C29" s="203">
        <v>2</v>
      </c>
      <c r="D29" s="1">
        <f t="shared" ref="D29:D34" si="1">B29*C29</f>
        <v>0</v>
      </c>
    </row>
    <row r="30" spans="1:7">
      <c r="A30" s="202" t="s">
        <v>55</v>
      </c>
      <c r="B30" s="203">
        <f>COUNTIF('3. Family Reunification'!$D$25:$D$33,A30)+COUNTIF('3. Family Reunification'!$C$35:$D$43,A30)</f>
        <v>0</v>
      </c>
      <c r="C30" s="203">
        <v>1</v>
      </c>
      <c r="D30" s="1">
        <f t="shared" si="1"/>
        <v>0</v>
      </c>
    </row>
    <row r="31" spans="1:7">
      <c r="A31" s="202" t="s">
        <v>209</v>
      </c>
      <c r="B31" s="203">
        <f>COUNTIF('3. Family Reunification'!$D$25:$D$33,A31)+COUNTIF('3. Family Reunification'!$C$35:$D$43,A31)</f>
        <v>0</v>
      </c>
      <c r="C31" s="203">
        <v>0</v>
      </c>
      <c r="D31" s="1">
        <f t="shared" si="1"/>
        <v>0</v>
      </c>
    </row>
    <row r="32" spans="1:7">
      <c r="A32" s="202" t="s">
        <v>210</v>
      </c>
      <c r="B32" s="203">
        <f>COUNTIF('3. Family Reunification'!$D$25:$D$33,A32)+COUNTIF('3. Family Reunification'!$C$35:$D$43,A32)</f>
        <v>0</v>
      </c>
      <c r="C32" s="203">
        <v>0</v>
      </c>
      <c r="D32" s="1">
        <f t="shared" si="1"/>
        <v>0</v>
      </c>
    </row>
    <row r="33" spans="1:6">
      <c r="A33" s="202" t="s">
        <v>64</v>
      </c>
      <c r="B33" s="203">
        <f>COUNTIF('3. Family Reunification'!$D$25:$D$33,A33)+COUNTIF('3. Family Reunification'!$C$35:$D$43,A33)</f>
        <v>0</v>
      </c>
      <c r="C33" s="203">
        <v>3</v>
      </c>
      <c r="D33" s="1">
        <f t="shared" si="1"/>
        <v>0</v>
      </c>
    </row>
    <row r="34" spans="1:6">
      <c r="A34" s="202" t="s">
        <v>70</v>
      </c>
      <c r="B34" s="203">
        <f>COUNTIF('3. Family Reunification'!$D$25:$D$33,A34)+COUNTIF('3. Family Reunification'!$C$35:$D$43,A34)</f>
        <v>0</v>
      </c>
      <c r="C34" s="203">
        <v>0</v>
      </c>
      <c r="D34" s="1">
        <f t="shared" si="1"/>
        <v>0</v>
      </c>
    </row>
    <row r="35" spans="1:6" ht="13" thickBot="1"/>
    <row r="36" spans="1:6" ht="13.5" thickBot="1">
      <c r="C36" s="205" t="s">
        <v>215</v>
      </c>
      <c r="D36" s="206">
        <f>SUM(D28:D34)</f>
        <v>0</v>
      </c>
    </row>
    <row r="38" spans="1:6" ht="13">
      <c r="A38" s="205" t="s">
        <v>129</v>
      </c>
      <c r="E38" s="205" t="s">
        <v>211</v>
      </c>
      <c r="F38" s="395">
        <v>57</v>
      </c>
    </row>
    <row r="40" spans="1:6" ht="13">
      <c r="A40" s="1"/>
      <c r="B40" s="204" t="s">
        <v>213</v>
      </c>
      <c r="C40" s="204" t="s">
        <v>208</v>
      </c>
      <c r="D40" s="204" t="s">
        <v>214</v>
      </c>
    </row>
    <row r="41" spans="1:6">
      <c r="A41" s="202" t="s">
        <v>63</v>
      </c>
      <c r="B41" s="203">
        <f>COUNTIF('3. Family Reunification'!$C$45:$D$64,A41)</f>
        <v>0</v>
      </c>
      <c r="C41" s="203">
        <v>3</v>
      </c>
      <c r="D41" s="1">
        <f>B41*C41</f>
        <v>0</v>
      </c>
    </row>
    <row r="42" spans="1:6">
      <c r="A42" s="202" t="s">
        <v>54</v>
      </c>
      <c r="B42" s="203">
        <f>COUNTIF('3. Family Reunification'!$C$45:$D$64,A42)</f>
        <v>0</v>
      </c>
      <c r="C42" s="203">
        <v>2</v>
      </c>
      <c r="D42" s="1">
        <f t="shared" ref="D42:D47" si="2">B42*C42</f>
        <v>0</v>
      </c>
    </row>
    <row r="43" spans="1:6">
      <c r="A43" s="202" t="s">
        <v>55</v>
      </c>
      <c r="B43" s="203">
        <f>COUNTIF('3. Family Reunification'!$C$45:$D$64,A43)</f>
        <v>0</v>
      </c>
      <c r="C43" s="203">
        <v>1</v>
      </c>
      <c r="D43" s="1">
        <f t="shared" si="2"/>
        <v>0</v>
      </c>
    </row>
    <row r="44" spans="1:6">
      <c r="A44" s="202" t="s">
        <v>209</v>
      </c>
      <c r="B44" s="203">
        <f>COUNTIF('3. Family Reunification'!$C$45:$D$64,A44)</f>
        <v>0</v>
      </c>
      <c r="C44" s="203">
        <v>0</v>
      </c>
      <c r="D44" s="1">
        <f t="shared" si="2"/>
        <v>0</v>
      </c>
    </row>
    <row r="45" spans="1:6">
      <c r="A45" s="202" t="s">
        <v>210</v>
      </c>
      <c r="B45" s="203">
        <f>COUNTIF('3. Family Reunification'!$C$45:$D$64,A45)</f>
        <v>0</v>
      </c>
      <c r="C45" s="203">
        <v>0</v>
      </c>
      <c r="D45" s="1">
        <f t="shared" si="2"/>
        <v>0</v>
      </c>
    </row>
    <row r="46" spans="1:6">
      <c r="A46" s="202" t="s">
        <v>64</v>
      </c>
      <c r="B46" s="203">
        <f>COUNTIF('3. Family Reunification'!$C$45:$D$64,A46)</f>
        <v>0</v>
      </c>
      <c r="C46" s="203">
        <v>3</v>
      </c>
      <c r="D46" s="1">
        <f t="shared" si="2"/>
        <v>0</v>
      </c>
    </row>
    <row r="47" spans="1:6">
      <c r="A47" s="202" t="s">
        <v>70</v>
      </c>
      <c r="B47" s="203">
        <f>COUNTIF('3. Family Reunification'!$C$45:$D$64,A47)</f>
        <v>0</v>
      </c>
      <c r="C47" s="203">
        <v>0</v>
      </c>
      <c r="D47" s="1">
        <f t="shared" si="2"/>
        <v>0</v>
      </c>
    </row>
    <row r="48" spans="1:6" ht="13" thickBot="1"/>
    <row r="49" spans="1:6" ht="13.5" thickBot="1">
      <c r="C49" s="205" t="s">
        <v>215</v>
      </c>
      <c r="D49" s="206">
        <f>SUM(D41:D47)</f>
        <v>0</v>
      </c>
    </row>
    <row r="51" spans="1:6" ht="13">
      <c r="A51" s="205" t="s">
        <v>272</v>
      </c>
      <c r="E51" s="205" t="s">
        <v>211</v>
      </c>
      <c r="F51" s="395">
        <v>18</v>
      </c>
    </row>
    <row r="53" spans="1:6" ht="13">
      <c r="A53" s="1"/>
      <c r="B53" s="204" t="s">
        <v>213</v>
      </c>
      <c r="C53" s="204" t="s">
        <v>208</v>
      </c>
      <c r="D53" s="204" t="s">
        <v>214</v>
      </c>
    </row>
    <row r="54" spans="1:6">
      <c r="A54" s="202" t="s">
        <v>63</v>
      </c>
      <c r="B54" s="203">
        <f>COUNTIF('3. Family Reunification'!$C$66:$D$71,A54)</f>
        <v>0</v>
      </c>
      <c r="C54" s="203">
        <v>3</v>
      </c>
      <c r="D54" s="1">
        <f>B54*C54</f>
        <v>0</v>
      </c>
    </row>
    <row r="55" spans="1:6">
      <c r="A55" s="202" t="s">
        <v>54</v>
      </c>
      <c r="B55" s="203">
        <f>COUNTIF('3. Family Reunification'!$C$66:$D$71,A55)</f>
        <v>0</v>
      </c>
      <c r="C55" s="203">
        <v>2</v>
      </c>
      <c r="D55" s="1">
        <f t="shared" ref="D55:D60" si="3">B55*C55</f>
        <v>0</v>
      </c>
    </row>
    <row r="56" spans="1:6">
      <c r="A56" s="202" t="s">
        <v>55</v>
      </c>
      <c r="B56" s="203">
        <f>COUNTIF('3. Family Reunification'!$C$66:$D$71,A56)</f>
        <v>0</v>
      </c>
      <c r="C56" s="203">
        <v>1</v>
      </c>
      <c r="D56" s="1">
        <f t="shared" si="3"/>
        <v>0</v>
      </c>
    </row>
    <row r="57" spans="1:6">
      <c r="A57" s="202" t="s">
        <v>209</v>
      </c>
      <c r="B57" s="203">
        <f>COUNTIF('3. Family Reunification'!$C$66:$D$71,A57)</f>
        <v>0</v>
      </c>
      <c r="C57" s="203">
        <v>0</v>
      </c>
      <c r="D57" s="1">
        <f t="shared" si="3"/>
        <v>0</v>
      </c>
    </row>
    <row r="58" spans="1:6">
      <c r="A58" s="202" t="s">
        <v>210</v>
      </c>
      <c r="B58" s="203">
        <f>COUNTIF('3. Family Reunification'!$C$66:$D$71,A58)</f>
        <v>0</v>
      </c>
      <c r="C58" s="203">
        <v>0</v>
      </c>
      <c r="D58" s="1">
        <f t="shared" si="3"/>
        <v>0</v>
      </c>
    </row>
    <row r="59" spans="1:6">
      <c r="A59" s="202" t="s">
        <v>64</v>
      </c>
      <c r="B59" s="203">
        <f>COUNTIF('3. Family Reunification'!$C$66:$D$71,A59)</f>
        <v>0</v>
      </c>
      <c r="C59" s="203">
        <v>3</v>
      </c>
      <c r="D59" s="1">
        <f t="shared" si="3"/>
        <v>0</v>
      </c>
    </row>
    <row r="60" spans="1:6">
      <c r="A60" s="202" t="s">
        <v>70</v>
      </c>
      <c r="B60" s="203">
        <f>COUNTIF('3. Family Reunification'!$C$66:$D$71,A60)</f>
        <v>0</v>
      </c>
      <c r="C60" s="203">
        <v>0</v>
      </c>
      <c r="D60" s="1">
        <f t="shared" si="3"/>
        <v>0</v>
      </c>
    </row>
    <row r="61" spans="1:6" ht="13" thickBot="1"/>
    <row r="62" spans="1:6" ht="13.5" thickBot="1">
      <c r="C62" s="205" t="s">
        <v>215</v>
      </c>
      <c r="D62" s="206">
        <f>SUM(D54:D60)</f>
        <v>0</v>
      </c>
    </row>
    <row r="64" spans="1:6" ht="13">
      <c r="A64" s="205" t="s">
        <v>65</v>
      </c>
      <c r="E64" s="205" t="s">
        <v>211</v>
      </c>
      <c r="F64" s="395">
        <v>21</v>
      </c>
    </row>
    <row r="66" spans="1:4" ht="13">
      <c r="A66" s="1"/>
      <c r="B66" s="204" t="s">
        <v>213</v>
      </c>
      <c r="C66" s="204" t="s">
        <v>208</v>
      </c>
      <c r="D66" s="204" t="s">
        <v>214</v>
      </c>
    </row>
    <row r="67" spans="1:4">
      <c r="A67" s="202" t="s">
        <v>63</v>
      </c>
      <c r="B67" s="203">
        <f>COUNTIF('3. Family Reunification'!$C$73:$D$80,A67)</f>
        <v>0</v>
      </c>
      <c r="C67" s="203">
        <v>3</v>
      </c>
      <c r="D67" s="1">
        <f>B67*C67</f>
        <v>0</v>
      </c>
    </row>
    <row r="68" spans="1:4">
      <c r="A68" s="202" t="s">
        <v>54</v>
      </c>
      <c r="B68" s="203">
        <f>COUNTIF('3. Family Reunification'!$C$73:$D$80,A68)</f>
        <v>0</v>
      </c>
      <c r="C68" s="203">
        <v>2</v>
      </c>
      <c r="D68" s="1">
        <f t="shared" ref="D68:D73" si="4">B68*C68</f>
        <v>0</v>
      </c>
    </row>
    <row r="69" spans="1:4">
      <c r="A69" s="202" t="s">
        <v>55</v>
      </c>
      <c r="B69" s="203">
        <f>COUNTIF('3. Family Reunification'!$C$73:$D$80,A69)</f>
        <v>0</v>
      </c>
      <c r="C69" s="203">
        <v>1</v>
      </c>
      <c r="D69" s="1">
        <f t="shared" si="4"/>
        <v>0</v>
      </c>
    </row>
    <row r="70" spans="1:4">
      <c r="A70" s="202" t="s">
        <v>209</v>
      </c>
      <c r="B70" s="203">
        <f>COUNTIF('3. Family Reunification'!$C$73:$D$80,A70)</f>
        <v>0</v>
      </c>
      <c r="C70" s="203">
        <v>0</v>
      </c>
      <c r="D70" s="1">
        <f t="shared" si="4"/>
        <v>0</v>
      </c>
    </row>
    <row r="71" spans="1:4">
      <c r="A71" s="202" t="s">
        <v>210</v>
      </c>
      <c r="B71" s="203">
        <f>COUNTIF('3. Family Reunification'!$C$73:$D$80,A71)</f>
        <v>0</v>
      </c>
      <c r="C71" s="203">
        <v>0</v>
      </c>
      <c r="D71" s="1">
        <f t="shared" si="4"/>
        <v>0</v>
      </c>
    </row>
    <row r="72" spans="1:4">
      <c r="A72" s="202" t="s">
        <v>64</v>
      </c>
      <c r="B72" s="203">
        <f>COUNTIF('3. Family Reunification'!$C$73:$D$80,A72)</f>
        <v>0</v>
      </c>
      <c r="C72" s="203">
        <v>3</v>
      </c>
      <c r="D72" s="1">
        <f t="shared" si="4"/>
        <v>0</v>
      </c>
    </row>
    <row r="73" spans="1:4">
      <c r="A73" s="202" t="s">
        <v>70</v>
      </c>
      <c r="B73" s="203">
        <f>COUNTIF('3. Family Reunification'!$C$73:$D$80,A73)</f>
        <v>0</v>
      </c>
      <c r="C73" s="203">
        <v>0</v>
      </c>
      <c r="D73" s="1">
        <f t="shared" si="4"/>
        <v>0</v>
      </c>
    </row>
    <row r="74" spans="1:4" ht="13" thickBot="1"/>
    <row r="75" spans="1:4" ht="13.5" thickBot="1">
      <c r="C75" s="205" t="s">
        <v>215</v>
      </c>
      <c r="D75" s="206">
        <f>SUM(D67:D73)</f>
        <v>0</v>
      </c>
    </row>
    <row r="80" spans="1:4">
      <c r="A80" s="394" t="s">
        <v>216</v>
      </c>
    </row>
    <row r="82" spans="1:6" ht="13">
      <c r="E82" s="204" t="s">
        <v>208</v>
      </c>
      <c r="F82" s="396" t="s">
        <v>217</v>
      </c>
    </row>
    <row r="83" spans="1:6" ht="13">
      <c r="A83" s="513" t="s">
        <v>218</v>
      </c>
      <c r="B83" s="513"/>
      <c r="C83" s="513"/>
      <c r="D83" s="513"/>
      <c r="E83" s="1">
        <f>$D$23</f>
        <v>0</v>
      </c>
      <c r="F83" s="397">
        <f>E83/$F$12</f>
        <v>0</v>
      </c>
    </row>
    <row r="84" spans="1:6" ht="13">
      <c r="A84" s="513" t="s">
        <v>109</v>
      </c>
      <c r="B84" s="513"/>
      <c r="C84" s="513"/>
      <c r="D84" s="513"/>
      <c r="E84" s="1">
        <f>$D$36</f>
        <v>0</v>
      </c>
      <c r="F84" s="397">
        <f>E84/F25</f>
        <v>0</v>
      </c>
    </row>
    <row r="85" spans="1:6" ht="13">
      <c r="A85" s="513" t="s">
        <v>129</v>
      </c>
      <c r="B85" s="513"/>
      <c r="C85" s="513"/>
      <c r="D85" s="513"/>
      <c r="E85" s="1">
        <f>$D$49</f>
        <v>0</v>
      </c>
      <c r="F85" s="397">
        <f>E85/$F$38</f>
        <v>0</v>
      </c>
    </row>
    <row r="86" spans="1:6" ht="13">
      <c r="A86" s="513" t="s">
        <v>272</v>
      </c>
      <c r="B86" s="513"/>
      <c r="C86" s="513"/>
      <c r="D86" s="513"/>
      <c r="E86" s="1">
        <f>$D$62</f>
        <v>0</v>
      </c>
      <c r="F86" s="397">
        <f>E86/$F$51</f>
        <v>0</v>
      </c>
    </row>
    <row r="87" spans="1:6" ht="13">
      <c r="A87" s="513" t="s">
        <v>65</v>
      </c>
      <c r="B87" s="513"/>
      <c r="C87" s="513"/>
      <c r="D87" s="513"/>
      <c r="E87" s="1">
        <f>$D$75</f>
        <v>0</v>
      </c>
      <c r="F87" s="397">
        <f>E87/$F$64</f>
        <v>0</v>
      </c>
    </row>
  </sheetData>
  <mergeCells count="6">
    <mergeCell ref="A87:D87"/>
    <mergeCell ref="G12:G17"/>
    <mergeCell ref="A83:D83"/>
    <mergeCell ref="A84:D84"/>
    <mergeCell ref="A85:D85"/>
    <mergeCell ref="A86:D8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theme="9"/>
  </sheetPr>
  <dimension ref="A1:Y1022"/>
  <sheetViews>
    <sheetView zoomScale="110" zoomScaleNormal="110" zoomScalePageLayoutView="81" workbookViewId="0">
      <pane ySplit="1" topLeftCell="A2" activePane="bottomLeft" state="frozen"/>
      <selection activeCell="C19" sqref="C19"/>
      <selection pane="bottomLeft" activeCell="C17" sqref="C17:D17"/>
    </sheetView>
  </sheetViews>
  <sheetFormatPr defaultColWidth="30.54296875" defaultRowHeight="15" customHeight="1"/>
  <cols>
    <col min="1" max="1" width="5.453125" style="25" customWidth="1"/>
    <col min="2" max="2" width="83.453125" style="35" customWidth="1"/>
    <col min="3" max="4" width="22" style="20" customWidth="1"/>
    <col min="5" max="5" width="43.54296875" style="114" customWidth="1"/>
    <col min="6" max="7" width="29" style="25" hidden="1" customWidth="1"/>
    <col min="8" max="8" width="0" style="68" hidden="1" customWidth="1"/>
    <col min="9" max="10" width="30.54296875" style="25" hidden="1" customWidth="1"/>
    <col min="11" max="11" width="8.1796875" style="25" hidden="1" customWidth="1"/>
    <col min="12" max="12" width="30.54296875" style="25" hidden="1" customWidth="1"/>
    <col min="13" max="16" width="19.54296875" style="25" hidden="1" customWidth="1"/>
    <col min="17" max="17" width="0" style="25" hidden="1" customWidth="1"/>
    <col min="18" max="18" width="55.81640625" style="168" customWidth="1"/>
    <col min="19" max="19" width="64.54296875" style="172" hidden="1" customWidth="1"/>
    <col min="20" max="16384" width="30.54296875" style="25"/>
  </cols>
  <sheetData>
    <row r="1" spans="1:25" ht="35.15" customHeight="1">
      <c r="A1" s="506" t="s">
        <v>376</v>
      </c>
      <c r="B1" s="506"/>
      <c r="C1" s="583" t="s">
        <v>20</v>
      </c>
      <c r="D1" s="584"/>
      <c r="E1" s="408" t="s">
        <v>21</v>
      </c>
      <c r="F1" s="402"/>
      <c r="G1" s="402"/>
      <c r="H1" s="402"/>
      <c r="I1" s="419"/>
      <c r="J1" s="419"/>
      <c r="K1" s="419"/>
      <c r="L1" s="419"/>
      <c r="M1" s="419"/>
      <c r="N1" s="419"/>
      <c r="O1" s="419"/>
      <c r="P1" s="419"/>
      <c r="Q1" s="403" t="s">
        <v>295</v>
      </c>
      <c r="R1" s="408" t="s">
        <v>377</v>
      </c>
      <c r="S1" s="270" t="s">
        <v>23</v>
      </c>
    </row>
    <row r="2" spans="1:25" ht="25" customHeight="1">
      <c r="A2" s="555" t="s">
        <v>378</v>
      </c>
      <c r="B2" s="555"/>
      <c r="C2" s="555"/>
      <c r="D2" s="555"/>
      <c r="E2" s="555"/>
      <c r="F2" s="555"/>
      <c r="G2" s="555"/>
      <c r="H2" s="555"/>
      <c r="I2" s="555"/>
      <c r="J2" s="555"/>
      <c r="K2" s="555"/>
      <c r="L2" s="555"/>
      <c r="M2" s="555"/>
      <c r="N2" s="555"/>
      <c r="O2" s="555"/>
      <c r="P2" s="555"/>
      <c r="Q2" s="555"/>
      <c r="R2" s="425"/>
      <c r="S2" s="388"/>
    </row>
    <row r="3" spans="1:25" ht="24" customHeight="1">
      <c r="A3" s="271">
        <v>1</v>
      </c>
      <c r="B3" s="257" t="s">
        <v>379</v>
      </c>
      <c r="C3" s="512" t="s">
        <v>38</v>
      </c>
      <c r="D3" s="512"/>
      <c r="E3" s="273"/>
      <c r="F3" s="74"/>
      <c r="G3" s="303"/>
      <c r="H3" s="173"/>
      <c r="I3" s="303"/>
      <c r="J3" s="303"/>
      <c r="K3" s="303"/>
      <c r="L3" s="78"/>
      <c r="M3" s="303"/>
      <c r="N3" s="303"/>
      <c r="O3" s="303"/>
      <c r="P3" s="303"/>
      <c r="Q3" s="303"/>
      <c r="R3" s="168" t="s">
        <v>380</v>
      </c>
      <c r="S3" s="389" t="s">
        <v>381</v>
      </c>
    </row>
    <row r="4" spans="1:25" s="2" customFormat="1" ht="38.15" customHeight="1">
      <c r="A4" s="556">
        <v>2</v>
      </c>
      <c r="B4" s="299" t="s">
        <v>382</v>
      </c>
      <c r="C4" s="263" t="s">
        <v>301</v>
      </c>
      <c r="D4" s="269" t="s">
        <v>302</v>
      </c>
      <c r="E4" s="273"/>
      <c r="F4" s="366"/>
      <c r="G4" s="367"/>
      <c r="H4" s="367"/>
      <c r="I4" s="367"/>
      <c r="J4" s="367"/>
      <c r="K4" s="367"/>
      <c r="L4" s="367"/>
      <c r="M4" s="367"/>
      <c r="N4" s="367"/>
      <c r="O4" s="367"/>
      <c r="P4" s="367"/>
      <c r="Q4" s="362"/>
      <c r="R4" s="168" t="s">
        <v>383</v>
      </c>
      <c r="S4" s="389" t="s">
        <v>384</v>
      </c>
    </row>
    <row r="5" spans="1:25" s="2" customFormat="1" ht="18" customHeight="1">
      <c r="A5" s="556"/>
      <c r="B5" s="368" t="s">
        <v>305</v>
      </c>
      <c r="C5" s="60"/>
      <c r="D5" s="60"/>
      <c r="E5" s="113"/>
      <c r="F5" s="366"/>
      <c r="G5" s="367"/>
      <c r="H5" s="367"/>
      <c r="I5" s="367"/>
      <c r="J5" s="367"/>
      <c r="K5" s="367"/>
      <c r="L5" s="367"/>
      <c r="M5" s="367"/>
      <c r="N5" s="367"/>
      <c r="O5" s="367"/>
      <c r="P5" s="367"/>
      <c r="Q5" s="362"/>
      <c r="R5" s="168"/>
      <c r="S5" s="16"/>
    </row>
    <row r="6" spans="1:25" s="2" customFormat="1" ht="18" customHeight="1">
      <c r="A6" s="556"/>
      <c r="B6" s="368" t="s">
        <v>305</v>
      </c>
      <c r="C6" s="60"/>
      <c r="D6" s="60"/>
      <c r="E6" s="113"/>
      <c r="F6" s="366"/>
      <c r="G6" s="367"/>
      <c r="H6" s="367"/>
      <c r="I6" s="367"/>
      <c r="J6" s="367"/>
      <c r="K6" s="367"/>
      <c r="L6" s="367"/>
      <c r="M6" s="367"/>
      <c r="N6" s="367"/>
      <c r="O6" s="367"/>
      <c r="P6" s="367"/>
      <c r="Q6" s="362"/>
      <c r="R6" s="168"/>
      <c r="S6" s="16"/>
    </row>
    <row r="7" spans="1:25" s="2" customFormat="1" ht="18" customHeight="1">
      <c r="A7" s="556"/>
      <c r="B7" s="368" t="s">
        <v>305</v>
      </c>
      <c r="C7" s="60"/>
      <c r="D7" s="60"/>
      <c r="E7" s="113"/>
      <c r="F7" s="366"/>
      <c r="G7" s="367"/>
      <c r="H7" s="367"/>
      <c r="I7" s="367"/>
      <c r="J7" s="367"/>
      <c r="K7" s="367"/>
      <c r="L7" s="367"/>
      <c r="M7" s="367"/>
      <c r="N7" s="367"/>
      <c r="O7" s="367"/>
      <c r="P7" s="367"/>
      <c r="Q7" s="362"/>
      <c r="R7" s="168"/>
      <c r="S7" s="16"/>
    </row>
    <row r="8" spans="1:25" s="2" customFormat="1" ht="18" customHeight="1">
      <c r="A8" s="556"/>
      <c r="B8" s="368" t="s">
        <v>305</v>
      </c>
      <c r="C8" s="60"/>
      <c r="D8" s="60"/>
      <c r="E8" s="113"/>
      <c r="F8" s="366"/>
      <c r="G8" s="367"/>
      <c r="H8" s="367"/>
      <c r="I8" s="367"/>
      <c r="J8" s="367"/>
      <c r="K8" s="367"/>
      <c r="L8" s="367"/>
      <c r="M8" s="367"/>
      <c r="N8" s="367"/>
      <c r="O8" s="367"/>
      <c r="P8" s="367"/>
      <c r="Q8" s="362"/>
      <c r="R8" s="168"/>
      <c r="S8" s="16"/>
    </row>
    <row r="9" spans="1:25" s="2" customFormat="1" ht="18" customHeight="1">
      <c r="A9" s="556"/>
      <c r="B9" s="368" t="s">
        <v>305</v>
      </c>
      <c r="C9" s="60"/>
      <c r="D9" s="60"/>
      <c r="E9" s="113"/>
      <c r="F9" s="366"/>
      <c r="G9" s="367"/>
      <c r="H9" s="367"/>
      <c r="I9" s="367"/>
      <c r="J9" s="367"/>
      <c r="K9" s="367"/>
      <c r="L9" s="367"/>
      <c r="M9" s="367"/>
      <c r="N9" s="367"/>
      <c r="O9" s="367"/>
      <c r="P9" s="367"/>
      <c r="Q9" s="362"/>
      <c r="R9" s="168"/>
      <c r="S9" s="16"/>
    </row>
    <row r="10" spans="1:25" s="2" customFormat="1" ht="18" customHeight="1">
      <c r="A10" s="556"/>
      <c r="B10" s="368" t="s">
        <v>305</v>
      </c>
      <c r="C10" s="60"/>
      <c r="D10" s="60"/>
      <c r="E10" s="113"/>
      <c r="F10" s="366"/>
      <c r="G10" s="367"/>
      <c r="H10" s="367"/>
      <c r="I10" s="367"/>
      <c r="J10" s="367"/>
      <c r="K10" s="367"/>
      <c r="L10" s="367"/>
      <c r="M10" s="367"/>
      <c r="N10" s="367"/>
      <c r="O10" s="367"/>
      <c r="P10" s="367"/>
      <c r="Q10" s="362"/>
      <c r="R10" s="168"/>
      <c r="S10" s="16"/>
    </row>
    <row r="11" spans="1:25" s="2" customFormat="1" ht="18" customHeight="1">
      <c r="A11" s="556"/>
      <c r="B11" s="368" t="s">
        <v>305</v>
      </c>
      <c r="C11" s="60"/>
      <c r="D11" s="60"/>
      <c r="E11" s="113"/>
      <c r="F11" s="366"/>
      <c r="G11" s="367"/>
      <c r="H11" s="367"/>
      <c r="I11" s="367"/>
      <c r="J11" s="367"/>
      <c r="K11" s="367"/>
      <c r="L11" s="367"/>
      <c r="M11" s="367"/>
      <c r="N11" s="367"/>
      <c r="O11" s="367"/>
      <c r="P11" s="367"/>
      <c r="Q11" s="362"/>
      <c r="R11" s="168"/>
      <c r="S11" s="16"/>
    </row>
    <row r="12" spans="1:25" s="427" customFormat="1" ht="23.15" customHeight="1">
      <c r="A12" s="521" t="s">
        <v>25</v>
      </c>
      <c r="B12" s="521"/>
      <c r="C12" s="521"/>
      <c r="D12" s="521"/>
      <c r="E12" s="521"/>
      <c r="F12" s="521"/>
      <c r="G12" s="521"/>
      <c r="H12" s="521"/>
      <c r="I12" s="521"/>
      <c r="J12" s="521"/>
      <c r="K12" s="521"/>
      <c r="L12" s="521"/>
      <c r="M12" s="521"/>
      <c r="N12" s="521"/>
      <c r="O12" s="521"/>
      <c r="P12" s="521"/>
      <c r="Q12" s="521"/>
      <c r="R12" s="521"/>
      <c r="S12" s="426"/>
    </row>
    <row r="13" spans="1:25" ht="31">
      <c r="A13" s="271">
        <v>3</v>
      </c>
      <c r="B13" s="254" t="s">
        <v>385</v>
      </c>
      <c r="C13" s="502"/>
      <c r="D13" s="502"/>
      <c r="E13" s="113"/>
      <c r="F13" s="74" t="s">
        <v>51</v>
      </c>
      <c r="G13" s="303"/>
      <c r="H13" s="173"/>
      <c r="I13" s="303"/>
      <c r="J13" s="303"/>
      <c r="K13" s="303"/>
      <c r="L13" s="303" t="s">
        <v>52</v>
      </c>
      <c r="M13" s="303" t="s">
        <v>53</v>
      </c>
      <c r="N13" s="303" t="s">
        <v>54</v>
      </c>
      <c r="O13" s="303" t="s">
        <v>55</v>
      </c>
      <c r="P13" s="303" t="s">
        <v>56</v>
      </c>
      <c r="Q13" s="303"/>
      <c r="S13" s="389"/>
      <c r="Y13" s="25">
        <f>COUNTIF(C13,"N/A")</f>
        <v>0</v>
      </c>
    </row>
    <row r="14" spans="1:25" ht="31">
      <c r="A14" s="271">
        <v>4</v>
      </c>
      <c r="B14" s="254" t="s">
        <v>386</v>
      </c>
      <c r="C14" s="502"/>
      <c r="D14" s="502"/>
      <c r="E14" s="113"/>
      <c r="F14" s="74" t="s">
        <v>51</v>
      </c>
      <c r="G14" s="303"/>
      <c r="H14" s="173"/>
      <c r="I14" s="303"/>
      <c r="J14" s="303"/>
      <c r="K14" s="303"/>
      <c r="L14" s="78" t="s">
        <v>60</v>
      </c>
      <c r="M14" s="303">
        <f>SUMPRODUCT((C1:C225={"Completely","Yes"})*(F1:F225="LEADERSHIP &amp; GOVERNANCE"))</f>
        <v>0</v>
      </c>
      <c r="N14" s="303">
        <f>SUMPRODUCT((C1:C225={"Mostly"})*(F1:F225="LEADERSHIP &amp; GOVERNANCE"))</f>
        <v>0</v>
      </c>
      <c r="O14" s="303">
        <f>SUMPRODUCT((C1:C225={"Slightly"})*(F1:F225="LEADERSHIP &amp; GOVERNANCE"))</f>
        <v>0</v>
      </c>
      <c r="P14" s="303">
        <f>SUMPRODUCT((C1:C225={"Not at all","No"})*(F1:F225="LEADERSHIP &amp; GOVERNANCE"))</f>
        <v>0</v>
      </c>
      <c r="Q14" s="303"/>
      <c r="S14" s="389"/>
      <c r="Y14" s="25">
        <f t="shared" ref="Y14:Y24" si="0">COUNTIF(C14,"N/A")</f>
        <v>0</v>
      </c>
    </row>
    <row r="15" spans="1:25" ht="31">
      <c r="A15" s="271">
        <v>4.0999999999999996</v>
      </c>
      <c r="B15" s="216" t="s">
        <v>387</v>
      </c>
      <c r="C15" s="502"/>
      <c r="D15" s="502"/>
      <c r="E15" s="113"/>
      <c r="F15" s="74" t="s">
        <v>51</v>
      </c>
      <c r="G15" s="303"/>
      <c r="H15" s="173"/>
      <c r="I15" s="303"/>
      <c r="J15" s="303"/>
      <c r="K15" s="303"/>
      <c r="L15" s="69" t="s">
        <v>65</v>
      </c>
      <c r="M15" s="303">
        <f>SUMPRODUCT((C1:C225={"Completely","Yes"})*(F1:F225="FINANCING"))</f>
        <v>0</v>
      </c>
      <c r="N15" s="303">
        <f>SUMPRODUCT((C1:C225={"Mostly"})*(F1:F225="FINANCING"))</f>
        <v>0</v>
      </c>
      <c r="O15" s="303">
        <f>SUMPRODUCT((C1:C225={"Slightly"})*(F1:F225="FINANCING"))</f>
        <v>0</v>
      </c>
      <c r="P15" s="303">
        <f>SUMPRODUCT((C1:C225={"No","Not at all"})*(F1:F225="FINANCING"))</f>
        <v>0</v>
      </c>
      <c r="Q15" s="303"/>
      <c r="S15" s="389"/>
      <c r="Y15" s="25">
        <f t="shared" si="0"/>
        <v>0</v>
      </c>
    </row>
    <row r="16" spans="1:25" ht="31">
      <c r="A16" s="271">
        <v>4.2</v>
      </c>
      <c r="B16" s="216" t="s">
        <v>388</v>
      </c>
      <c r="C16" s="502"/>
      <c r="D16" s="502"/>
      <c r="E16" s="113"/>
      <c r="F16" s="74" t="s">
        <v>51</v>
      </c>
      <c r="G16" s="303"/>
      <c r="H16" s="172"/>
      <c r="I16" s="303"/>
      <c r="J16" s="303"/>
      <c r="K16" s="303"/>
      <c r="L16" s="69" t="s">
        <v>71</v>
      </c>
      <c r="M16" s="303">
        <f>SUMPRODUCT((C1:C225={"Completely","Yes"})*(F1:F225="WORKFORCE"))</f>
        <v>0</v>
      </c>
      <c r="N16" s="303">
        <f>SUMPRODUCT((C1:C225={"Mostly"})*(F1:F225="WORKFORCE"))</f>
        <v>0</v>
      </c>
      <c r="O16" s="303">
        <f>SUMPRODUCT((C12:C226={"Slightly"})*(F12:F226="WORKFORCE"))</f>
        <v>0</v>
      </c>
      <c r="P16" s="303">
        <f>SUMPRODUCT((C1:C225={"No","Not at all"})*(F1:F225="WORKFORCE"))</f>
        <v>0</v>
      </c>
      <c r="Q16" s="303"/>
      <c r="S16" s="389"/>
      <c r="Y16" s="25">
        <f t="shared" si="0"/>
        <v>0</v>
      </c>
    </row>
    <row r="17" spans="1:25" ht="31">
      <c r="A17" s="271">
        <v>4.3</v>
      </c>
      <c r="B17" s="216" t="s">
        <v>228</v>
      </c>
      <c r="C17" s="502"/>
      <c r="D17" s="502"/>
      <c r="E17" s="113"/>
      <c r="F17" s="74" t="s">
        <v>51</v>
      </c>
      <c r="G17" s="303"/>
      <c r="H17" s="172"/>
      <c r="I17" s="303"/>
      <c r="J17" s="303"/>
      <c r="K17" s="303"/>
      <c r="L17" s="78" t="s">
        <v>80</v>
      </c>
      <c r="M17" s="303">
        <f>SUMPRODUCT((C1:C225={"Completely","Yes"})*(F1:F225="INFORMATION SYSTEMS"))</f>
        <v>0</v>
      </c>
      <c r="N17" s="303">
        <f>SUMPRODUCT((C1:C225={"Mostly"})*(F1:F225="INFORMATION SYSTEMS"))</f>
        <v>0</v>
      </c>
      <c r="O17" s="303">
        <f>SUMPRODUCT((C1:C225={"Slightly"})*(F1:F225="INFORMATION SYSTEMS"))</f>
        <v>0</v>
      </c>
      <c r="P17" s="303">
        <f>SUMPRODUCT((C1:C225={"No","Not at all"})*(F1:F225="INFORMATION SYSTEMS"))</f>
        <v>0</v>
      </c>
      <c r="Q17" s="303"/>
      <c r="S17" s="389"/>
      <c r="Y17" s="25">
        <f t="shared" si="0"/>
        <v>0</v>
      </c>
    </row>
    <row r="18" spans="1:25" ht="31">
      <c r="A18" s="271">
        <v>4.4000000000000004</v>
      </c>
      <c r="B18" s="216" t="s">
        <v>229</v>
      </c>
      <c r="C18" s="502"/>
      <c r="D18" s="502"/>
      <c r="E18" s="113"/>
      <c r="F18" s="74" t="s">
        <v>51</v>
      </c>
      <c r="G18" s="303"/>
      <c r="H18" s="172"/>
      <c r="I18" s="303" t="s">
        <v>63</v>
      </c>
      <c r="J18" s="303" t="s">
        <v>64</v>
      </c>
      <c r="K18" s="303"/>
      <c r="L18" s="69" t="s">
        <v>84</v>
      </c>
      <c r="M18" s="303">
        <f>SUMPRODUCT((C1:C225={"Completely","Yes"})*(F1:F225="SERVICE DELIVERY MECHANISM"))+SUMPRODUCT((D1:D225={"Completely","Yes"})*(G1:G225="SERVICE DELIVERY MECHANISM"))</f>
        <v>0</v>
      </c>
      <c r="N18" s="303">
        <f>SUMPRODUCT((C1:C225={"Mostly"})*(F1:F225="SERVICE DELIVERY MECHANISM"))+SUMPRODUCT((D1:D225={"Mostly"})*(G1:G225="SERVICE DELIVERY MECHANISM"))</f>
        <v>0</v>
      </c>
      <c r="O18" s="303">
        <f>SUMPRODUCT((C1:C225={"Slightly"})*(F1:F225="SERVICE DELIVERY MECHANISM"))+SUMPRODUCT((D1:D225={"Slightly"})*(G1:G225="SERVICE DELIVERY MECHANISM"))</f>
        <v>0</v>
      </c>
      <c r="P18" s="303">
        <f>SUMPRODUCT((C1:C225={"No","Not at all"})*(F1:F225="SERVICE DELIVERY MECHANISM"))+SUMPRODUCT((D1:D225={"No","Not at all"})*(G1:G225="SERVICE DELIVERY MECHANISM"))</f>
        <v>0</v>
      </c>
      <c r="Q18" s="303"/>
      <c r="S18" s="389"/>
      <c r="Y18" s="25">
        <f t="shared" si="0"/>
        <v>0</v>
      </c>
    </row>
    <row r="19" spans="1:25" ht="31">
      <c r="A19" s="271">
        <v>4.5</v>
      </c>
      <c r="B19" s="216" t="s">
        <v>230</v>
      </c>
      <c r="C19" s="502"/>
      <c r="D19" s="502"/>
      <c r="E19" s="113"/>
      <c r="F19" s="74" t="s">
        <v>51</v>
      </c>
      <c r="G19" s="303"/>
      <c r="H19" s="173"/>
      <c r="I19" s="303" t="s">
        <v>54</v>
      </c>
      <c r="J19" s="303" t="s">
        <v>70</v>
      </c>
      <c r="K19" s="303"/>
      <c r="L19" s="78" t="s">
        <v>87</v>
      </c>
      <c r="M19" s="303">
        <f>SUMPRODUCT((C1:C225={"Completely","Yes"})*(F1:F225="SOCIAL NORMS &amp; PRACTICES"))</f>
        <v>0</v>
      </c>
      <c r="N19" s="303">
        <f>SUMPRODUCT((C1:C225={"Mostly"})*(F1:F225="SOCIAL NORMS &amp; PRACTICES"))</f>
        <v>0</v>
      </c>
      <c r="O19" s="303">
        <f>SUMPRODUCT((C1:C225={"Slightly"})*(F1:F225="SOCIAL NORMS &amp; PRACTICES"))</f>
        <v>0</v>
      </c>
      <c r="P19" s="303">
        <f>SUMPRODUCT((C1:C225={"No","Not at all"})*(F1:F225="SOCIAL NORMS &amp; PRACTICES"))</f>
        <v>0</v>
      </c>
      <c r="Q19" s="303"/>
      <c r="S19" s="389"/>
      <c r="Y19" s="25">
        <f t="shared" si="0"/>
        <v>0</v>
      </c>
    </row>
    <row r="20" spans="1:25" ht="22" customHeight="1">
      <c r="A20" s="271">
        <v>4.5999999999999996</v>
      </c>
      <c r="B20" s="217" t="s">
        <v>389</v>
      </c>
      <c r="C20" s="502"/>
      <c r="D20" s="502"/>
      <c r="E20" s="113"/>
      <c r="F20" s="74"/>
      <c r="G20" s="303"/>
      <c r="H20" s="173"/>
      <c r="I20" s="303"/>
      <c r="J20" s="303"/>
      <c r="K20" s="303"/>
      <c r="L20" s="78"/>
      <c r="M20" s="303"/>
      <c r="N20" s="303"/>
      <c r="O20" s="303"/>
      <c r="P20" s="303"/>
      <c r="Q20" s="303"/>
      <c r="R20" s="168" t="s">
        <v>390</v>
      </c>
      <c r="S20" s="389" t="s">
        <v>391</v>
      </c>
      <c r="Y20" s="25">
        <f t="shared" si="0"/>
        <v>0</v>
      </c>
    </row>
    <row r="21" spans="1:25" ht="15.5">
      <c r="A21" s="271">
        <v>4.7</v>
      </c>
      <c r="B21" s="217" t="s">
        <v>392</v>
      </c>
      <c r="C21" s="502"/>
      <c r="D21" s="502"/>
      <c r="E21" s="113"/>
      <c r="F21" s="74"/>
      <c r="G21" s="303"/>
      <c r="H21" s="173"/>
      <c r="I21" s="303"/>
      <c r="J21" s="303"/>
      <c r="K21" s="303"/>
      <c r="L21" s="78"/>
      <c r="M21" s="303"/>
      <c r="N21" s="303"/>
      <c r="O21" s="303"/>
      <c r="P21" s="303"/>
      <c r="Q21" s="303"/>
      <c r="S21" s="389" t="s">
        <v>393</v>
      </c>
      <c r="Y21" s="25">
        <f t="shared" si="0"/>
        <v>0</v>
      </c>
    </row>
    <row r="22" spans="1:25" ht="31">
      <c r="A22" s="271">
        <v>5</v>
      </c>
      <c r="B22" s="257" t="s">
        <v>394</v>
      </c>
      <c r="C22" s="502"/>
      <c r="D22" s="502"/>
      <c r="E22" s="113"/>
      <c r="F22" s="74" t="s">
        <v>51</v>
      </c>
      <c r="G22" s="303"/>
      <c r="H22" s="173"/>
      <c r="I22" s="303" t="s">
        <v>55</v>
      </c>
      <c r="J22" s="303"/>
      <c r="K22" s="303"/>
      <c r="L22" s="303"/>
      <c r="M22" s="303"/>
      <c r="N22" s="303"/>
      <c r="O22" s="303"/>
      <c r="P22" s="303"/>
      <c r="Q22" s="303"/>
      <c r="S22" s="389" t="s">
        <v>395</v>
      </c>
      <c r="Y22" s="25">
        <f t="shared" si="0"/>
        <v>0</v>
      </c>
    </row>
    <row r="23" spans="1:25" ht="31">
      <c r="A23" s="271">
        <v>6</v>
      </c>
      <c r="B23" s="257" t="s">
        <v>396</v>
      </c>
      <c r="C23" s="502"/>
      <c r="D23" s="502"/>
      <c r="E23" s="113"/>
      <c r="F23" s="74" t="s">
        <v>51</v>
      </c>
      <c r="G23" s="303"/>
      <c r="H23" s="173"/>
      <c r="I23" s="303" t="s">
        <v>83</v>
      </c>
      <c r="J23" s="303"/>
      <c r="K23" s="303"/>
      <c r="L23" s="303"/>
      <c r="M23" s="303"/>
      <c r="N23" s="303"/>
      <c r="O23" s="303"/>
      <c r="P23" s="303"/>
      <c r="Q23" s="303"/>
      <c r="S23" s="389" t="s">
        <v>397</v>
      </c>
      <c r="Y23" s="25">
        <f t="shared" si="0"/>
        <v>0</v>
      </c>
    </row>
    <row r="24" spans="1:25" ht="46.5">
      <c r="A24" s="271">
        <v>7</v>
      </c>
      <c r="B24" s="257" t="s">
        <v>398</v>
      </c>
      <c r="C24" s="502"/>
      <c r="D24" s="502"/>
      <c r="E24" s="113"/>
      <c r="F24" s="74" t="s">
        <v>51</v>
      </c>
      <c r="G24" s="303"/>
      <c r="H24" s="355"/>
      <c r="I24" s="303"/>
      <c r="J24" s="303"/>
      <c r="K24" s="303"/>
      <c r="L24" s="303"/>
      <c r="M24" s="303"/>
      <c r="N24" s="303"/>
      <c r="O24" s="303"/>
      <c r="P24" s="303"/>
      <c r="Q24" s="303"/>
      <c r="S24" s="389" t="s">
        <v>397</v>
      </c>
      <c r="Y24" s="25">
        <f t="shared" si="0"/>
        <v>0</v>
      </c>
    </row>
    <row r="25" spans="1:25" ht="31">
      <c r="A25" s="585"/>
      <c r="B25" s="489" t="s">
        <v>399</v>
      </c>
      <c r="C25" s="438" t="s">
        <v>400</v>
      </c>
      <c r="D25" s="30" t="s">
        <v>401</v>
      </c>
      <c r="E25" s="386"/>
      <c r="F25" s="392"/>
      <c r="G25" s="392"/>
      <c r="H25" s="355"/>
      <c r="I25" s="303"/>
      <c r="J25" s="303"/>
      <c r="K25" s="303"/>
      <c r="L25" s="303"/>
      <c r="M25" s="303"/>
      <c r="N25" s="303"/>
      <c r="O25" s="303"/>
      <c r="P25" s="303"/>
      <c r="Q25" s="303"/>
      <c r="S25" s="389"/>
      <c r="Y25" s="25">
        <f>COUNTIF(C44,"N/A")</f>
        <v>0</v>
      </c>
    </row>
    <row r="26" spans="1:25" ht="50">
      <c r="A26" s="585"/>
      <c r="B26" s="489"/>
      <c r="C26" s="275" t="s">
        <v>402</v>
      </c>
      <c r="D26" s="275" t="s">
        <v>403</v>
      </c>
      <c r="E26" s="121"/>
      <c r="F26" s="392"/>
      <c r="G26" s="392"/>
      <c r="H26" s="355"/>
      <c r="I26" s="303"/>
      <c r="J26" s="303"/>
      <c r="K26" s="303"/>
      <c r="L26" s="303"/>
      <c r="M26" s="303"/>
      <c r="N26" s="303"/>
      <c r="O26" s="303"/>
      <c r="P26" s="303"/>
      <c r="Q26" s="303"/>
      <c r="S26" s="389"/>
    </row>
    <row r="27" spans="1:25" ht="41.15" customHeight="1">
      <c r="A27" s="279">
        <v>8.1</v>
      </c>
      <c r="B27" s="390" t="s">
        <v>323</v>
      </c>
      <c r="C27" s="88"/>
      <c r="D27" s="82"/>
      <c r="E27" s="391"/>
      <c r="F27" s="67"/>
      <c r="G27" s="67"/>
      <c r="H27" s="70"/>
      <c r="R27" s="170" t="s">
        <v>324</v>
      </c>
      <c r="S27" s="172" t="s">
        <v>325</v>
      </c>
    </row>
    <row r="28" spans="1:25" ht="20.149999999999999" customHeight="1">
      <c r="A28" s="279">
        <v>8.1999999999999993</v>
      </c>
      <c r="B28" s="217" t="s">
        <v>326</v>
      </c>
      <c r="C28" s="36"/>
      <c r="D28" s="82"/>
      <c r="E28" s="132"/>
      <c r="F28" s="67"/>
      <c r="G28" s="67"/>
      <c r="H28" s="70"/>
      <c r="R28" s="168" t="s">
        <v>327</v>
      </c>
      <c r="S28" s="172" t="s">
        <v>325</v>
      </c>
    </row>
    <row r="29" spans="1:25" ht="20.149999999999999" customHeight="1">
      <c r="A29" s="279">
        <v>8.3000000000000007</v>
      </c>
      <c r="B29" s="236" t="s">
        <v>404</v>
      </c>
      <c r="C29" s="36"/>
      <c r="D29" s="82"/>
      <c r="E29" s="131"/>
      <c r="F29" s="67"/>
      <c r="G29" s="67"/>
      <c r="H29" s="70"/>
      <c r="R29" s="11" t="s">
        <v>405</v>
      </c>
      <c r="S29" s="172" t="s">
        <v>325</v>
      </c>
    </row>
    <row r="30" spans="1:25" ht="36" customHeight="1">
      <c r="A30" s="279">
        <v>8.4</v>
      </c>
      <c r="B30" s="216" t="s">
        <v>406</v>
      </c>
      <c r="C30" s="36"/>
      <c r="D30" s="82"/>
      <c r="E30" s="124"/>
      <c r="F30" s="59" t="s">
        <v>51</v>
      </c>
      <c r="G30" s="61" t="s">
        <v>86</v>
      </c>
      <c r="H30" s="70"/>
      <c r="R30" s="168" t="s">
        <v>407</v>
      </c>
      <c r="S30" s="173"/>
    </row>
    <row r="31" spans="1:25" ht="36" customHeight="1">
      <c r="A31" s="279">
        <v>8.5</v>
      </c>
      <c r="B31" s="216" t="s">
        <v>408</v>
      </c>
      <c r="C31" s="36"/>
      <c r="D31" s="82"/>
      <c r="E31" s="124"/>
      <c r="F31" s="59" t="s">
        <v>51</v>
      </c>
      <c r="G31" s="61" t="s">
        <v>86</v>
      </c>
      <c r="H31" s="70"/>
      <c r="R31" s="168" t="s">
        <v>409</v>
      </c>
    </row>
    <row r="32" spans="1:25" ht="36" customHeight="1">
      <c r="A32" s="279">
        <v>8.6</v>
      </c>
      <c r="B32" s="216" t="s">
        <v>410</v>
      </c>
      <c r="C32" s="36"/>
      <c r="D32" s="82"/>
      <c r="E32" s="124"/>
      <c r="F32" s="59" t="s">
        <v>51</v>
      </c>
      <c r="G32" s="61" t="s">
        <v>86</v>
      </c>
      <c r="H32" s="70"/>
      <c r="R32" s="168" t="s">
        <v>411</v>
      </c>
    </row>
    <row r="33" spans="1:25" ht="31">
      <c r="A33" s="279">
        <v>8.6999999999999993</v>
      </c>
      <c r="B33" s="216" t="s">
        <v>412</v>
      </c>
      <c r="C33" s="36"/>
      <c r="D33" s="82"/>
      <c r="E33" s="124"/>
      <c r="F33" s="59" t="s">
        <v>51</v>
      </c>
      <c r="G33" s="61" t="s">
        <v>86</v>
      </c>
      <c r="H33" s="70"/>
    </row>
    <row r="34" spans="1:25" ht="31">
      <c r="A34" s="279">
        <v>8.8000000000000007</v>
      </c>
      <c r="B34" s="216" t="s">
        <v>413</v>
      </c>
      <c r="C34" s="36"/>
      <c r="D34" s="82"/>
      <c r="E34" s="124"/>
      <c r="F34" s="59" t="s">
        <v>51</v>
      </c>
      <c r="G34" s="61" t="s">
        <v>86</v>
      </c>
      <c r="H34" s="70"/>
    </row>
    <row r="35" spans="1:25" ht="31">
      <c r="A35" s="279">
        <v>8.9</v>
      </c>
      <c r="B35" s="216" t="s">
        <v>414</v>
      </c>
      <c r="C35" s="36"/>
      <c r="D35" s="82"/>
      <c r="E35" s="124"/>
      <c r="F35" s="59" t="s">
        <v>51</v>
      </c>
      <c r="G35" s="61" t="s">
        <v>86</v>
      </c>
      <c r="H35" s="70"/>
    </row>
    <row r="36" spans="1:25" ht="31">
      <c r="A36" s="279" t="str">
        <f>"8.10"</f>
        <v>8.10</v>
      </c>
      <c r="B36" s="216" t="s">
        <v>415</v>
      </c>
      <c r="C36" s="36"/>
      <c r="D36" s="82"/>
      <c r="E36" s="124"/>
      <c r="F36" s="59" t="s">
        <v>51</v>
      </c>
      <c r="G36" s="61" t="s">
        <v>86</v>
      </c>
      <c r="H36" s="72"/>
      <c r="Y36" s="25">
        <f>COUNTIF(C30,"N/A")</f>
        <v>0</v>
      </c>
    </row>
    <row r="37" spans="1:25" ht="19" customHeight="1">
      <c r="A37" s="279">
        <v>8.11</v>
      </c>
      <c r="B37" s="217" t="s">
        <v>416</v>
      </c>
      <c r="C37" s="36"/>
      <c r="D37" s="82"/>
      <c r="E37" s="124"/>
      <c r="F37" s="59"/>
      <c r="G37" s="61"/>
      <c r="H37" s="72"/>
      <c r="R37" s="168" t="s">
        <v>417</v>
      </c>
      <c r="S37" s="172" t="s">
        <v>418</v>
      </c>
    </row>
    <row r="38" spans="1:25" ht="20.149999999999999" customHeight="1">
      <c r="A38" s="279">
        <v>8.1199999999999992</v>
      </c>
      <c r="B38" s="217" t="s">
        <v>419</v>
      </c>
      <c r="C38" s="36"/>
      <c r="D38" s="82"/>
      <c r="E38" s="124"/>
      <c r="F38" s="59"/>
      <c r="G38" s="61"/>
      <c r="H38" s="72"/>
      <c r="R38" s="168" t="s">
        <v>420</v>
      </c>
      <c r="S38" s="172" t="s">
        <v>421</v>
      </c>
    </row>
    <row r="39" spans="1:25" ht="31">
      <c r="A39" s="279">
        <v>8.1300000000000008</v>
      </c>
      <c r="B39" s="217" t="s">
        <v>422</v>
      </c>
      <c r="C39" s="36"/>
      <c r="D39" s="82"/>
      <c r="E39" s="124"/>
      <c r="F39" s="59" t="s">
        <v>51</v>
      </c>
      <c r="G39" s="61" t="s">
        <v>86</v>
      </c>
      <c r="H39" s="72"/>
    </row>
    <row r="40" spans="1:25" ht="31">
      <c r="A40" s="279">
        <v>8.14</v>
      </c>
      <c r="B40" s="217" t="s">
        <v>423</v>
      </c>
      <c r="C40" s="36"/>
      <c r="D40" s="82"/>
      <c r="E40" s="124"/>
      <c r="F40" s="59" t="s">
        <v>51</v>
      </c>
      <c r="G40" s="61" t="s">
        <v>86</v>
      </c>
      <c r="H40" s="72"/>
    </row>
    <row r="41" spans="1:25" ht="41.15" customHeight="1">
      <c r="A41" s="279">
        <v>8.15</v>
      </c>
      <c r="B41" s="217" t="s">
        <v>424</v>
      </c>
      <c r="C41" s="36"/>
      <c r="D41" s="82"/>
      <c r="E41" s="124"/>
      <c r="F41" s="59"/>
      <c r="G41" s="61"/>
      <c r="H41" s="72"/>
      <c r="R41" s="11" t="s">
        <v>425</v>
      </c>
      <c r="S41" s="172" t="s">
        <v>426</v>
      </c>
    </row>
    <row r="42" spans="1:25" ht="40" customHeight="1">
      <c r="A42" s="279">
        <v>8.16</v>
      </c>
      <c r="B42" s="217" t="s">
        <v>427</v>
      </c>
      <c r="C42" s="36"/>
      <c r="D42" s="82"/>
      <c r="E42" s="124"/>
      <c r="F42" s="59" t="s">
        <v>51</v>
      </c>
      <c r="G42" s="61" t="s">
        <v>86</v>
      </c>
      <c r="H42" s="72"/>
      <c r="R42" s="11" t="s">
        <v>428</v>
      </c>
      <c r="S42" s="172" t="s">
        <v>429</v>
      </c>
    </row>
    <row r="43" spans="1:25" ht="46.5">
      <c r="A43" s="279">
        <v>8.17</v>
      </c>
      <c r="B43" s="257" t="s">
        <v>430</v>
      </c>
      <c r="C43" s="36"/>
      <c r="D43" s="82"/>
      <c r="E43" s="124"/>
      <c r="F43" s="71"/>
      <c r="G43" s="22"/>
      <c r="H43" s="72"/>
      <c r="R43" s="11" t="s">
        <v>431</v>
      </c>
      <c r="S43" s="172" t="s">
        <v>432</v>
      </c>
    </row>
    <row r="44" spans="1:25" s="2" customFormat="1" ht="25" customHeight="1">
      <c r="A44" s="586" t="s">
        <v>109</v>
      </c>
      <c r="B44" s="552"/>
      <c r="C44" s="552"/>
      <c r="D44" s="552"/>
      <c r="E44" s="552"/>
      <c r="F44" s="552"/>
      <c r="G44" s="552"/>
      <c r="H44" s="552"/>
      <c r="I44" s="552"/>
      <c r="J44" s="552"/>
      <c r="K44" s="552"/>
      <c r="L44" s="552"/>
      <c r="M44" s="552"/>
      <c r="N44" s="552"/>
      <c r="O44" s="552"/>
      <c r="P44" s="552"/>
      <c r="Q44" s="552"/>
      <c r="R44" s="587"/>
      <c r="S44" s="16"/>
    </row>
    <row r="45" spans="1:25" s="2" customFormat="1" ht="20.149999999999999" customHeight="1">
      <c r="A45" s="279">
        <v>9</v>
      </c>
      <c r="B45" s="254" t="s">
        <v>433</v>
      </c>
      <c r="C45" s="502"/>
      <c r="D45" s="502"/>
      <c r="E45" s="253"/>
      <c r="F45" s="59"/>
      <c r="G45" s="61"/>
      <c r="H45" s="72"/>
      <c r="I45" s="25"/>
      <c r="J45" s="25"/>
      <c r="K45" s="25"/>
      <c r="L45" s="25"/>
      <c r="M45" s="25"/>
      <c r="N45" s="25"/>
      <c r="O45" s="25"/>
      <c r="P45" s="25"/>
      <c r="Q45" s="25"/>
      <c r="R45" s="11" t="s">
        <v>434</v>
      </c>
      <c r="S45" s="16"/>
    </row>
    <row r="46" spans="1:25" s="2" customFormat="1" ht="20.149999999999999" customHeight="1">
      <c r="A46" s="279">
        <v>10</v>
      </c>
      <c r="B46" s="254" t="s">
        <v>435</v>
      </c>
      <c r="C46" s="502"/>
      <c r="D46" s="502"/>
      <c r="E46" s="253"/>
      <c r="F46" s="59"/>
      <c r="G46" s="61"/>
      <c r="H46" s="72"/>
      <c r="I46" s="25"/>
      <c r="J46" s="25"/>
      <c r="K46" s="25"/>
      <c r="L46" s="25"/>
      <c r="M46" s="25"/>
      <c r="N46" s="25"/>
      <c r="O46" s="25"/>
      <c r="P46" s="25"/>
      <c r="Q46" s="25"/>
      <c r="R46" s="11" t="s">
        <v>436</v>
      </c>
      <c r="S46" s="16"/>
    </row>
    <row r="47" spans="1:25" ht="31">
      <c r="A47" s="279">
        <v>11</v>
      </c>
      <c r="B47" s="255" t="s">
        <v>437</v>
      </c>
      <c r="C47" s="502"/>
      <c r="D47" s="502"/>
      <c r="E47" s="128"/>
      <c r="F47" s="61" t="s">
        <v>86</v>
      </c>
      <c r="H47" s="72"/>
    </row>
    <row r="48" spans="1:25" ht="31">
      <c r="A48" s="279">
        <v>12</v>
      </c>
      <c r="B48" s="254" t="s">
        <v>252</v>
      </c>
      <c r="C48" s="502"/>
      <c r="D48" s="502"/>
      <c r="E48" s="124"/>
      <c r="F48" s="61" t="s">
        <v>86</v>
      </c>
      <c r="Y48" s="25">
        <f>COUNTIF(C36,"N/A")</f>
        <v>0</v>
      </c>
    </row>
    <row r="49" spans="1:25" ht="31">
      <c r="A49" s="279">
        <v>13</v>
      </c>
      <c r="B49" s="254" t="s">
        <v>253</v>
      </c>
      <c r="C49" s="502"/>
      <c r="D49" s="502"/>
      <c r="E49" s="124"/>
      <c r="F49" s="61" t="s">
        <v>86</v>
      </c>
    </row>
    <row r="50" spans="1:25" ht="31">
      <c r="A50" s="279">
        <v>14</v>
      </c>
      <c r="B50" s="254" t="s">
        <v>438</v>
      </c>
      <c r="C50" s="502"/>
      <c r="D50" s="502"/>
      <c r="E50" s="124"/>
      <c r="F50" s="61" t="s">
        <v>86</v>
      </c>
      <c r="H50" s="70"/>
      <c r="Y50" s="25">
        <f>COUNTIF(C47,"N/A")</f>
        <v>0</v>
      </c>
    </row>
    <row r="51" spans="1:25" ht="31">
      <c r="A51" s="279">
        <v>15</v>
      </c>
      <c r="B51" s="254" t="s">
        <v>439</v>
      </c>
      <c r="C51" s="502"/>
      <c r="D51" s="502"/>
      <c r="E51" s="124"/>
      <c r="F51" s="61" t="s">
        <v>86</v>
      </c>
      <c r="H51" s="70"/>
      <c r="Y51" s="25">
        <f>COUNTIF(C48,"N/A")</f>
        <v>0</v>
      </c>
    </row>
    <row r="52" spans="1:25" ht="31">
      <c r="A52" s="279">
        <v>16</v>
      </c>
      <c r="B52" s="254" t="s">
        <v>440</v>
      </c>
      <c r="C52" s="502"/>
      <c r="D52" s="502"/>
      <c r="E52" s="124"/>
      <c r="F52" s="61" t="s">
        <v>86</v>
      </c>
      <c r="H52" s="70"/>
      <c r="Y52" s="25">
        <f>COUNTIF(C49,"N/A")</f>
        <v>0</v>
      </c>
    </row>
    <row r="53" spans="1:25" ht="31">
      <c r="A53" s="279">
        <v>17</v>
      </c>
      <c r="B53" s="261" t="s">
        <v>441</v>
      </c>
      <c r="C53" s="502"/>
      <c r="D53" s="502"/>
      <c r="E53" s="126"/>
      <c r="F53" s="61" t="s">
        <v>86</v>
      </c>
      <c r="H53" s="70"/>
      <c r="Y53" s="25">
        <f>COUNTIF(C50,"N/A")</f>
        <v>0</v>
      </c>
    </row>
    <row r="54" spans="1:25" ht="37" customHeight="1">
      <c r="A54" s="279">
        <v>18</v>
      </c>
      <c r="B54" s="254" t="s">
        <v>442</v>
      </c>
      <c r="C54" s="502"/>
      <c r="D54" s="502"/>
      <c r="E54" s="253"/>
      <c r="F54" s="61"/>
      <c r="H54" s="70"/>
      <c r="S54" s="72"/>
    </row>
    <row r="55" spans="1:25" ht="41.15" customHeight="1">
      <c r="A55" s="279">
        <v>19</v>
      </c>
      <c r="B55" s="257" t="s">
        <v>443</v>
      </c>
      <c r="C55" s="502"/>
      <c r="D55" s="502"/>
      <c r="E55" s="253"/>
      <c r="F55" s="71"/>
      <c r="G55" s="22"/>
      <c r="H55" s="72"/>
      <c r="S55" s="172" t="s">
        <v>444</v>
      </c>
    </row>
    <row r="56" spans="1:25" s="2" customFormat="1" ht="25" customHeight="1">
      <c r="A56" s="572" t="s">
        <v>129</v>
      </c>
      <c r="B56" s="573"/>
      <c r="C56" s="573"/>
      <c r="D56" s="573"/>
      <c r="E56" s="573"/>
      <c r="F56" s="573"/>
      <c r="G56" s="573"/>
      <c r="H56" s="573"/>
      <c r="I56" s="573"/>
      <c r="J56" s="573"/>
      <c r="K56" s="573"/>
      <c r="L56" s="573"/>
      <c r="M56" s="573"/>
      <c r="N56" s="573"/>
      <c r="O56" s="573"/>
      <c r="P56" s="573"/>
      <c r="Q56" s="573"/>
      <c r="R56" s="574"/>
      <c r="S56" s="16"/>
    </row>
    <row r="57" spans="1:25" ht="15.5">
      <c r="A57" s="272">
        <v>20</v>
      </c>
      <c r="B57" s="255" t="s">
        <v>445</v>
      </c>
      <c r="C57" s="502"/>
      <c r="D57" s="502"/>
      <c r="E57" s="128"/>
      <c r="F57" s="59" t="s">
        <v>131</v>
      </c>
    </row>
    <row r="58" spans="1:25" ht="31">
      <c r="A58" s="280"/>
      <c r="B58" s="254" t="s">
        <v>258</v>
      </c>
      <c r="C58" s="507"/>
      <c r="D58" s="507"/>
      <c r="E58" s="124"/>
      <c r="F58" s="59" t="s">
        <v>131</v>
      </c>
      <c r="H58" s="70"/>
    </row>
    <row r="59" spans="1:25" s="29" customFormat="1" ht="15.5">
      <c r="A59" s="280">
        <v>21.1</v>
      </c>
      <c r="B59" s="216" t="s">
        <v>446</v>
      </c>
      <c r="C59" s="502"/>
      <c r="D59" s="502"/>
      <c r="E59" s="124"/>
      <c r="F59" s="59" t="s">
        <v>131</v>
      </c>
      <c r="G59" s="25"/>
      <c r="H59" s="73"/>
      <c r="R59" s="168"/>
      <c r="S59" s="174"/>
      <c r="Y59" s="29">
        <f>COUNTIF(C56,"N/A")</f>
        <v>0</v>
      </c>
    </row>
    <row r="60" spans="1:25" ht="31">
      <c r="A60" s="280">
        <v>21.2</v>
      </c>
      <c r="B60" s="216" t="s">
        <v>261</v>
      </c>
      <c r="C60" s="502"/>
      <c r="D60" s="502"/>
      <c r="E60" s="124"/>
      <c r="F60" s="59" t="s">
        <v>131</v>
      </c>
      <c r="Y60" s="25">
        <f>COUNTIF(C57,"N/A")</f>
        <v>0</v>
      </c>
    </row>
    <row r="61" spans="1:25" ht="31">
      <c r="A61" s="281">
        <v>23</v>
      </c>
      <c r="B61" s="254" t="s">
        <v>447</v>
      </c>
      <c r="C61" s="502"/>
      <c r="D61" s="502"/>
      <c r="E61" s="124"/>
      <c r="F61" s="59" t="s">
        <v>131</v>
      </c>
      <c r="H61" s="25"/>
      <c r="R61" s="11"/>
      <c r="S61" s="69"/>
    </row>
    <row r="62" spans="1:25" ht="15.5">
      <c r="A62" s="282">
        <v>23.1</v>
      </c>
      <c r="B62" s="216" t="s">
        <v>263</v>
      </c>
      <c r="C62" s="502"/>
      <c r="D62" s="502"/>
      <c r="E62" s="124"/>
      <c r="F62" s="59" t="s">
        <v>131</v>
      </c>
    </row>
    <row r="63" spans="1:25" ht="15.5">
      <c r="A63" s="282">
        <v>23.2</v>
      </c>
      <c r="B63" s="216" t="s">
        <v>264</v>
      </c>
      <c r="C63" s="502"/>
      <c r="D63" s="502"/>
      <c r="E63" s="124"/>
      <c r="F63" s="59" t="s">
        <v>131</v>
      </c>
    </row>
    <row r="64" spans="1:25" ht="15.5">
      <c r="A64" s="282"/>
      <c r="B64" s="254" t="s">
        <v>448</v>
      </c>
      <c r="C64" s="507"/>
      <c r="D64" s="507"/>
      <c r="E64" s="124"/>
      <c r="F64" s="59" t="s">
        <v>131</v>
      </c>
    </row>
    <row r="65" spans="1:25" ht="15.5">
      <c r="A65" s="282">
        <v>24.1</v>
      </c>
      <c r="B65" s="216" t="s">
        <v>449</v>
      </c>
      <c r="C65" s="502"/>
      <c r="D65" s="502"/>
      <c r="E65" s="124"/>
      <c r="F65" s="59" t="s">
        <v>131</v>
      </c>
      <c r="Y65" s="25">
        <f t="shared" ref="Y65:Y72" si="1">COUNTIF(C61,"N/A")</f>
        <v>0</v>
      </c>
    </row>
    <row r="66" spans="1:25" ht="20.149999999999999" customHeight="1">
      <c r="A66" s="281">
        <v>24.2</v>
      </c>
      <c r="B66" s="217" t="s">
        <v>450</v>
      </c>
      <c r="C66" s="502"/>
      <c r="D66" s="502"/>
      <c r="E66" s="124"/>
      <c r="F66" s="59"/>
      <c r="S66" s="172" t="s">
        <v>451</v>
      </c>
    </row>
    <row r="67" spans="1:25" ht="15.5">
      <c r="A67" s="282">
        <v>24.3</v>
      </c>
      <c r="B67" s="217" t="s">
        <v>266</v>
      </c>
      <c r="C67" s="502"/>
      <c r="D67" s="502"/>
      <c r="E67" s="124"/>
      <c r="F67" s="59" t="s">
        <v>131</v>
      </c>
    </row>
    <row r="68" spans="1:25" ht="15.5">
      <c r="A68" s="281">
        <v>24.4</v>
      </c>
      <c r="B68" s="217" t="s">
        <v>267</v>
      </c>
      <c r="C68" s="502"/>
      <c r="D68" s="502"/>
      <c r="E68" s="124"/>
      <c r="F68" s="59" t="s">
        <v>131</v>
      </c>
      <c r="Y68" s="25">
        <f>COUNTIF(C62,"N/A")</f>
        <v>0</v>
      </c>
    </row>
    <row r="69" spans="1:25" ht="15.5">
      <c r="A69" s="282">
        <v>24.5</v>
      </c>
      <c r="B69" s="217" t="s">
        <v>268</v>
      </c>
      <c r="C69" s="502"/>
      <c r="D69" s="502"/>
      <c r="E69" s="124"/>
      <c r="F69" s="59" t="s">
        <v>131</v>
      </c>
      <c r="Y69" s="25">
        <f>COUNTIF(C64,"N/A")</f>
        <v>0</v>
      </c>
    </row>
    <row r="70" spans="1:25" ht="15.5">
      <c r="A70" s="281">
        <v>24.6</v>
      </c>
      <c r="B70" s="217" t="s">
        <v>269</v>
      </c>
      <c r="C70" s="502"/>
      <c r="D70" s="502"/>
      <c r="E70" s="124"/>
      <c r="F70" s="59" t="s">
        <v>131</v>
      </c>
      <c r="Y70" s="25">
        <f>COUNTIF(C65,"N/A")</f>
        <v>0</v>
      </c>
    </row>
    <row r="71" spans="1:25" ht="15.5">
      <c r="A71" s="282">
        <v>24.7</v>
      </c>
      <c r="B71" s="217" t="s">
        <v>270</v>
      </c>
      <c r="C71" s="502"/>
      <c r="D71" s="502"/>
      <c r="E71" s="124"/>
      <c r="F71" s="59" t="s">
        <v>131</v>
      </c>
      <c r="Y71" s="25">
        <f t="shared" si="1"/>
        <v>0</v>
      </c>
    </row>
    <row r="72" spans="1:25" ht="15.5">
      <c r="A72" s="281">
        <v>24.8</v>
      </c>
      <c r="B72" s="217" t="s">
        <v>189</v>
      </c>
      <c r="C72" s="515"/>
      <c r="D72" s="516"/>
      <c r="E72" s="124"/>
      <c r="F72" s="59" t="s">
        <v>131</v>
      </c>
      <c r="Y72" s="25">
        <f t="shared" si="1"/>
        <v>0</v>
      </c>
    </row>
    <row r="73" spans="1:25" ht="15.5">
      <c r="A73" s="281">
        <v>25</v>
      </c>
      <c r="B73" s="257" t="s">
        <v>452</v>
      </c>
      <c r="C73" s="502"/>
      <c r="D73" s="502"/>
      <c r="E73" s="124"/>
      <c r="F73" s="59"/>
      <c r="S73" s="172" t="s">
        <v>453</v>
      </c>
    </row>
    <row r="74" spans="1:25" ht="25" customHeight="1">
      <c r="A74" s="282">
        <v>26</v>
      </c>
      <c r="B74" s="257" t="s">
        <v>454</v>
      </c>
      <c r="C74" s="502"/>
      <c r="D74" s="502"/>
      <c r="E74" s="124"/>
      <c r="F74" s="59"/>
      <c r="R74" s="168" t="s">
        <v>455</v>
      </c>
      <c r="S74" s="172" t="s">
        <v>453</v>
      </c>
    </row>
    <row r="75" spans="1:25" ht="46.5">
      <c r="A75" s="281">
        <v>27</v>
      </c>
      <c r="B75" s="257" t="s">
        <v>456</v>
      </c>
      <c r="C75" s="502"/>
      <c r="D75" s="502"/>
      <c r="E75" s="124"/>
      <c r="F75" s="59" t="s">
        <v>131</v>
      </c>
      <c r="Y75" s="25">
        <f>COUNTIF(C69,"N/A")</f>
        <v>0</v>
      </c>
    </row>
    <row r="76" spans="1:25" ht="41.15" customHeight="1">
      <c r="A76" s="282">
        <v>28</v>
      </c>
      <c r="B76" s="254" t="s">
        <v>457</v>
      </c>
      <c r="C76" s="502"/>
      <c r="D76" s="502"/>
      <c r="E76" s="124"/>
      <c r="F76" s="71"/>
      <c r="R76" s="168" t="s">
        <v>361</v>
      </c>
      <c r="S76" s="172" t="s">
        <v>458</v>
      </c>
    </row>
    <row r="77" spans="1:25" ht="22" customHeight="1">
      <c r="A77" s="282">
        <v>29</v>
      </c>
      <c r="B77" s="261" t="s">
        <v>459</v>
      </c>
      <c r="C77" s="502"/>
      <c r="D77" s="502"/>
      <c r="E77" s="126"/>
      <c r="F77" s="71"/>
      <c r="R77" s="168" t="s">
        <v>363</v>
      </c>
      <c r="S77" s="172" t="s">
        <v>458</v>
      </c>
    </row>
    <row r="78" spans="1:25" ht="39" customHeight="1">
      <c r="A78" s="283">
        <v>30</v>
      </c>
      <c r="B78" s="276" t="s">
        <v>460</v>
      </c>
      <c r="C78" s="502"/>
      <c r="D78" s="502"/>
      <c r="E78" s="126"/>
      <c r="F78" s="328"/>
      <c r="R78" s="351" t="s">
        <v>461</v>
      </c>
      <c r="S78" s="172" t="s">
        <v>462</v>
      </c>
    </row>
    <row r="79" spans="1:25" ht="24" customHeight="1">
      <c r="A79" s="575" t="s">
        <v>272</v>
      </c>
      <c r="B79" s="576"/>
      <c r="C79" s="576"/>
      <c r="D79" s="576"/>
      <c r="E79" s="576"/>
      <c r="F79" s="576"/>
      <c r="G79" s="576"/>
      <c r="H79" s="576"/>
      <c r="I79" s="576"/>
      <c r="J79" s="576"/>
      <c r="K79" s="576"/>
      <c r="L79" s="576"/>
      <c r="M79" s="576"/>
      <c r="N79" s="576"/>
      <c r="O79" s="576"/>
      <c r="P79" s="576"/>
      <c r="Q79" s="576"/>
      <c r="R79" s="577"/>
      <c r="Y79" s="25">
        <f>COUNTIF(C70,"N/A")</f>
        <v>0</v>
      </c>
    </row>
    <row r="80" spans="1:25" ht="62">
      <c r="A80" s="279">
        <v>31</v>
      </c>
      <c r="B80" s="274" t="s">
        <v>463</v>
      </c>
      <c r="C80" s="502"/>
      <c r="D80" s="502"/>
      <c r="E80" s="128"/>
      <c r="F80" s="352" t="s">
        <v>274</v>
      </c>
      <c r="R80" s="170"/>
      <c r="Y80" s="25">
        <f>COUNTIF(C71,"N/A")</f>
        <v>0</v>
      </c>
    </row>
    <row r="81" spans="1:25" ht="15.5">
      <c r="A81" s="284">
        <v>31.1</v>
      </c>
      <c r="B81" s="216" t="s">
        <v>275</v>
      </c>
      <c r="C81" s="502"/>
      <c r="D81" s="502"/>
      <c r="E81" s="248"/>
      <c r="F81" s="74"/>
    </row>
    <row r="82" spans="1:25" ht="15.5">
      <c r="A82" s="284">
        <v>31.2</v>
      </c>
      <c r="B82" s="216" t="s">
        <v>276</v>
      </c>
      <c r="C82" s="502"/>
      <c r="D82" s="502"/>
      <c r="E82" s="248"/>
      <c r="F82" s="74"/>
    </row>
    <row r="83" spans="1:25" ht="15.5">
      <c r="A83" s="284">
        <v>31.3</v>
      </c>
      <c r="B83" s="216" t="s">
        <v>277</v>
      </c>
      <c r="C83" s="502"/>
      <c r="D83" s="502"/>
      <c r="E83" s="248"/>
      <c r="F83" s="74"/>
    </row>
    <row r="84" spans="1:25" ht="15.5">
      <c r="A84" s="284">
        <v>31.4</v>
      </c>
      <c r="B84" s="216" t="s">
        <v>278</v>
      </c>
      <c r="C84" s="502"/>
      <c r="D84" s="502"/>
      <c r="E84" s="248"/>
      <c r="F84" s="74"/>
    </row>
    <row r="85" spans="1:25" ht="39" customHeight="1">
      <c r="A85" s="285">
        <v>32</v>
      </c>
      <c r="B85" s="261" t="s">
        <v>464</v>
      </c>
      <c r="C85" s="502"/>
      <c r="D85" s="502"/>
      <c r="E85" s="126"/>
      <c r="F85" s="348" t="s">
        <v>274</v>
      </c>
      <c r="R85" s="349"/>
      <c r="S85" s="172" t="s">
        <v>465</v>
      </c>
      <c r="Y85" s="25">
        <f>COUNTIF(C72,"N/A")</f>
        <v>0</v>
      </c>
    </row>
    <row r="86" spans="1:25" ht="25" customHeight="1">
      <c r="A86" s="578" t="s">
        <v>65</v>
      </c>
      <c r="B86" s="579"/>
      <c r="C86" s="579"/>
      <c r="D86" s="579"/>
      <c r="E86" s="579"/>
      <c r="F86" s="579"/>
      <c r="G86" s="579"/>
      <c r="H86" s="579"/>
      <c r="I86" s="579"/>
      <c r="J86" s="579"/>
      <c r="K86" s="579"/>
      <c r="L86" s="579"/>
      <c r="M86" s="579"/>
      <c r="N86" s="579"/>
      <c r="O86" s="579"/>
      <c r="P86" s="579"/>
      <c r="Q86" s="579"/>
      <c r="R86" s="580"/>
    </row>
    <row r="87" spans="1:25" ht="31">
      <c r="A87" s="272">
        <v>33</v>
      </c>
      <c r="B87" s="255" t="s">
        <v>466</v>
      </c>
      <c r="C87" s="502"/>
      <c r="D87" s="502"/>
      <c r="E87" s="128"/>
      <c r="F87" s="350" t="s">
        <v>281</v>
      </c>
      <c r="R87" s="170"/>
      <c r="S87" s="172" t="s">
        <v>467</v>
      </c>
    </row>
    <row r="88" spans="1:25" ht="31">
      <c r="A88" s="281"/>
      <c r="B88" s="254" t="s">
        <v>468</v>
      </c>
      <c r="C88" s="502"/>
      <c r="D88" s="502"/>
      <c r="E88" s="124"/>
      <c r="F88" s="14" t="s">
        <v>281</v>
      </c>
    </row>
    <row r="89" spans="1:25" ht="15.5">
      <c r="A89" s="281">
        <v>34.1</v>
      </c>
      <c r="B89" s="216" t="s">
        <v>286</v>
      </c>
      <c r="C89" s="502"/>
      <c r="D89" s="502"/>
      <c r="E89" s="124"/>
      <c r="F89" s="14" t="s">
        <v>281</v>
      </c>
    </row>
    <row r="90" spans="1:25" ht="15.5">
      <c r="A90" s="281">
        <v>34.200000000000003</v>
      </c>
      <c r="B90" s="216" t="s">
        <v>369</v>
      </c>
      <c r="C90" s="502"/>
      <c r="D90" s="502"/>
      <c r="E90" s="124"/>
      <c r="F90" s="14" t="s">
        <v>281</v>
      </c>
    </row>
    <row r="91" spans="1:25" ht="31">
      <c r="A91" s="281">
        <v>35</v>
      </c>
      <c r="B91" s="254" t="s">
        <v>469</v>
      </c>
      <c r="C91" s="502"/>
      <c r="D91" s="502"/>
      <c r="E91" s="124"/>
      <c r="F91" s="14" t="s">
        <v>281</v>
      </c>
      <c r="Y91" s="25">
        <f>COUNTIF(C75,"N/A")</f>
        <v>0</v>
      </c>
    </row>
    <row r="92" spans="1:25" s="29" customFormat="1" ht="31">
      <c r="A92" s="281">
        <v>36</v>
      </c>
      <c r="B92" s="254" t="s">
        <v>470</v>
      </c>
      <c r="C92" s="502"/>
      <c r="D92" s="502"/>
      <c r="E92" s="108"/>
      <c r="F92" s="14" t="s">
        <v>281</v>
      </c>
      <c r="G92" s="22"/>
      <c r="H92" s="73"/>
      <c r="R92" s="168"/>
      <c r="S92" s="174"/>
      <c r="Y92" s="29">
        <f>COUNTIF(C86,"N/A")</f>
        <v>0</v>
      </c>
    </row>
    <row r="93" spans="1:25" ht="31">
      <c r="A93" s="281">
        <v>37</v>
      </c>
      <c r="B93" s="260" t="s">
        <v>471</v>
      </c>
      <c r="C93" s="502"/>
      <c r="D93" s="502"/>
      <c r="E93" s="108"/>
      <c r="F93" s="14" t="s">
        <v>281</v>
      </c>
      <c r="G93" s="22"/>
      <c r="Y93" s="25">
        <f>COUNTIF(C87,"N/A")</f>
        <v>0</v>
      </c>
    </row>
    <row r="94" spans="1:25" ht="31">
      <c r="A94" s="281">
        <v>38</v>
      </c>
      <c r="B94" s="260" t="s">
        <v>472</v>
      </c>
      <c r="C94" s="502"/>
      <c r="D94" s="502"/>
      <c r="E94" s="108"/>
      <c r="F94" s="14" t="s">
        <v>281</v>
      </c>
      <c r="G94" s="22"/>
      <c r="Y94" s="25">
        <f>COUNTIF(C88,"N/A")</f>
        <v>0</v>
      </c>
    </row>
    <row r="95" spans="1:25" ht="16" thickBot="1">
      <c r="A95" s="28"/>
      <c r="B95" s="277"/>
      <c r="C95" s="28"/>
      <c r="D95" s="28"/>
      <c r="E95" s="52"/>
      <c r="F95" s="278"/>
      <c r="G95" s="22"/>
      <c r="R95" s="171"/>
      <c r="S95" s="72"/>
    </row>
    <row r="96" spans="1:25" s="68" customFormat="1" ht="25" customHeight="1" thickBot="1">
      <c r="A96" s="483" t="s">
        <v>201</v>
      </c>
      <c r="B96" s="581"/>
      <c r="C96" s="581"/>
      <c r="D96" s="581"/>
      <c r="E96" s="581"/>
      <c r="F96" s="581"/>
      <c r="G96" s="581"/>
      <c r="H96" s="581"/>
      <c r="I96" s="581"/>
      <c r="J96" s="581"/>
      <c r="K96" s="581"/>
      <c r="L96" s="581"/>
      <c r="M96" s="581"/>
      <c r="N96" s="581"/>
      <c r="O96" s="581"/>
      <c r="P96" s="581"/>
      <c r="Q96" s="581"/>
      <c r="R96" s="428"/>
      <c r="S96" s="72"/>
      <c r="Y96" s="68">
        <f>COUNTIF(C89,"N/A")</f>
        <v>0</v>
      </c>
    </row>
    <row r="97" spans="1:25" ht="31">
      <c r="A97" s="95" t="s">
        <v>202</v>
      </c>
      <c r="B97" s="254" t="s">
        <v>473</v>
      </c>
      <c r="C97" s="582" t="s">
        <v>204</v>
      </c>
      <c r="D97" s="582"/>
      <c r="E97" s="582"/>
      <c r="F97" s="582"/>
      <c r="G97" s="582"/>
      <c r="H97" s="582"/>
      <c r="I97" s="582"/>
      <c r="J97" s="582"/>
      <c r="K97" s="582"/>
      <c r="L97" s="582"/>
      <c r="M97" s="582"/>
      <c r="N97" s="582"/>
      <c r="O97" s="582"/>
      <c r="P97" s="582"/>
      <c r="Q97" s="582"/>
      <c r="R97" s="171"/>
      <c r="S97" s="286" t="s">
        <v>474</v>
      </c>
      <c r="Y97" s="25">
        <f>COUNTIF(C97,"N/A")</f>
        <v>0</v>
      </c>
    </row>
    <row r="98" spans="1:25" ht="31">
      <c r="A98" s="48" t="s">
        <v>205</v>
      </c>
      <c r="B98" s="489" t="s">
        <v>206</v>
      </c>
      <c r="C98" s="489"/>
      <c r="D98" s="489"/>
      <c r="E98" s="489"/>
      <c r="F98" s="489"/>
      <c r="G98" s="489"/>
      <c r="H98" s="489"/>
      <c r="I98" s="489"/>
      <c r="J98" s="489"/>
      <c r="K98" s="489"/>
      <c r="L98" s="489"/>
      <c r="M98" s="489"/>
      <c r="N98" s="489"/>
      <c r="O98" s="489"/>
      <c r="P98" s="489"/>
      <c r="Q98" s="489"/>
      <c r="R98" s="171"/>
      <c r="S98" s="286" t="s">
        <v>475</v>
      </c>
    </row>
    <row r="99" spans="1:25" ht="15.5">
      <c r="A99" s="122">
        <v>1</v>
      </c>
      <c r="B99" s="562" t="s">
        <v>207</v>
      </c>
      <c r="C99" s="563"/>
      <c r="D99" s="563"/>
      <c r="E99" s="564"/>
      <c r="F99" s="266"/>
      <c r="G99" s="266"/>
      <c r="H99" s="266"/>
      <c r="I99" s="266"/>
      <c r="J99" s="266"/>
      <c r="K99" s="266"/>
      <c r="L99" s="266"/>
      <c r="M99" s="266"/>
      <c r="N99" s="266"/>
      <c r="O99" s="266"/>
      <c r="P99" s="266"/>
      <c r="Q99" s="262"/>
      <c r="R99" s="171"/>
      <c r="S99" s="72"/>
    </row>
    <row r="100" spans="1:25" ht="17.149999999999999" customHeight="1">
      <c r="A100" s="122">
        <v>2</v>
      </c>
      <c r="B100" s="588" t="s">
        <v>207</v>
      </c>
      <c r="C100" s="589"/>
      <c r="D100" s="589"/>
      <c r="E100" s="590"/>
      <c r="F100" s="266"/>
      <c r="G100" s="266"/>
      <c r="H100" s="266"/>
      <c r="I100" s="266"/>
      <c r="J100" s="266"/>
      <c r="K100" s="266"/>
      <c r="L100" s="266"/>
      <c r="M100" s="266"/>
      <c r="N100" s="266"/>
      <c r="O100" s="266"/>
      <c r="P100" s="266"/>
      <c r="Q100" s="262"/>
      <c r="R100" s="171"/>
      <c r="S100" s="72"/>
    </row>
    <row r="101" spans="1:25" s="68" customFormat="1" ht="17.149999999999999" customHeight="1">
      <c r="A101" s="122">
        <v>3</v>
      </c>
      <c r="B101" s="588" t="s">
        <v>207</v>
      </c>
      <c r="C101" s="589"/>
      <c r="D101" s="589"/>
      <c r="E101" s="590"/>
      <c r="F101" s="266"/>
      <c r="G101" s="266"/>
      <c r="H101" s="266"/>
      <c r="I101" s="266"/>
      <c r="J101" s="266"/>
      <c r="K101" s="266"/>
      <c r="L101" s="266"/>
      <c r="M101" s="266"/>
      <c r="N101" s="266"/>
      <c r="O101" s="266"/>
      <c r="P101" s="266"/>
      <c r="Q101" s="262"/>
      <c r="R101" s="171"/>
      <c r="S101" s="72"/>
      <c r="T101" s="25"/>
      <c r="U101" s="25"/>
      <c r="V101" s="25"/>
      <c r="W101" s="25"/>
      <c r="X101" s="25"/>
      <c r="Y101" s="25"/>
    </row>
    <row r="102" spans="1:25" s="68" customFormat="1" ht="17.149999999999999" customHeight="1">
      <c r="A102" s="122">
        <v>4</v>
      </c>
      <c r="B102" s="588" t="s">
        <v>207</v>
      </c>
      <c r="C102" s="589"/>
      <c r="D102" s="589"/>
      <c r="E102" s="590"/>
      <c r="F102" s="266"/>
      <c r="G102" s="266"/>
      <c r="H102" s="266"/>
      <c r="I102" s="266"/>
      <c r="J102" s="266"/>
      <c r="K102" s="266"/>
      <c r="L102" s="266"/>
      <c r="M102" s="266"/>
      <c r="N102" s="266"/>
      <c r="O102" s="266"/>
      <c r="P102" s="266"/>
      <c r="Q102" s="262"/>
      <c r="R102" s="171"/>
      <c r="S102" s="72"/>
      <c r="T102" s="25"/>
      <c r="U102" s="25"/>
      <c r="V102" s="25"/>
      <c r="W102" s="25"/>
      <c r="X102" s="25"/>
      <c r="Y102" s="25"/>
    </row>
    <row r="103" spans="1:25" s="68" customFormat="1" ht="17.149999999999999" customHeight="1">
      <c r="A103" s="122">
        <v>5</v>
      </c>
      <c r="B103" s="588" t="s">
        <v>207</v>
      </c>
      <c r="C103" s="589"/>
      <c r="D103" s="589"/>
      <c r="E103" s="590"/>
      <c r="F103" s="266"/>
      <c r="G103" s="266"/>
      <c r="H103" s="266"/>
      <c r="I103" s="266"/>
      <c r="J103" s="266"/>
      <c r="K103" s="266"/>
      <c r="L103" s="266"/>
      <c r="M103" s="266"/>
      <c r="N103" s="266"/>
      <c r="O103" s="266"/>
      <c r="P103" s="266"/>
      <c r="Q103" s="262"/>
      <c r="R103" s="171"/>
      <c r="S103" s="72"/>
      <c r="T103" s="25"/>
      <c r="U103" s="25"/>
      <c r="V103" s="25"/>
      <c r="W103" s="25"/>
      <c r="X103" s="25"/>
      <c r="Y103" s="25"/>
    </row>
    <row r="104" spans="1:25" s="68" customFormat="1" ht="12.75" customHeight="1">
      <c r="A104" s="22"/>
      <c r="B104" s="23"/>
      <c r="C104" s="19"/>
      <c r="D104" s="19"/>
      <c r="E104" s="52"/>
      <c r="F104" s="22"/>
      <c r="G104" s="22"/>
      <c r="I104" s="25"/>
      <c r="J104" s="25"/>
      <c r="K104" s="25"/>
      <c r="L104" s="25"/>
      <c r="M104" s="25"/>
      <c r="N104" s="25"/>
      <c r="O104" s="25"/>
      <c r="P104" s="25"/>
      <c r="Q104" s="25"/>
      <c r="R104" s="171"/>
      <c r="S104" s="72"/>
      <c r="T104" s="25"/>
      <c r="U104" s="25"/>
      <c r="V104" s="25"/>
      <c r="W104" s="25"/>
      <c r="X104" s="25"/>
      <c r="Y104" s="25"/>
    </row>
    <row r="105" spans="1:25" s="68" customFormat="1" ht="12.75" customHeight="1">
      <c r="A105" s="22"/>
      <c r="B105" s="23"/>
      <c r="C105" s="19"/>
      <c r="D105" s="19"/>
      <c r="E105" s="52"/>
      <c r="F105" s="22"/>
      <c r="G105" s="22"/>
      <c r="I105" s="25"/>
      <c r="J105" s="25"/>
      <c r="K105" s="25"/>
      <c r="L105" s="25"/>
      <c r="M105" s="25"/>
      <c r="N105" s="25"/>
      <c r="O105" s="25"/>
      <c r="P105" s="25"/>
      <c r="Q105" s="25"/>
      <c r="R105" s="171"/>
      <c r="S105" s="72"/>
      <c r="T105" s="25"/>
      <c r="U105" s="25"/>
      <c r="V105" s="25"/>
      <c r="W105" s="25"/>
      <c r="X105" s="25"/>
      <c r="Y105" s="25"/>
    </row>
    <row r="106" spans="1:25" s="68" customFormat="1" ht="12.75" customHeight="1">
      <c r="A106" s="22"/>
      <c r="B106" s="23"/>
      <c r="C106" s="19"/>
      <c r="D106" s="19"/>
      <c r="E106" s="52"/>
      <c r="F106" s="22"/>
      <c r="G106" s="22"/>
      <c r="I106" s="25"/>
      <c r="J106" s="25"/>
      <c r="K106" s="25"/>
      <c r="L106" s="25"/>
      <c r="M106" s="25"/>
      <c r="N106" s="25"/>
      <c r="O106" s="25"/>
      <c r="P106" s="25"/>
      <c r="Q106" s="25"/>
      <c r="R106" s="171"/>
      <c r="S106" s="72"/>
      <c r="T106" s="25"/>
      <c r="U106" s="25"/>
      <c r="V106" s="25"/>
      <c r="W106" s="25"/>
      <c r="X106" s="25"/>
      <c r="Y106" s="25"/>
    </row>
    <row r="107" spans="1:25" s="68" customFormat="1" ht="12.75" customHeight="1">
      <c r="A107" s="22"/>
      <c r="B107" s="23"/>
      <c r="C107" s="19"/>
      <c r="D107" s="19"/>
      <c r="E107" s="52"/>
      <c r="F107" s="22"/>
      <c r="G107" s="22"/>
      <c r="I107" s="25"/>
      <c r="J107" s="25"/>
      <c r="K107" s="25"/>
      <c r="L107" s="25"/>
      <c r="M107" s="25"/>
      <c r="N107" s="25"/>
      <c r="O107" s="25"/>
      <c r="P107" s="25"/>
      <c r="Q107" s="25"/>
      <c r="R107" s="171"/>
      <c r="S107" s="72"/>
      <c r="T107" s="25"/>
      <c r="U107" s="25"/>
      <c r="V107" s="25"/>
      <c r="W107" s="25"/>
      <c r="X107" s="25"/>
      <c r="Y107" s="25"/>
    </row>
    <row r="108" spans="1:25" s="68" customFormat="1" ht="12.75" customHeight="1">
      <c r="A108" s="22"/>
      <c r="B108" s="23"/>
      <c r="C108" s="19"/>
      <c r="D108" s="19"/>
      <c r="E108" s="52"/>
      <c r="F108" s="22"/>
      <c r="G108" s="22"/>
      <c r="I108" s="25"/>
      <c r="J108" s="25"/>
      <c r="K108" s="25"/>
      <c r="L108" s="25"/>
      <c r="M108" s="25"/>
      <c r="N108" s="25"/>
      <c r="O108" s="25"/>
      <c r="P108" s="25"/>
      <c r="Q108" s="25"/>
      <c r="R108" s="171"/>
      <c r="S108" s="72"/>
      <c r="T108" s="25"/>
      <c r="U108" s="25"/>
      <c r="V108" s="25"/>
      <c r="W108" s="25"/>
      <c r="X108" s="25"/>
      <c r="Y108" s="25"/>
    </row>
    <row r="109" spans="1:25" s="68" customFormat="1" ht="12.75" customHeight="1">
      <c r="A109" s="22"/>
      <c r="B109" s="23"/>
      <c r="C109" s="19"/>
      <c r="D109" s="19"/>
      <c r="E109" s="52"/>
      <c r="F109" s="22"/>
      <c r="G109" s="22"/>
      <c r="I109" s="25"/>
      <c r="J109" s="25"/>
      <c r="K109" s="25"/>
      <c r="L109" s="25"/>
      <c r="M109" s="25"/>
      <c r="N109" s="25"/>
      <c r="O109" s="25"/>
      <c r="P109" s="25"/>
      <c r="Q109" s="25"/>
      <c r="R109" s="171"/>
      <c r="S109" s="72"/>
      <c r="T109" s="25"/>
      <c r="U109" s="25"/>
      <c r="V109" s="25"/>
      <c r="W109" s="25"/>
      <c r="X109" s="25"/>
      <c r="Y109" s="25"/>
    </row>
    <row r="110" spans="1:25" s="68" customFormat="1" ht="12.75" customHeight="1">
      <c r="A110" s="22"/>
      <c r="B110" s="23"/>
      <c r="C110" s="19"/>
      <c r="D110" s="19"/>
      <c r="E110" s="52"/>
      <c r="F110" s="22"/>
      <c r="G110" s="22"/>
      <c r="I110" s="25"/>
      <c r="J110" s="25"/>
      <c r="K110" s="25"/>
      <c r="L110" s="25"/>
      <c r="M110" s="25"/>
      <c r="N110" s="25"/>
      <c r="O110" s="25"/>
      <c r="P110" s="25"/>
      <c r="Q110" s="25"/>
      <c r="R110" s="171"/>
      <c r="S110" s="72"/>
      <c r="T110" s="25"/>
      <c r="U110" s="25"/>
      <c r="V110" s="25"/>
      <c r="W110" s="25"/>
      <c r="X110" s="25"/>
      <c r="Y110" s="25"/>
    </row>
    <row r="111" spans="1:25" s="68" customFormat="1" ht="12.75" customHeight="1">
      <c r="A111" s="22"/>
      <c r="B111" s="23"/>
      <c r="C111" s="19"/>
      <c r="D111" s="19"/>
      <c r="E111" s="52"/>
      <c r="F111" s="22"/>
      <c r="G111" s="22"/>
      <c r="I111" s="25"/>
      <c r="J111" s="25"/>
      <c r="K111" s="25"/>
      <c r="L111" s="25"/>
      <c r="M111" s="25"/>
      <c r="N111" s="25"/>
      <c r="O111" s="25"/>
      <c r="P111" s="25"/>
      <c r="Q111" s="25"/>
      <c r="R111" s="171"/>
      <c r="S111" s="72"/>
      <c r="T111" s="25"/>
      <c r="U111" s="25"/>
      <c r="V111" s="25"/>
      <c r="W111" s="25"/>
      <c r="X111" s="25"/>
      <c r="Y111" s="25"/>
    </row>
    <row r="112" spans="1:25" s="68" customFormat="1" ht="12.75" customHeight="1">
      <c r="A112" s="22"/>
      <c r="B112" s="23"/>
      <c r="C112" s="19"/>
      <c r="D112" s="19"/>
      <c r="E112" s="52"/>
      <c r="F112" s="22"/>
      <c r="G112" s="22"/>
      <c r="I112" s="25"/>
      <c r="J112" s="25"/>
      <c r="K112" s="25"/>
      <c r="L112" s="25"/>
      <c r="M112" s="25"/>
      <c r="N112" s="25"/>
      <c r="O112" s="25"/>
      <c r="P112" s="25"/>
      <c r="Q112" s="25"/>
      <c r="R112" s="171"/>
      <c r="S112" s="72"/>
      <c r="T112" s="25"/>
      <c r="U112" s="25"/>
      <c r="V112" s="25"/>
      <c r="W112" s="25"/>
      <c r="X112" s="25"/>
      <c r="Y112" s="25"/>
    </row>
    <row r="113" spans="1:25" s="68" customFormat="1" ht="12.75" customHeight="1">
      <c r="A113" s="22"/>
      <c r="B113" s="23"/>
      <c r="C113" s="19"/>
      <c r="D113" s="19"/>
      <c r="E113" s="52"/>
      <c r="F113" s="22"/>
      <c r="G113" s="22"/>
      <c r="I113" s="25"/>
      <c r="J113" s="25"/>
      <c r="K113" s="25"/>
      <c r="L113" s="25"/>
      <c r="M113" s="25"/>
      <c r="N113" s="25"/>
      <c r="O113" s="25"/>
      <c r="P113" s="25"/>
      <c r="Q113" s="25"/>
      <c r="R113" s="171"/>
      <c r="S113" s="72"/>
      <c r="T113" s="25"/>
      <c r="U113" s="25"/>
      <c r="V113" s="25"/>
      <c r="W113" s="25"/>
      <c r="X113" s="25"/>
      <c r="Y113" s="25"/>
    </row>
    <row r="114" spans="1:25" s="68" customFormat="1" ht="12.75" customHeight="1">
      <c r="A114" s="22"/>
      <c r="B114" s="23"/>
      <c r="C114" s="19"/>
      <c r="D114" s="19"/>
      <c r="E114" s="52"/>
      <c r="F114" s="22"/>
      <c r="G114" s="22"/>
      <c r="I114" s="25"/>
      <c r="J114" s="25"/>
      <c r="K114" s="25"/>
      <c r="L114" s="25"/>
      <c r="M114" s="25"/>
      <c r="N114" s="25"/>
      <c r="O114" s="25"/>
      <c r="P114" s="25"/>
      <c r="Q114" s="25"/>
      <c r="R114" s="171"/>
      <c r="S114" s="72"/>
      <c r="T114" s="25"/>
      <c r="U114" s="25"/>
      <c r="V114" s="25"/>
      <c r="W114" s="25"/>
      <c r="X114" s="25"/>
      <c r="Y114" s="25"/>
    </row>
    <row r="115" spans="1:25" s="68" customFormat="1" ht="12.75" customHeight="1">
      <c r="A115" s="22"/>
      <c r="B115" s="23"/>
      <c r="C115" s="19"/>
      <c r="D115" s="19"/>
      <c r="E115" s="52"/>
      <c r="F115" s="22"/>
      <c r="G115" s="22"/>
      <c r="I115" s="25"/>
      <c r="J115" s="25"/>
      <c r="K115" s="25"/>
      <c r="L115" s="25"/>
      <c r="M115" s="25"/>
      <c r="N115" s="25"/>
      <c r="O115" s="25"/>
      <c r="P115" s="25"/>
      <c r="Q115" s="25"/>
      <c r="R115" s="171"/>
      <c r="S115" s="72"/>
      <c r="T115" s="25"/>
      <c r="U115" s="25"/>
      <c r="V115" s="25"/>
      <c r="W115" s="25"/>
      <c r="X115" s="25"/>
      <c r="Y115" s="25"/>
    </row>
    <row r="116" spans="1:25" s="68" customFormat="1" ht="12.75" customHeight="1">
      <c r="A116" s="22"/>
      <c r="B116" s="23"/>
      <c r="C116" s="19"/>
      <c r="D116" s="19"/>
      <c r="E116" s="52"/>
      <c r="F116" s="22"/>
      <c r="G116" s="22"/>
      <c r="I116" s="25"/>
      <c r="J116" s="25"/>
      <c r="K116" s="25"/>
      <c r="L116" s="25"/>
      <c r="M116" s="25"/>
      <c r="N116" s="25"/>
      <c r="O116" s="25"/>
      <c r="P116" s="25"/>
      <c r="Q116" s="25"/>
      <c r="R116" s="171"/>
      <c r="S116" s="72"/>
      <c r="T116" s="25"/>
      <c r="U116" s="25"/>
      <c r="V116" s="25"/>
      <c r="W116" s="25"/>
      <c r="X116" s="25"/>
      <c r="Y116" s="25"/>
    </row>
    <row r="117" spans="1:25" s="68" customFormat="1" ht="12.75" customHeight="1">
      <c r="A117" s="22"/>
      <c r="B117" s="23"/>
      <c r="C117" s="19"/>
      <c r="D117" s="19"/>
      <c r="E117" s="52"/>
      <c r="F117" s="22"/>
      <c r="G117" s="22"/>
      <c r="I117" s="25"/>
      <c r="J117" s="25"/>
      <c r="K117" s="25"/>
      <c r="L117" s="25"/>
      <c r="M117" s="25"/>
      <c r="N117" s="25"/>
      <c r="O117" s="25"/>
      <c r="P117" s="25"/>
      <c r="Q117" s="25"/>
      <c r="R117" s="171"/>
      <c r="S117" s="72"/>
      <c r="T117" s="25"/>
      <c r="U117" s="25"/>
      <c r="V117" s="25"/>
      <c r="W117" s="25"/>
      <c r="X117" s="25"/>
      <c r="Y117" s="25"/>
    </row>
    <row r="118" spans="1:25" s="68" customFormat="1" ht="12.75" customHeight="1">
      <c r="A118" s="22"/>
      <c r="B118" s="23"/>
      <c r="C118" s="19"/>
      <c r="D118" s="19"/>
      <c r="E118" s="52"/>
      <c r="F118" s="22"/>
      <c r="G118" s="22"/>
      <c r="I118" s="25"/>
      <c r="J118" s="25"/>
      <c r="K118" s="25"/>
      <c r="L118" s="25"/>
      <c r="M118" s="25"/>
      <c r="N118" s="25"/>
      <c r="O118" s="25"/>
      <c r="P118" s="25"/>
      <c r="Q118" s="25"/>
      <c r="R118" s="171"/>
      <c r="S118" s="72"/>
      <c r="T118" s="25"/>
      <c r="U118" s="25"/>
      <c r="V118" s="25"/>
      <c r="W118" s="25"/>
      <c r="X118" s="25"/>
      <c r="Y118" s="25"/>
    </row>
    <row r="119" spans="1:25" s="68" customFormat="1" ht="12.75" customHeight="1">
      <c r="A119" s="22"/>
      <c r="B119" s="23"/>
      <c r="C119" s="19"/>
      <c r="D119" s="19"/>
      <c r="E119" s="52"/>
      <c r="F119" s="22"/>
      <c r="G119" s="22"/>
      <c r="I119" s="25"/>
      <c r="J119" s="25"/>
      <c r="K119" s="25"/>
      <c r="L119" s="25"/>
      <c r="M119" s="25"/>
      <c r="N119" s="25"/>
      <c r="O119" s="25"/>
      <c r="P119" s="25"/>
      <c r="Q119" s="25"/>
      <c r="R119" s="171"/>
      <c r="S119" s="72"/>
      <c r="T119" s="25"/>
      <c r="U119" s="25"/>
      <c r="V119" s="25"/>
      <c r="W119" s="25"/>
      <c r="X119" s="25"/>
      <c r="Y119" s="25"/>
    </row>
    <row r="120" spans="1:25" s="68" customFormat="1" ht="12.75" customHeight="1">
      <c r="A120" s="22"/>
      <c r="B120" s="23"/>
      <c r="C120" s="19"/>
      <c r="D120" s="19"/>
      <c r="E120" s="52"/>
      <c r="F120" s="22"/>
      <c r="G120" s="22"/>
      <c r="I120" s="25"/>
      <c r="J120" s="25"/>
      <c r="K120" s="25"/>
      <c r="L120" s="25"/>
      <c r="M120" s="25"/>
      <c r="N120" s="25"/>
      <c r="O120" s="25"/>
      <c r="P120" s="25"/>
      <c r="Q120" s="25"/>
      <c r="R120" s="171"/>
      <c r="S120" s="72"/>
      <c r="T120" s="25"/>
      <c r="U120" s="25"/>
      <c r="V120" s="25"/>
      <c r="W120" s="25"/>
      <c r="X120" s="25"/>
      <c r="Y120" s="25"/>
    </row>
    <row r="121" spans="1:25" s="68" customFormat="1" ht="12.75" customHeight="1">
      <c r="A121" s="22"/>
      <c r="B121" s="23"/>
      <c r="C121" s="19"/>
      <c r="D121" s="19"/>
      <c r="E121" s="52"/>
      <c r="F121" s="22"/>
      <c r="G121" s="22"/>
      <c r="I121" s="25"/>
      <c r="J121" s="25"/>
      <c r="K121" s="25"/>
      <c r="L121" s="25"/>
      <c r="M121" s="25"/>
      <c r="N121" s="25"/>
      <c r="O121" s="25"/>
      <c r="P121" s="25"/>
      <c r="Q121" s="25"/>
      <c r="R121" s="171"/>
      <c r="S121" s="72"/>
      <c r="T121" s="25"/>
      <c r="U121" s="25"/>
      <c r="V121" s="25"/>
      <c r="W121" s="25"/>
      <c r="X121" s="25"/>
      <c r="Y121" s="25"/>
    </row>
    <row r="122" spans="1:25" s="68" customFormat="1" ht="12.75" customHeight="1">
      <c r="A122" s="22"/>
      <c r="B122" s="23"/>
      <c r="C122" s="19"/>
      <c r="D122" s="19"/>
      <c r="E122" s="52"/>
      <c r="F122" s="22"/>
      <c r="G122" s="22"/>
      <c r="I122" s="25"/>
      <c r="J122" s="25"/>
      <c r="K122" s="25"/>
      <c r="L122" s="25"/>
      <c r="M122" s="25"/>
      <c r="N122" s="25"/>
      <c r="O122" s="25"/>
      <c r="P122" s="25"/>
      <c r="Q122" s="25"/>
      <c r="R122" s="171"/>
      <c r="S122" s="72"/>
      <c r="T122" s="25"/>
      <c r="U122" s="25"/>
      <c r="V122" s="25"/>
      <c r="W122" s="25"/>
      <c r="X122" s="25"/>
      <c r="Y122" s="25"/>
    </row>
    <row r="123" spans="1:25" s="68" customFormat="1" ht="12.75" customHeight="1">
      <c r="A123" s="22"/>
      <c r="B123" s="23"/>
      <c r="C123" s="19"/>
      <c r="D123" s="19"/>
      <c r="E123" s="52"/>
      <c r="F123" s="22"/>
      <c r="G123" s="22"/>
      <c r="I123" s="25"/>
      <c r="J123" s="25"/>
      <c r="K123" s="25"/>
      <c r="L123" s="25"/>
      <c r="M123" s="25"/>
      <c r="N123" s="25"/>
      <c r="O123" s="25"/>
      <c r="P123" s="25"/>
      <c r="Q123" s="25"/>
      <c r="R123" s="171"/>
      <c r="S123" s="72"/>
      <c r="T123" s="25"/>
      <c r="U123" s="25"/>
      <c r="V123" s="25"/>
      <c r="W123" s="25"/>
      <c r="X123" s="25"/>
      <c r="Y123" s="25"/>
    </row>
    <row r="124" spans="1:25" s="68" customFormat="1" ht="12.75" customHeight="1">
      <c r="A124" s="22"/>
      <c r="B124" s="23"/>
      <c r="C124" s="19"/>
      <c r="D124" s="19"/>
      <c r="E124" s="52"/>
      <c r="F124" s="22"/>
      <c r="G124" s="22"/>
      <c r="I124" s="25"/>
      <c r="J124" s="25"/>
      <c r="K124" s="25"/>
      <c r="L124" s="25"/>
      <c r="M124" s="25"/>
      <c r="N124" s="25"/>
      <c r="O124" s="25"/>
      <c r="P124" s="25"/>
      <c r="Q124" s="25"/>
      <c r="R124" s="171"/>
      <c r="S124" s="72"/>
      <c r="T124" s="25"/>
      <c r="U124" s="25"/>
      <c r="V124" s="25"/>
      <c r="W124" s="25"/>
      <c r="X124" s="25"/>
      <c r="Y124" s="25"/>
    </row>
    <row r="125" spans="1:25" s="68" customFormat="1" ht="12.75" customHeight="1">
      <c r="A125" s="22"/>
      <c r="B125" s="23"/>
      <c r="C125" s="19"/>
      <c r="D125" s="19"/>
      <c r="E125" s="52"/>
      <c r="F125" s="22"/>
      <c r="G125" s="22"/>
      <c r="I125" s="25"/>
      <c r="J125" s="25"/>
      <c r="K125" s="25"/>
      <c r="L125" s="25"/>
      <c r="M125" s="25"/>
      <c r="N125" s="25"/>
      <c r="O125" s="25"/>
      <c r="P125" s="25"/>
      <c r="Q125" s="25"/>
      <c r="R125" s="171"/>
      <c r="S125" s="72"/>
      <c r="T125" s="25"/>
      <c r="U125" s="25"/>
      <c r="V125" s="25"/>
      <c r="W125" s="25"/>
      <c r="X125" s="25"/>
      <c r="Y125" s="25"/>
    </row>
    <row r="126" spans="1:25" s="68" customFormat="1" ht="12.75" customHeight="1">
      <c r="A126" s="22"/>
      <c r="B126" s="23"/>
      <c r="C126" s="19"/>
      <c r="D126" s="19"/>
      <c r="E126" s="52"/>
      <c r="F126" s="22"/>
      <c r="G126" s="22"/>
      <c r="I126" s="25"/>
      <c r="J126" s="25"/>
      <c r="K126" s="25"/>
      <c r="L126" s="25"/>
      <c r="M126" s="25"/>
      <c r="N126" s="25"/>
      <c r="O126" s="25"/>
      <c r="P126" s="25"/>
      <c r="Q126" s="25"/>
      <c r="R126" s="171"/>
      <c r="S126" s="72"/>
      <c r="T126" s="25"/>
      <c r="U126" s="25"/>
      <c r="V126" s="25"/>
      <c r="W126" s="25"/>
      <c r="X126" s="25"/>
      <c r="Y126" s="25"/>
    </row>
    <row r="127" spans="1:25" s="68" customFormat="1" ht="12.75" customHeight="1">
      <c r="A127" s="22"/>
      <c r="B127" s="23"/>
      <c r="C127" s="19"/>
      <c r="D127" s="19"/>
      <c r="E127" s="52"/>
      <c r="F127" s="22"/>
      <c r="G127" s="22"/>
      <c r="I127" s="25"/>
      <c r="J127" s="25"/>
      <c r="K127" s="25"/>
      <c r="L127" s="25"/>
      <c r="M127" s="25"/>
      <c r="N127" s="25"/>
      <c r="O127" s="25"/>
      <c r="P127" s="25"/>
      <c r="Q127" s="25"/>
      <c r="R127" s="171"/>
      <c r="S127" s="72"/>
      <c r="T127" s="25"/>
      <c r="U127" s="25"/>
      <c r="V127" s="25"/>
      <c r="W127" s="25"/>
      <c r="X127" s="25"/>
      <c r="Y127" s="25"/>
    </row>
    <row r="128" spans="1:25" s="68" customFormat="1" ht="12.75" customHeight="1">
      <c r="A128" s="22"/>
      <c r="B128" s="23"/>
      <c r="C128" s="19"/>
      <c r="D128" s="19"/>
      <c r="E128" s="52"/>
      <c r="F128" s="22"/>
      <c r="G128" s="22"/>
      <c r="I128" s="25"/>
      <c r="J128" s="25"/>
      <c r="K128" s="25"/>
      <c r="L128" s="25"/>
      <c r="M128" s="25"/>
      <c r="N128" s="25"/>
      <c r="O128" s="25"/>
      <c r="P128" s="25"/>
      <c r="Q128" s="25"/>
      <c r="R128" s="171"/>
      <c r="S128" s="72"/>
      <c r="T128" s="25"/>
      <c r="U128" s="25"/>
      <c r="V128" s="25"/>
      <c r="W128" s="25"/>
      <c r="X128" s="25"/>
      <c r="Y128" s="25"/>
    </row>
    <row r="129" spans="1:25" s="68" customFormat="1" ht="12.75" customHeight="1">
      <c r="A129" s="22"/>
      <c r="B129" s="23"/>
      <c r="C129" s="19"/>
      <c r="D129" s="19"/>
      <c r="E129" s="52"/>
      <c r="F129" s="22"/>
      <c r="G129" s="22"/>
      <c r="I129" s="25"/>
      <c r="J129" s="25"/>
      <c r="K129" s="25"/>
      <c r="L129" s="25"/>
      <c r="M129" s="25"/>
      <c r="N129" s="25"/>
      <c r="O129" s="25"/>
      <c r="P129" s="25"/>
      <c r="Q129" s="25"/>
      <c r="R129" s="171"/>
      <c r="S129" s="72"/>
      <c r="T129" s="25"/>
      <c r="U129" s="25"/>
      <c r="V129" s="25"/>
      <c r="W129" s="25"/>
      <c r="X129" s="25"/>
      <c r="Y129" s="25"/>
    </row>
    <row r="130" spans="1:25" s="68" customFormat="1" ht="12.75" customHeight="1">
      <c r="A130" s="22"/>
      <c r="B130" s="23"/>
      <c r="C130" s="19"/>
      <c r="D130" s="19"/>
      <c r="E130" s="52"/>
      <c r="F130" s="22"/>
      <c r="G130" s="22"/>
      <c r="I130" s="25"/>
      <c r="J130" s="25"/>
      <c r="K130" s="25"/>
      <c r="L130" s="25"/>
      <c r="M130" s="25"/>
      <c r="N130" s="25"/>
      <c r="O130" s="25"/>
      <c r="P130" s="25"/>
      <c r="Q130" s="25"/>
      <c r="R130" s="171"/>
      <c r="S130" s="72"/>
      <c r="T130" s="25"/>
      <c r="U130" s="25"/>
      <c r="V130" s="25"/>
      <c r="W130" s="25"/>
      <c r="X130" s="25"/>
      <c r="Y130" s="25"/>
    </row>
    <row r="131" spans="1:25" s="68" customFormat="1" ht="12.75" customHeight="1">
      <c r="A131" s="22"/>
      <c r="B131" s="23"/>
      <c r="C131" s="19"/>
      <c r="D131" s="19"/>
      <c r="E131" s="52"/>
      <c r="F131" s="22"/>
      <c r="G131" s="22"/>
      <c r="I131" s="25"/>
      <c r="J131" s="25"/>
      <c r="K131" s="25"/>
      <c r="L131" s="25"/>
      <c r="M131" s="25"/>
      <c r="N131" s="25"/>
      <c r="O131" s="25"/>
      <c r="P131" s="25"/>
      <c r="Q131" s="25"/>
      <c r="R131" s="171"/>
      <c r="S131" s="72"/>
      <c r="T131" s="25"/>
      <c r="U131" s="25"/>
      <c r="V131" s="25"/>
      <c r="W131" s="25"/>
      <c r="X131" s="25"/>
      <c r="Y131" s="25"/>
    </row>
    <row r="132" spans="1:25" s="68" customFormat="1" ht="12.75" customHeight="1">
      <c r="A132" s="22"/>
      <c r="B132" s="23"/>
      <c r="C132" s="19"/>
      <c r="D132" s="19"/>
      <c r="E132" s="52"/>
      <c r="F132" s="22"/>
      <c r="G132" s="22"/>
      <c r="I132" s="25"/>
      <c r="J132" s="25"/>
      <c r="K132" s="25"/>
      <c r="L132" s="25"/>
      <c r="M132" s="25"/>
      <c r="N132" s="25"/>
      <c r="O132" s="25"/>
      <c r="P132" s="25"/>
      <c r="Q132" s="25"/>
      <c r="R132" s="171"/>
      <c r="S132" s="72"/>
      <c r="T132" s="25"/>
      <c r="U132" s="25"/>
      <c r="V132" s="25"/>
      <c r="W132" s="25"/>
      <c r="X132" s="25"/>
      <c r="Y132" s="25"/>
    </row>
    <row r="133" spans="1:25" s="68" customFormat="1" ht="12.75" customHeight="1">
      <c r="A133" s="22"/>
      <c r="B133" s="23"/>
      <c r="C133" s="19"/>
      <c r="D133" s="19"/>
      <c r="E133" s="52"/>
      <c r="F133" s="22"/>
      <c r="G133" s="22"/>
      <c r="I133" s="25"/>
      <c r="J133" s="25"/>
      <c r="K133" s="25"/>
      <c r="L133" s="25"/>
      <c r="M133" s="25"/>
      <c r="N133" s="25"/>
      <c r="O133" s="25"/>
      <c r="P133" s="25"/>
      <c r="Q133" s="25"/>
      <c r="R133" s="171"/>
      <c r="S133" s="72"/>
      <c r="T133" s="25"/>
      <c r="U133" s="25"/>
      <c r="V133" s="25"/>
      <c r="W133" s="25"/>
      <c r="X133" s="25"/>
      <c r="Y133" s="25"/>
    </row>
    <row r="134" spans="1:25" s="68" customFormat="1" ht="12.75" customHeight="1">
      <c r="A134" s="22"/>
      <c r="B134" s="23"/>
      <c r="C134" s="19"/>
      <c r="D134" s="19"/>
      <c r="E134" s="52"/>
      <c r="F134" s="22"/>
      <c r="G134" s="22"/>
      <c r="I134" s="25"/>
      <c r="J134" s="25"/>
      <c r="K134" s="25"/>
      <c r="L134" s="25"/>
      <c r="M134" s="25"/>
      <c r="N134" s="25"/>
      <c r="O134" s="25"/>
      <c r="P134" s="25"/>
      <c r="Q134" s="25"/>
      <c r="R134" s="171"/>
      <c r="S134" s="72"/>
      <c r="T134" s="25"/>
      <c r="U134" s="25"/>
      <c r="V134" s="25"/>
      <c r="W134" s="25"/>
      <c r="X134" s="25"/>
      <c r="Y134" s="25"/>
    </row>
    <row r="135" spans="1:25" s="68" customFormat="1" ht="12.75" customHeight="1">
      <c r="A135" s="22"/>
      <c r="B135" s="23"/>
      <c r="C135" s="19"/>
      <c r="D135" s="19"/>
      <c r="E135" s="52"/>
      <c r="F135" s="22"/>
      <c r="G135" s="22"/>
      <c r="I135" s="25"/>
      <c r="J135" s="25"/>
      <c r="K135" s="25"/>
      <c r="L135" s="25"/>
      <c r="M135" s="25"/>
      <c r="N135" s="25"/>
      <c r="O135" s="25"/>
      <c r="P135" s="25"/>
      <c r="Q135" s="25"/>
      <c r="R135" s="171"/>
      <c r="S135" s="72"/>
      <c r="T135" s="25"/>
      <c r="U135" s="25"/>
      <c r="V135" s="25"/>
      <c r="W135" s="25"/>
      <c r="X135" s="25"/>
      <c r="Y135" s="25"/>
    </row>
    <row r="136" spans="1:25" s="68" customFormat="1" ht="12.75" customHeight="1">
      <c r="A136" s="22"/>
      <c r="B136" s="23"/>
      <c r="C136" s="19"/>
      <c r="D136" s="19"/>
      <c r="E136" s="52"/>
      <c r="F136" s="22"/>
      <c r="G136" s="22"/>
      <c r="I136" s="25"/>
      <c r="J136" s="25"/>
      <c r="K136" s="25"/>
      <c r="L136" s="25"/>
      <c r="M136" s="25"/>
      <c r="N136" s="25"/>
      <c r="O136" s="25"/>
      <c r="P136" s="25"/>
      <c r="Q136" s="25"/>
      <c r="R136" s="171"/>
      <c r="S136" s="72"/>
      <c r="T136" s="25"/>
      <c r="U136" s="25"/>
      <c r="V136" s="25"/>
      <c r="W136" s="25"/>
      <c r="X136" s="25"/>
      <c r="Y136" s="25"/>
    </row>
    <row r="137" spans="1:25" s="68" customFormat="1" ht="12.75" customHeight="1">
      <c r="A137" s="22"/>
      <c r="B137" s="23"/>
      <c r="C137" s="19"/>
      <c r="D137" s="19"/>
      <c r="E137" s="52"/>
      <c r="F137" s="22"/>
      <c r="G137" s="22"/>
      <c r="I137" s="25"/>
      <c r="J137" s="25"/>
      <c r="K137" s="25"/>
      <c r="L137" s="25"/>
      <c r="M137" s="25"/>
      <c r="N137" s="25"/>
      <c r="O137" s="25"/>
      <c r="P137" s="25"/>
      <c r="Q137" s="25"/>
      <c r="R137" s="171"/>
      <c r="S137" s="72"/>
      <c r="T137" s="25"/>
      <c r="U137" s="25"/>
      <c r="V137" s="25"/>
      <c r="W137" s="25"/>
      <c r="X137" s="25"/>
      <c r="Y137" s="25"/>
    </row>
    <row r="138" spans="1:25" s="68" customFormat="1" ht="12.75" customHeight="1">
      <c r="A138" s="22"/>
      <c r="B138" s="23"/>
      <c r="C138" s="19"/>
      <c r="D138" s="19"/>
      <c r="E138" s="52"/>
      <c r="F138" s="22"/>
      <c r="G138" s="22"/>
      <c r="I138" s="25"/>
      <c r="J138" s="25"/>
      <c r="K138" s="25"/>
      <c r="L138" s="25"/>
      <c r="M138" s="25"/>
      <c r="N138" s="25"/>
      <c r="O138" s="25"/>
      <c r="P138" s="25"/>
      <c r="Q138" s="25"/>
      <c r="R138" s="171"/>
      <c r="S138" s="72"/>
      <c r="T138" s="25"/>
      <c r="U138" s="25"/>
      <c r="V138" s="25"/>
      <c r="W138" s="25"/>
      <c r="X138" s="25"/>
      <c r="Y138" s="25"/>
    </row>
    <row r="139" spans="1:25" s="68" customFormat="1" ht="12.75" customHeight="1">
      <c r="A139" s="22"/>
      <c r="B139" s="23"/>
      <c r="C139" s="19"/>
      <c r="D139" s="19"/>
      <c r="E139" s="52"/>
      <c r="F139" s="22"/>
      <c r="G139" s="22"/>
      <c r="I139" s="25"/>
      <c r="J139" s="25"/>
      <c r="K139" s="25"/>
      <c r="L139" s="25"/>
      <c r="M139" s="25"/>
      <c r="N139" s="25"/>
      <c r="O139" s="25"/>
      <c r="P139" s="25"/>
      <c r="Q139" s="25"/>
      <c r="R139" s="171"/>
      <c r="S139" s="72"/>
      <c r="T139" s="25"/>
      <c r="U139" s="25"/>
      <c r="V139" s="25"/>
      <c r="W139" s="25"/>
      <c r="X139" s="25"/>
      <c r="Y139" s="25"/>
    </row>
    <row r="140" spans="1:25" s="68" customFormat="1" ht="12.75" customHeight="1">
      <c r="A140" s="22"/>
      <c r="B140" s="23"/>
      <c r="C140" s="19"/>
      <c r="D140" s="19"/>
      <c r="E140" s="52"/>
      <c r="F140" s="22"/>
      <c r="G140" s="22"/>
      <c r="I140" s="25"/>
      <c r="J140" s="25"/>
      <c r="K140" s="25"/>
      <c r="L140" s="25"/>
      <c r="M140" s="25"/>
      <c r="N140" s="25"/>
      <c r="O140" s="25"/>
      <c r="P140" s="25"/>
      <c r="Q140" s="25"/>
      <c r="R140" s="171"/>
      <c r="S140" s="72"/>
      <c r="T140" s="25"/>
      <c r="U140" s="25"/>
      <c r="V140" s="25"/>
      <c r="W140" s="25"/>
      <c r="X140" s="25"/>
      <c r="Y140" s="25"/>
    </row>
    <row r="141" spans="1:25" s="68" customFormat="1" ht="12.75" customHeight="1">
      <c r="A141" s="22"/>
      <c r="B141" s="23"/>
      <c r="C141" s="19"/>
      <c r="D141" s="19"/>
      <c r="E141" s="52"/>
      <c r="F141" s="22"/>
      <c r="G141" s="22"/>
      <c r="I141" s="25"/>
      <c r="J141" s="25"/>
      <c r="K141" s="25"/>
      <c r="L141" s="25"/>
      <c r="M141" s="25"/>
      <c r="N141" s="25"/>
      <c r="O141" s="25"/>
      <c r="P141" s="25"/>
      <c r="Q141" s="25"/>
      <c r="R141" s="171"/>
      <c r="S141" s="72"/>
      <c r="T141" s="25"/>
      <c r="U141" s="25"/>
      <c r="V141" s="25"/>
      <c r="W141" s="25"/>
      <c r="X141" s="25"/>
      <c r="Y141" s="25"/>
    </row>
    <row r="142" spans="1:25" s="68" customFormat="1" ht="12.75" customHeight="1">
      <c r="A142" s="22"/>
      <c r="B142" s="23"/>
      <c r="C142" s="19"/>
      <c r="D142" s="19"/>
      <c r="E142" s="52"/>
      <c r="F142" s="22"/>
      <c r="G142" s="22"/>
      <c r="I142" s="25"/>
      <c r="J142" s="25"/>
      <c r="K142" s="25"/>
      <c r="L142" s="25"/>
      <c r="M142" s="25"/>
      <c r="N142" s="25"/>
      <c r="O142" s="25"/>
      <c r="P142" s="25"/>
      <c r="Q142" s="25"/>
      <c r="R142" s="171"/>
      <c r="S142" s="72"/>
      <c r="T142" s="25"/>
      <c r="U142" s="25"/>
      <c r="V142" s="25"/>
      <c r="W142" s="25"/>
      <c r="X142" s="25"/>
      <c r="Y142" s="25"/>
    </row>
    <row r="143" spans="1:25" s="68" customFormat="1" ht="12.75" customHeight="1">
      <c r="A143" s="22"/>
      <c r="B143" s="23"/>
      <c r="C143" s="19"/>
      <c r="D143" s="19"/>
      <c r="E143" s="52"/>
      <c r="F143" s="22"/>
      <c r="G143" s="22"/>
      <c r="I143" s="25"/>
      <c r="J143" s="25"/>
      <c r="K143" s="25"/>
      <c r="L143" s="25"/>
      <c r="M143" s="25"/>
      <c r="N143" s="25"/>
      <c r="O143" s="25"/>
      <c r="P143" s="25"/>
      <c r="Q143" s="25"/>
      <c r="R143" s="171"/>
      <c r="S143" s="72"/>
      <c r="T143" s="25"/>
      <c r="U143" s="25"/>
      <c r="V143" s="25"/>
      <c r="W143" s="25"/>
      <c r="X143" s="25"/>
      <c r="Y143" s="25"/>
    </row>
    <row r="144" spans="1:25" s="68" customFormat="1" ht="12.75" customHeight="1">
      <c r="A144" s="22"/>
      <c r="B144" s="23"/>
      <c r="C144" s="19"/>
      <c r="D144" s="19"/>
      <c r="E144" s="52"/>
      <c r="F144" s="22"/>
      <c r="G144" s="22"/>
      <c r="I144" s="25"/>
      <c r="J144" s="25"/>
      <c r="K144" s="25"/>
      <c r="L144" s="25"/>
      <c r="M144" s="25"/>
      <c r="N144" s="25"/>
      <c r="O144" s="25"/>
      <c r="P144" s="25"/>
      <c r="Q144" s="25"/>
      <c r="R144" s="171"/>
      <c r="S144" s="72"/>
      <c r="T144" s="25"/>
      <c r="U144" s="25"/>
      <c r="V144" s="25"/>
      <c r="W144" s="25"/>
      <c r="X144" s="25"/>
      <c r="Y144" s="25"/>
    </row>
    <row r="145" spans="1:25" s="68" customFormat="1" ht="12.75" customHeight="1">
      <c r="A145" s="22"/>
      <c r="B145" s="23"/>
      <c r="C145" s="19"/>
      <c r="D145" s="19"/>
      <c r="E145" s="52"/>
      <c r="F145" s="22"/>
      <c r="G145" s="22"/>
      <c r="I145" s="25"/>
      <c r="J145" s="25"/>
      <c r="K145" s="25"/>
      <c r="L145" s="25"/>
      <c r="M145" s="25"/>
      <c r="N145" s="25"/>
      <c r="O145" s="25"/>
      <c r="P145" s="25"/>
      <c r="Q145" s="25"/>
      <c r="R145" s="171"/>
      <c r="S145" s="72"/>
      <c r="T145" s="25"/>
      <c r="U145" s="25"/>
      <c r="V145" s="25"/>
      <c r="W145" s="25"/>
      <c r="X145" s="25"/>
      <c r="Y145" s="25"/>
    </row>
    <row r="146" spans="1:25" s="68" customFormat="1" ht="12.75" customHeight="1">
      <c r="A146" s="22"/>
      <c r="B146" s="23"/>
      <c r="C146" s="19"/>
      <c r="D146" s="19"/>
      <c r="E146" s="52"/>
      <c r="F146" s="22"/>
      <c r="G146" s="22"/>
      <c r="I146" s="25"/>
      <c r="J146" s="25"/>
      <c r="K146" s="25"/>
      <c r="L146" s="25"/>
      <c r="M146" s="25"/>
      <c r="N146" s="25"/>
      <c r="O146" s="25"/>
      <c r="P146" s="25"/>
      <c r="Q146" s="25"/>
      <c r="R146" s="171"/>
      <c r="S146" s="72"/>
      <c r="T146" s="25"/>
      <c r="U146" s="25"/>
      <c r="V146" s="25"/>
      <c r="W146" s="25"/>
      <c r="X146" s="25"/>
      <c r="Y146" s="25"/>
    </row>
    <row r="147" spans="1:25" s="68" customFormat="1" ht="12.75" customHeight="1">
      <c r="A147" s="22"/>
      <c r="B147" s="23"/>
      <c r="C147" s="19"/>
      <c r="D147" s="19"/>
      <c r="E147" s="52"/>
      <c r="F147" s="22"/>
      <c r="G147" s="22"/>
      <c r="I147" s="25"/>
      <c r="J147" s="25"/>
      <c r="K147" s="25"/>
      <c r="L147" s="25"/>
      <c r="M147" s="25"/>
      <c r="N147" s="25"/>
      <c r="O147" s="25"/>
      <c r="P147" s="25"/>
      <c r="Q147" s="25"/>
      <c r="R147" s="171"/>
      <c r="S147" s="72"/>
      <c r="T147" s="25"/>
      <c r="U147" s="25"/>
      <c r="V147" s="25"/>
      <c r="W147" s="25"/>
      <c r="X147" s="25"/>
      <c r="Y147" s="25"/>
    </row>
    <row r="148" spans="1:25" s="68" customFormat="1" ht="12.75" customHeight="1">
      <c r="A148" s="22"/>
      <c r="B148" s="23"/>
      <c r="C148" s="19"/>
      <c r="D148" s="19"/>
      <c r="E148" s="52"/>
      <c r="F148" s="22"/>
      <c r="G148" s="22"/>
      <c r="I148" s="25"/>
      <c r="J148" s="25"/>
      <c r="K148" s="25"/>
      <c r="L148" s="25"/>
      <c r="M148" s="25"/>
      <c r="N148" s="25"/>
      <c r="O148" s="25"/>
      <c r="P148" s="25"/>
      <c r="Q148" s="25"/>
      <c r="R148" s="171"/>
      <c r="S148" s="72"/>
      <c r="T148" s="25"/>
      <c r="U148" s="25"/>
      <c r="V148" s="25"/>
      <c r="W148" s="25"/>
      <c r="X148" s="25"/>
      <c r="Y148" s="25"/>
    </row>
    <row r="149" spans="1:25" s="68" customFormat="1" ht="12.75" customHeight="1">
      <c r="A149" s="22"/>
      <c r="B149" s="23"/>
      <c r="C149" s="19"/>
      <c r="D149" s="19"/>
      <c r="E149" s="52"/>
      <c r="F149" s="22"/>
      <c r="G149" s="22"/>
      <c r="I149" s="25"/>
      <c r="J149" s="25"/>
      <c r="K149" s="25"/>
      <c r="L149" s="25"/>
      <c r="M149" s="25"/>
      <c r="N149" s="25"/>
      <c r="O149" s="25"/>
      <c r="P149" s="25"/>
      <c r="Q149" s="25"/>
      <c r="R149" s="171"/>
      <c r="S149" s="72"/>
      <c r="T149" s="25"/>
      <c r="U149" s="25"/>
      <c r="V149" s="25"/>
      <c r="W149" s="25"/>
      <c r="X149" s="25"/>
      <c r="Y149" s="25"/>
    </row>
    <row r="150" spans="1:25" s="68" customFormat="1" ht="12.75" customHeight="1">
      <c r="A150" s="22"/>
      <c r="B150" s="23"/>
      <c r="C150" s="19"/>
      <c r="D150" s="19"/>
      <c r="E150" s="52"/>
      <c r="F150" s="22"/>
      <c r="G150" s="22"/>
      <c r="I150" s="25"/>
      <c r="J150" s="25"/>
      <c r="K150" s="25"/>
      <c r="L150" s="25"/>
      <c r="M150" s="25"/>
      <c r="N150" s="25"/>
      <c r="O150" s="25"/>
      <c r="P150" s="25"/>
      <c r="Q150" s="25"/>
      <c r="R150" s="171"/>
      <c r="S150" s="72"/>
      <c r="T150" s="25"/>
      <c r="U150" s="25"/>
      <c r="V150" s="25"/>
      <c r="W150" s="25"/>
      <c r="X150" s="25"/>
      <c r="Y150" s="25"/>
    </row>
    <row r="151" spans="1:25" s="68" customFormat="1" ht="12.75" customHeight="1">
      <c r="A151" s="22"/>
      <c r="B151" s="23"/>
      <c r="C151" s="19"/>
      <c r="D151" s="19"/>
      <c r="E151" s="52"/>
      <c r="F151" s="22"/>
      <c r="G151" s="22"/>
      <c r="I151" s="25"/>
      <c r="J151" s="25"/>
      <c r="K151" s="25"/>
      <c r="L151" s="25"/>
      <c r="M151" s="25"/>
      <c r="N151" s="25"/>
      <c r="O151" s="25"/>
      <c r="P151" s="25"/>
      <c r="Q151" s="25"/>
      <c r="R151" s="171"/>
      <c r="S151" s="72"/>
      <c r="T151" s="25"/>
      <c r="U151" s="25"/>
      <c r="V151" s="25"/>
      <c r="W151" s="25"/>
      <c r="X151" s="25"/>
      <c r="Y151" s="25"/>
    </row>
    <row r="152" spans="1:25" s="68" customFormat="1" ht="12.75" customHeight="1">
      <c r="A152" s="22"/>
      <c r="B152" s="23"/>
      <c r="C152" s="19"/>
      <c r="D152" s="19"/>
      <c r="E152" s="52"/>
      <c r="F152" s="22"/>
      <c r="G152" s="22"/>
      <c r="I152" s="25"/>
      <c r="J152" s="25"/>
      <c r="K152" s="25"/>
      <c r="L152" s="25"/>
      <c r="M152" s="25"/>
      <c r="N152" s="25"/>
      <c r="O152" s="25"/>
      <c r="P152" s="25"/>
      <c r="Q152" s="25"/>
      <c r="R152" s="171"/>
      <c r="S152" s="72"/>
      <c r="T152" s="25"/>
      <c r="U152" s="25"/>
      <c r="V152" s="25"/>
      <c r="W152" s="25"/>
      <c r="X152" s="25"/>
      <c r="Y152" s="25"/>
    </row>
    <row r="153" spans="1:25" s="68" customFormat="1" ht="12.75" customHeight="1">
      <c r="A153" s="22"/>
      <c r="B153" s="23"/>
      <c r="C153" s="19"/>
      <c r="D153" s="19"/>
      <c r="E153" s="52"/>
      <c r="F153" s="22"/>
      <c r="G153" s="22"/>
      <c r="I153" s="25"/>
      <c r="J153" s="25"/>
      <c r="K153" s="25"/>
      <c r="L153" s="25"/>
      <c r="M153" s="25"/>
      <c r="N153" s="25"/>
      <c r="O153" s="25"/>
      <c r="P153" s="25"/>
      <c r="Q153" s="25"/>
      <c r="R153" s="171"/>
      <c r="S153" s="72"/>
      <c r="T153" s="25"/>
      <c r="U153" s="25"/>
      <c r="V153" s="25"/>
      <c r="W153" s="25"/>
      <c r="X153" s="25"/>
      <c r="Y153" s="25"/>
    </row>
    <row r="154" spans="1:25" s="68" customFormat="1" ht="12.75" customHeight="1">
      <c r="A154" s="22"/>
      <c r="B154" s="23"/>
      <c r="C154" s="19"/>
      <c r="D154" s="19"/>
      <c r="E154" s="52"/>
      <c r="F154" s="22"/>
      <c r="G154" s="22"/>
      <c r="I154" s="25"/>
      <c r="J154" s="25"/>
      <c r="K154" s="25"/>
      <c r="L154" s="25"/>
      <c r="M154" s="25"/>
      <c r="N154" s="25"/>
      <c r="O154" s="25"/>
      <c r="P154" s="25"/>
      <c r="Q154" s="25"/>
      <c r="R154" s="171"/>
      <c r="S154" s="72"/>
      <c r="T154" s="25"/>
      <c r="U154" s="25"/>
      <c r="V154" s="25"/>
      <c r="W154" s="25"/>
      <c r="X154" s="25"/>
      <c r="Y154" s="25"/>
    </row>
    <row r="155" spans="1:25" s="68" customFormat="1" ht="12.75" customHeight="1">
      <c r="A155" s="22"/>
      <c r="B155" s="23"/>
      <c r="C155" s="19"/>
      <c r="D155" s="19"/>
      <c r="E155" s="52"/>
      <c r="F155" s="22"/>
      <c r="G155" s="22"/>
      <c r="I155" s="25"/>
      <c r="J155" s="25"/>
      <c r="K155" s="25"/>
      <c r="L155" s="25"/>
      <c r="M155" s="25"/>
      <c r="N155" s="25"/>
      <c r="O155" s="25"/>
      <c r="P155" s="25"/>
      <c r="Q155" s="25"/>
      <c r="R155" s="171"/>
      <c r="S155" s="72"/>
      <c r="T155" s="25"/>
      <c r="U155" s="25"/>
      <c r="V155" s="25"/>
      <c r="W155" s="25"/>
      <c r="X155" s="25"/>
      <c r="Y155" s="25"/>
    </row>
    <row r="156" spans="1:25" s="68" customFormat="1" ht="12.75" customHeight="1">
      <c r="A156" s="22"/>
      <c r="B156" s="23"/>
      <c r="C156" s="19"/>
      <c r="D156" s="19"/>
      <c r="E156" s="52"/>
      <c r="F156" s="22"/>
      <c r="G156" s="22"/>
      <c r="I156" s="25"/>
      <c r="J156" s="25"/>
      <c r="K156" s="25"/>
      <c r="L156" s="25"/>
      <c r="M156" s="25"/>
      <c r="N156" s="25"/>
      <c r="O156" s="25"/>
      <c r="P156" s="25"/>
      <c r="Q156" s="25"/>
      <c r="R156" s="171"/>
      <c r="S156" s="72"/>
      <c r="T156" s="25"/>
      <c r="U156" s="25"/>
      <c r="V156" s="25"/>
      <c r="W156" s="25"/>
      <c r="X156" s="25"/>
      <c r="Y156" s="25"/>
    </row>
    <row r="157" spans="1:25" s="68" customFormat="1" ht="12.75" customHeight="1">
      <c r="A157" s="22"/>
      <c r="B157" s="23"/>
      <c r="C157" s="19"/>
      <c r="D157" s="19"/>
      <c r="E157" s="52"/>
      <c r="F157" s="22"/>
      <c r="G157" s="22"/>
      <c r="I157" s="25"/>
      <c r="J157" s="25"/>
      <c r="K157" s="25"/>
      <c r="L157" s="25"/>
      <c r="M157" s="25"/>
      <c r="N157" s="25"/>
      <c r="O157" s="25"/>
      <c r="P157" s="25"/>
      <c r="Q157" s="25"/>
      <c r="R157" s="171"/>
      <c r="S157" s="72"/>
      <c r="T157" s="25"/>
      <c r="U157" s="25"/>
      <c r="V157" s="25"/>
      <c r="W157" s="25"/>
      <c r="X157" s="25"/>
      <c r="Y157" s="25"/>
    </row>
    <row r="158" spans="1:25" s="68" customFormat="1" ht="12.75" customHeight="1">
      <c r="A158" s="22"/>
      <c r="B158" s="23"/>
      <c r="C158" s="19"/>
      <c r="D158" s="19"/>
      <c r="E158" s="52"/>
      <c r="F158" s="22"/>
      <c r="G158" s="22"/>
      <c r="I158" s="25"/>
      <c r="J158" s="25"/>
      <c r="K158" s="25"/>
      <c r="L158" s="25"/>
      <c r="M158" s="25"/>
      <c r="N158" s="25"/>
      <c r="O158" s="25"/>
      <c r="P158" s="25"/>
      <c r="Q158" s="25"/>
      <c r="R158" s="171"/>
      <c r="S158" s="72"/>
      <c r="T158" s="25"/>
      <c r="U158" s="25"/>
      <c r="V158" s="25"/>
      <c r="W158" s="25"/>
      <c r="X158" s="25"/>
      <c r="Y158" s="25"/>
    </row>
    <row r="159" spans="1:25" s="68" customFormat="1" ht="12.75" customHeight="1">
      <c r="A159" s="22"/>
      <c r="B159" s="23"/>
      <c r="C159" s="19"/>
      <c r="D159" s="19"/>
      <c r="E159" s="52"/>
      <c r="F159" s="22"/>
      <c r="G159" s="22"/>
      <c r="I159" s="25"/>
      <c r="J159" s="25"/>
      <c r="K159" s="25"/>
      <c r="L159" s="25"/>
      <c r="M159" s="25"/>
      <c r="N159" s="25"/>
      <c r="O159" s="25"/>
      <c r="P159" s="25"/>
      <c r="Q159" s="25"/>
      <c r="R159" s="171"/>
      <c r="S159" s="72"/>
      <c r="T159" s="25"/>
      <c r="U159" s="25"/>
      <c r="V159" s="25"/>
      <c r="W159" s="25"/>
      <c r="X159" s="25"/>
      <c r="Y159" s="25"/>
    </row>
    <row r="160" spans="1:25" s="68" customFormat="1" ht="12.75" customHeight="1">
      <c r="A160" s="22"/>
      <c r="B160" s="23"/>
      <c r="C160" s="19"/>
      <c r="D160" s="19"/>
      <c r="E160" s="52"/>
      <c r="F160" s="22"/>
      <c r="G160" s="22"/>
      <c r="I160" s="25"/>
      <c r="J160" s="25"/>
      <c r="K160" s="25"/>
      <c r="L160" s="25"/>
      <c r="M160" s="25"/>
      <c r="N160" s="25"/>
      <c r="O160" s="25"/>
      <c r="P160" s="25"/>
      <c r="Q160" s="25"/>
      <c r="R160" s="171"/>
      <c r="S160" s="72"/>
      <c r="T160" s="25"/>
      <c r="U160" s="25"/>
      <c r="V160" s="25"/>
      <c r="W160" s="25"/>
      <c r="X160" s="25"/>
      <c r="Y160" s="25"/>
    </row>
    <row r="161" spans="1:25" s="68" customFormat="1" ht="12.75" customHeight="1">
      <c r="A161" s="22"/>
      <c r="B161" s="23"/>
      <c r="C161" s="19"/>
      <c r="D161" s="19"/>
      <c r="E161" s="52"/>
      <c r="F161" s="22"/>
      <c r="G161" s="22"/>
      <c r="I161" s="25"/>
      <c r="J161" s="25"/>
      <c r="K161" s="25"/>
      <c r="L161" s="25"/>
      <c r="M161" s="25"/>
      <c r="N161" s="25"/>
      <c r="O161" s="25"/>
      <c r="P161" s="25"/>
      <c r="Q161" s="25"/>
      <c r="R161" s="171"/>
      <c r="S161" s="72"/>
      <c r="T161" s="25"/>
      <c r="U161" s="25"/>
      <c r="V161" s="25"/>
      <c r="W161" s="25"/>
      <c r="X161" s="25"/>
      <c r="Y161" s="25"/>
    </row>
    <row r="162" spans="1:25" s="68" customFormat="1" ht="12.75" customHeight="1">
      <c r="A162" s="22"/>
      <c r="B162" s="23"/>
      <c r="C162" s="19"/>
      <c r="D162" s="19"/>
      <c r="E162" s="52"/>
      <c r="F162" s="22"/>
      <c r="G162" s="22"/>
      <c r="I162" s="25"/>
      <c r="J162" s="25"/>
      <c r="K162" s="25"/>
      <c r="L162" s="25"/>
      <c r="M162" s="25"/>
      <c r="N162" s="25"/>
      <c r="O162" s="25"/>
      <c r="P162" s="25"/>
      <c r="Q162" s="25"/>
      <c r="R162" s="171"/>
      <c r="S162" s="72"/>
      <c r="T162" s="25"/>
      <c r="U162" s="25"/>
      <c r="V162" s="25"/>
      <c r="W162" s="25"/>
      <c r="X162" s="25"/>
      <c r="Y162" s="25"/>
    </row>
    <row r="163" spans="1:25" s="68" customFormat="1" ht="12.75" customHeight="1">
      <c r="A163" s="22"/>
      <c r="B163" s="23"/>
      <c r="C163" s="19"/>
      <c r="D163" s="19"/>
      <c r="E163" s="52"/>
      <c r="F163" s="22"/>
      <c r="G163" s="22"/>
      <c r="I163" s="25"/>
      <c r="J163" s="25"/>
      <c r="K163" s="25"/>
      <c r="L163" s="25"/>
      <c r="M163" s="25"/>
      <c r="N163" s="25"/>
      <c r="O163" s="25"/>
      <c r="P163" s="25"/>
      <c r="Q163" s="25"/>
      <c r="R163" s="171"/>
      <c r="S163" s="72"/>
      <c r="T163" s="25"/>
      <c r="U163" s="25"/>
      <c r="V163" s="25"/>
      <c r="W163" s="25"/>
      <c r="X163" s="25"/>
      <c r="Y163" s="25"/>
    </row>
    <row r="164" spans="1:25" s="68" customFormat="1" ht="12.75" customHeight="1">
      <c r="A164" s="22"/>
      <c r="B164" s="23"/>
      <c r="C164" s="19"/>
      <c r="D164" s="19"/>
      <c r="E164" s="52"/>
      <c r="F164" s="22"/>
      <c r="G164" s="22"/>
      <c r="I164" s="25"/>
      <c r="J164" s="25"/>
      <c r="K164" s="25"/>
      <c r="L164" s="25"/>
      <c r="M164" s="25"/>
      <c r="N164" s="25"/>
      <c r="O164" s="25"/>
      <c r="P164" s="25"/>
      <c r="Q164" s="25"/>
      <c r="R164" s="171"/>
      <c r="S164" s="72"/>
      <c r="T164" s="25"/>
      <c r="U164" s="25"/>
      <c r="V164" s="25"/>
      <c r="W164" s="25"/>
      <c r="X164" s="25"/>
      <c r="Y164" s="25"/>
    </row>
    <row r="165" spans="1:25" s="68" customFormat="1" ht="12.75" customHeight="1">
      <c r="A165" s="22"/>
      <c r="B165" s="23"/>
      <c r="C165" s="19"/>
      <c r="D165" s="19"/>
      <c r="E165" s="52"/>
      <c r="F165" s="22"/>
      <c r="G165" s="22"/>
      <c r="I165" s="25"/>
      <c r="J165" s="25"/>
      <c r="K165" s="25"/>
      <c r="L165" s="25"/>
      <c r="M165" s="25"/>
      <c r="N165" s="25"/>
      <c r="O165" s="25"/>
      <c r="P165" s="25"/>
      <c r="Q165" s="25"/>
      <c r="R165" s="171"/>
      <c r="S165" s="72"/>
      <c r="T165" s="25"/>
      <c r="U165" s="25"/>
      <c r="V165" s="25"/>
      <c r="W165" s="25"/>
      <c r="X165" s="25"/>
      <c r="Y165" s="25"/>
    </row>
    <row r="166" spans="1:25" s="68" customFormat="1" ht="12.75" customHeight="1">
      <c r="A166" s="22"/>
      <c r="B166" s="23"/>
      <c r="C166" s="19"/>
      <c r="D166" s="19"/>
      <c r="E166" s="52"/>
      <c r="F166" s="22"/>
      <c r="G166" s="22"/>
      <c r="I166" s="25"/>
      <c r="J166" s="25"/>
      <c r="K166" s="25"/>
      <c r="L166" s="25"/>
      <c r="M166" s="25"/>
      <c r="N166" s="25"/>
      <c r="O166" s="25"/>
      <c r="P166" s="25"/>
      <c r="Q166" s="25"/>
      <c r="R166" s="171"/>
      <c r="S166" s="72"/>
      <c r="T166" s="25"/>
      <c r="U166" s="25"/>
      <c r="V166" s="25"/>
      <c r="W166" s="25"/>
      <c r="X166" s="25"/>
      <c r="Y166" s="25"/>
    </row>
    <row r="167" spans="1:25" s="68" customFormat="1" ht="12.75" customHeight="1">
      <c r="A167" s="22"/>
      <c r="B167" s="23"/>
      <c r="C167" s="19"/>
      <c r="D167" s="19"/>
      <c r="E167" s="52"/>
      <c r="F167" s="22"/>
      <c r="G167" s="22"/>
      <c r="I167" s="25"/>
      <c r="J167" s="25"/>
      <c r="K167" s="25"/>
      <c r="L167" s="25"/>
      <c r="M167" s="25"/>
      <c r="N167" s="25"/>
      <c r="O167" s="25"/>
      <c r="P167" s="25"/>
      <c r="Q167" s="25"/>
      <c r="R167" s="171"/>
      <c r="S167" s="72"/>
      <c r="T167" s="25"/>
      <c r="U167" s="25"/>
      <c r="V167" s="25"/>
      <c r="W167" s="25"/>
      <c r="X167" s="25"/>
      <c r="Y167" s="25"/>
    </row>
    <row r="168" spans="1:25" s="68" customFormat="1" ht="12.75" customHeight="1">
      <c r="A168" s="22"/>
      <c r="B168" s="23"/>
      <c r="C168" s="19"/>
      <c r="D168" s="19"/>
      <c r="E168" s="52"/>
      <c r="F168" s="22"/>
      <c r="G168" s="22"/>
      <c r="I168" s="25"/>
      <c r="J168" s="25"/>
      <c r="K168" s="25"/>
      <c r="L168" s="25"/>
      <c r="M168" s="25"/>
      <c r="N168" s="25"/>
      <c r="O168" s="25"/>
      <c r="P168" s="25"/>
      <c r="Q168" s="25"/>
      <c r="R168" s="171"/>
      <c r="S168" s="72"/>
      <c r="T168" s="25"/>
      <c r="U168" s="25"/>
      <c r="V168" s="25"/>
      <c r="W168" s="25"/>
      <c r="X168" s="25"/>
      <c r="Y168" s="25"/>
    </row>
    <row r="169" spans="1:25" s="68" customFormat="1" ht="12.75" customHeight="1">
      <c r="A169" s="22"/>
      <c r="B169" s="23"/>
      <c r="C169" s="19"/>
      <c r="D169" s="19"/>
      <c r="E169" s="52"/>
      <c r="F169" s="22"/>
      <c r="G169" s="22"/>
      <c r="I169" s="25"/>
      <c r="J169" s="25"/>
      <c r="K169" s="25"/>
      <c r="L169" s="25"/>
      <c r="M169" s="25"/>
      <c r="N169" s="25"/>
      <c r="O169" s="25"/>
      <c r="P169" s="25"/>
      <c r="Q169" s="25"/>
      <c r="R169" s="171"/>
      <c r="S169" s="72"/>
      <c r="T169" s="25"/>
      <c r="U169" s="25"/>
      <c r="V169" s="25"/>
      <c r="W169" s="25"/>
      <c r="X169" s="25"/>
      <c r="Y169" s="25"/>
    </row>
    <row r="170" spans="1:25" s="68" customFormat="1" ht="12.75" customHeight="1">
      <c r="A170" s="22"/>
      <c r="B170" s="23"/>
      <c r="C170" s="19"/>
      <c r="D170" s="19"/>
      <c r="E170" s="52"/>
      <c r="F170" s="22"/>
      <c r="G170" s="22"/>
      <c r="I170" s="25"/>
      <c r="J170" s="25"/>
      <c r="K170" s="25"/>
      <c r="L170" s="25"/>
      <c r="M170" s="25"/>
      <c r="N170" s="25"/>
      <c r="O170" s="25"/>
      <c r="P170" s="25"/>
      <c r="Q170" s="25"/>
      <c r="R170" s="171"/>
      <c r="S170" s="72"/>
      <c r="T170" s="25"/>
      <c r="U170" s="25"/>
      <c r="V170" s="25"/>
      <c r="W170" s="25"/>
      <c r="X170" s="25"/>
      <c r="Y170" s="25"/>
    </row>
    <row r="171" spans="1:25" s="68" customFormat="1" ht="12.75" customHeight="1">
      <c r="A171" s="22"/>
      <c r="B171" s="23"/>
      <c r="C171" s="19"/>
      <c r="D171" s="19"/>
      <c r="E171" s="52"/>
      <c r="F171" s="22"/>
      <c r="G171" s="22"/>
      <c r="I171" s="25"/>
      <c r="J171" s="25"/>
      <c r="K171" s="25"/>
      <c r="L171" s="25"/>
      <c r="M171" s="25"/>
      <c r="N171" s="25"/>
      <c r="O171" s="25"/>
      <c r="P171" s="25"/>
      <c r="Q171" s="25"/>
      <c r="R171" s="171"/>
      <c r="S171" s="72"/>
      <c r="T171" s="25"/>
      <c r="U171" s="25"/>
      <c r="V171" s="25"/>
      <c r="W171" s="25"/>
      <c r="X171" s="25"/>
      <c r="Y171" s="25"/>
    </row>
    <row r="172" spans="1:25" s="68" customFormat="1" ht="12.75" customHeight="1">
      <c r="A172" s="22"/>
      <c r="B172" s="23"/>
      <c r="C172" s="19"/>
      <c r="D172" s="19"/>
      <c r="E172" s="52"/>
      <c r="F172" s="22"/>
      <c r="G172" s="22"/>
      <c r="I172" s="25"/>
      <c r="J172" s="25"/>
      <c r="K172" s="25"/>
      <c r="L172" s="25"/>
      <c r="M172" s="25"/>
      <c r="N172" s="25"/>
      <c r="O172" s="25"/>
      <c r="P172" s="25"/>
      <c r="Q172" s="25"/>
      <c r="R172" s="171"/>
      <c r="S172" s="72"/>
      <c r="T172" s="25"/>
      <c r="U172" s="25"/>
      <c r="V172" s="25"/>
      <c r="W172" s="25"/>
      <c r="X172" s="25"/>
      <c r="Y172" s="25"/>
    </row>
    <row r="173" spans="1:25" s="68" customFormat="1" ht="12.75" customHeight="1">
      <c r="A173" s="22"/>
      <c r="B173" s="23"/>
      <c r="C173" s="19"/>
      <c r="D173" s="19"/>
      <c r="E173" s="52"/>
      <c r="F173" s="22"/>
      <c r="G173" s="22"/>
      <c r="I173" s="25"/>
      <c r="J173" s="25"/>
      <c r="K173" s="25"/>
      <c r="L173" s="25"/>
      <c r="M173" s="25"/>
      <c r="N173" s="25"/>
      <c r="O173" s="25"/>
      <c r="P173" s="25"/>
      <c r="Q173" s="25"/>
      <c r="R173" s="171"/>
      <c r="S173" s="72"/>
      <c r="T173" s="25"/>
      <c r="U173" s="25"/>
      <c r="V173" s="25"/>
      <c r="W173" s="25"/>
      <c r="X173" s="25"/>
      <c r="Y173" s="25"/>
    </row>
    <row r="174" spans="1:25" s="68" customFormat="1" ht="12.75" customHeight="1">
      <c r="A174" s="22"/>
      <c r="B174" s="23"/>
      <c r="C174" s="19"/>
      <c r="D174" s="19"/>
      <c r="E174" s="52"/>
      <c r="F174" s="22"/>
      <c r="G174" s="22"/>
      <c r="I174" s="25"/>
      <c r="J174" s="25"/>
      <c r="K174" s="25"/>
      <c r="L174" s="25"/>
      <c r="M174" s="25"/>
      <c r="N174" s="25"/>
      <c r="O174" s="25"/>
      <c r="P174" s="25"/>
      <c r="Q174" s="25"/>
      <c r="R174" s="171"/>
      <c r="S174" s="72"/>
      <c r="T174" s="25"/>
      <c r="U174" s="25"/>
      <c r="V174" s="25"/>
      <c r="W174" s="25"/>
      <c r="X174" s="25"/>
      <c r="Y174" s="25"/>
    </row>
    <row r="175" spans="1:25" s="68" customFormat="1" ht="12.75" customHeight="1">
      <c r="A175" s="22"/>
      <c r="B175" s="23"/>
      <c r="C175" s="19"/>
      <c r="D175" s="19"/>
      <c r="E175" s="52"/>
      <c r="F175" s="22"/>
      <c r="G175" s="22"/>
      <c r="I175" s="25"/>
      <c r="J175" s="25"/>
      <c r="K175" s="25"/>
      <c r="L175" s="25"/>
      <c r="M175" s="25"/>
      <c r="N175" s="25"/>
      <c r="O175" s="25"/>
      <c r="P175" s="25"/>
      <c r="Q175" s="25"/>
      <c r="R175" s="171"/>
      <c r="S175" s="72"/>
      <c r="T175" s="25"/>
      <c r="U175" s="25"/>
      <c r="V175" s="25"/>
      <c r="W175" s="25"/>
      <c r="X175" s="25"/>
      <c r="Y175" s="25"/>
    </row>
    <row r="176" spans="1:25" s="68" customFormat="1" ht="12.75" customHeight="1">
      <c r="A176" s="22"/>
      <c r="B176" s="23"/>
      <c r="C176" s="19"/>
      <c r="D176" s="19"/>
      <c r="E176" s="52"/>
      <c r="F176" s="22"/>
      <c r="G176" s="22"/>
      <c r="I176" s="25"/>
      <c r="J176" s="25"/>
      <c r="K176" s="25"/>
      <c r="L176" s="25"/>
      <c r="M176" s="25"/>
      <c r="N176" s="25"/>
      <c r="O176" s="25"/>
      <c r="P176" s="25"/>
      <c r="Q176" s="25"/>
      <c r="R176" s="171"/>
      <c r="S176" s="72"/>
      <c r="T176" s="25"/>
      <c r="U176" s="25"/>
      <c r="V176" s="25"/>
      <c r="W176" s="25"/>
      <c r="X176" s="25"/>
      <c r="Y176" s="25"/>
    </row>
    <row r="177" spans="1:25" s="68" customFormat="1" ht="12.75" customHeight="1">
      <c r="A177" s="22"/>
      <c r="B177" s="23"/>
      <c r="C177" s="19"/>
      <c r="D177" s="19"/>
      <c r="E177" s="52"/>
      <c r="F177" s="22"/>
      <c r="G177" s="22"/>
      <c r="I177" s="25"/>
      <c r="J177" s="25"/>
      <c r="K177" s="25"/>
      <c r="L177" s="25"/>
      <c r="M177" s="25"/>
      <c r="N177" s="25"/>
      <c r="O177" s="25"/>
      <c r="P177" s="25"/>
      <c r="Q177" s="25"/>
      <c r="R177" s="171"/>
      <c r="S177" s="72"/>
      <c r="T177" s="25"/>
      <c r="U177" s="25"/>
      <c r="V177" s="25"/>
      <c r="W177" s="25"/>
      <c r="X177" s="25"/>
      <c r="Y177" s="25"/>
    </row>
    <row r="178" spans="1:25" s="68" customFormat="1" ht="12.75" customHeight="1">
      <c r="A178" s="22"/>
      <c r="B178" s="23"/>
      <c r="C178" s="19"/>
      <c r="D178" s="19"/>
      <c r="E178" s="52"/>
      <c r="F178" s="22"/>
      <c r="G178" s="22"/>
      <c r="I178" s="25"/>
      <c r="J178" s="25"/>
      <c r="K178" s="25"/>
      <c r="L178" s="25"/>
      <c r="M178" s="25"/>
      <c r="N178" s="25"/>
      <c r="O178" s="25"/>
      <c r="P178" s="25"/>
      <c r="Q178" s="25"/>
      <c r="R178" s="171"/>
      <c r="S178" s="72"/>
      <c r="T178" s="25"/>
      <c r="U178" s="25"/>
      <c r="V178" s="25"/>
      <c r="W178" s="25"/>
      <c r="X178" s="25"/>
      <c r="Y178" s="25"/>
    </row>
    <row r="179" spans="1:25" s="68" customFormat="1" ht="12.75" customHeight="1">
      <c r="A179" s="22"/>
      <c r="B179" s="23"/>
      <c r="C179" s="19"/>
      <c r="D179" s="19"/>
      <c r="E179" s="52"/>
      <c r="F179" s="22"/>
      <c r="G179" s="22"/>
      <c r="I179" s="25"/>
      <c r="J179" s="25"/>
      <c r="K179" s="25"/>
      <c r="L179" s="25"/>
      <c r="M179" s="25"/>
      <c r="N179" s="25"/>
      <c r="O179" s="25"/>
      <c r="P179" s="25"/>
      <c r="Q179" s="25"/>
      <c r="R179" s="171"/>
      <c r="S179" s="72"/>
      <c r="T179" s="25"/>
      <c r="U179" s="25"/>
      <c r="V179" s="25"/>
      <c r="W179" s="25"/>
      <c r="X179" s="25"/>
      <c r="Y179" s="25"/>
    </row>
    <row r="180" spans="1:25" s="68" customFormat="1" ht="12.75" customHeight="1">
      <c r="A180" s="22"/>
      <c r="B180" s="23"/>
      <c r="C180" s="19"/>
      <c r="D180" s="19"/>
      <c r="E180" s="52"/>
      <c r="F180" s="22"/>
      <c r="G180" s="22"/>
      <c r="I180" s="25"/>
      <c r="J180" s="25"/>
      <c r="K180" s="25"/>
      <c r="L180" s="25"/>
      <c r="M180" s="25"/>
      <c r="N180" s="25"/>
      <c r="O180" s="25"/>
      <c r="P180" s="25"/>
      <c r="Q180" s="25"/>
      <c r="R180" s="171"/>
      <c r="S180" s="72"/>
      <c r="T180" s="25"/>
      <c r="U180" s="25"/>
      <c r="V180" s="25"/>
      <c r="W180" s="25"/>
      <c r="X180" s="25"/>
      <c r="Y180" s="25"/>
    </row>
    <row r="181" spans="1:25" s="68" customFormat="1" ht="12.75" customHeight="1">
      <c r="A181" s="22"/>
      <c r="B181" s="23"/>
      <c r="C181" s="19"/>
      <c r="D181" s="19"/>
      <c r="E181" s="52"/>
      <c r="F181" s="22"/>
      <c r="G181" s="22"/>
      <c r="I181" s="25"/>
      <c r="J181" s="25"/>
      <c r="K181" s="25"/>
      <c r="L181" s="25"/>
      <c r="M181" s="25"/>
      <c r="N181" s="25"/>
      <c r="O181" s="25"/>
      <c r="P181" s="25"/>
      <c r="Q181" s="25"/>
      <c r="R181" s="171"/>
      <c r="S181" s="72"/>
      <c r="T181" s="25"/>
      <c r="U181" s="25"/>
      <c r="V181" s="25"/>
      <c r="W181" s="25"/>
      <c r="X181" s="25"/>
      <c r="Y181" s="25"/>
    </row>
    <row r="182" spans="1:25" s="68" customFormat="1" ht="12.75" customHeight="1">
      <c r="A182" s="22"/>
      <c r="B182" s="23"/>
      <c r="C182" s="19"/>
      <c r="D182" s="19"/>
      <c r="E182" s="52"/>
      <c r="F182" s="22"/>
      <c r="G182" s="22"/>
      <c r="I182" s="25"/>
      <c r="J182" s="25"/>
      <c r="K182" s="25"/>
      <c r="L182" s="25"/>
      <c r="M182" s="25"/>
      <c r="N182" s="25"/>
      <c r="O182" s="25"/>
      <c r="P182" s="25"/>
      <c r="Q182" s="25"/>
      <c r="R182" s="171"/>
      <c r="S182" s="72"/>
      <c r="T182" s="25"/>
      <c r="U182" s="25"/>
      <c r="V182" s="25"/>
      <c r="W182" s="25"/>
      <c r="X182" s="25"/>
      <c r="Y182" s="25"/>
    </row>
    <row r="183" spans="1:25" s="68" customFormat="1" ht="12.75" customHeight="1">
      <c r="A183" s="22"/>
      <c r="B183" s="23"/>
      <c r="C183" s="19"/>
      <c r="D183" s="19"/>
      <c r="E183" s="52"/>
      <c r="F183" s="22"/>
      <c r="G183" s="22"/>
      <c r="I183" s="25"/>
      <c r="J183" s="25"/>
      <c r="K183" s="25"/>
      <c r="L183" s="25"/>
      <c r="M183" s="25"/>
      <c r="N183" s="25"/>
      <c r="O183" s="25"/>
      <c r="P183" s="25"/>
      <c r="Q183" s="25"/>
      <c r="R183" s="171"/>
      <c r="S183" s="72"/>
      <c r="T183" s="25"/>
      <c r="U183" s="25"/>
      <c r="V183" s="25"/>
      <c r="W183" s="25"/>
      <c r="X183" s="25"/>
      <c r="Y183" s="25"/>
    </row>
    <row r="184" spans="1:25" s="68" customFormat="1" ht="12.75" customHeight="1">
      <c r="A184" s="22"/>
      <c r="B184" s="23"/>
      <c r="C184" s="19"/>
      <c r="D184" s="19"/>
      <c r="E184" s="52"/>
      <c r="F184" s="22"/>
      <c r="G184" s="22"/>
      <c r="I184" s="25"/>
      <c r="J184" s="25"/>
      <c r="K184" s="25"/>
      <c r="L184" s="25"/>
      <c r="M184" s="25"/>
      <c r="N184" s="25"/>
      <c r="O184" s="25"/>
      <c r="P184" s="25"/>
      <c r="Q184" s="25"/>
      <c r="R184" s="171"/>
      <c r="S184" s="72"/>
      <c r="T184" s="25"/>
      <c r="U184" s="25"/>
      <c r="V184" s="25"/>
      <c r="W184" s="25"/>
      <c r="X184" s="25"/>
      <c r="Y184" s="25"/>
    </row>
    <row r="185" spans="1:25" s="68" customFormat="1" ht="12.75" customHeight="1">
      <c r="A185" s="22"/>
      <c r="B185" s="23"/>
      <c r="C185" s="19"/>
      <c r="D185" s="19"/>
      <c r="E185" s="52"/>
      <c r="F185" s="22"/>
      <c r="G185" s="22"/>
      <c r="I185" s="25"/>
      <c r="J185" s="25"/>
      <c r="K185" s="25"/>
      <c r="L185" s="25"/>
      <c r="M185" s="25"/>
      <c r="N185" s="25"/>
      <c r="O185" s="25"/>
      <c r="P185" s="25"/>
      <c r="Q185" s="25"/>
      <c r="R185" s="171"/>
      <c r="S185" s="72"/>
      <c r="T185" s="25"/>
      <c r="U185" s="25"/>
      <c r="V185" s="25"/>
      <c r="W185" s="25"/>
      <c r="X185" s="25"/>
      <c r="Y185" s="25"/>
    </row>
    <row r="186" spans="1:25" s="68" customFormat="1" ht="12.75" customHeight="1">
      <c r="A186" s="22"/>
      <c r="B186" s="23"/>
      <c r="C186" s="19"/>
      <c r="D186" s="19"/>
      <c r="E186" s="52"/>
      <c r="F186" s="22"/>
      <c r="G186" s="22"/>
      <c r="I186" s="25"/>
      <c r="J186" s="25"/>
      <c r="K186" s="25"/>
      <c r="L186" s="25"/>
      <c r="M186" s="25"/>
      <c r="N186" s="25"/>
      <c r="O186" s="25"/>
      <c r="P186" s="25"/>
      <c r="Q186" s="25"/>
      <c r="R186" s="171"/>
      <c r="S186" s="72"/>
      <c r="T186" s="25"/>
      <c r="U186" s="25"/>
      <c r="V186" s="25"/>
      <c r="W186" s="25"/>
      <c r="X186" s="25"/>
      <c r="Y186" s="25"/>
    </row>
    <row r="187" spans="1:25" s="68" customFormat="1" ht="12.75" customHeight="1">
      <c r="A187" s="22"/>
      <c r="B187" s="23"/>
      <c r="C187" s="19"/>
      <c r="D187" s="19"/>
      <c r="E187" s="52"/>
      <c r="F187" s="22"/>
      <c r="G187" s="22"/>
      <c r="I187" s="25"/>
      <c r="J187" s="25"/>
      <c r="K187" s="25"/>
      <c r="L187" s="25"/>
      <c r="M187" s="25"/>
      <c r="N187" s="25"/>
      <c r="O187" s="25"/>
      <c r="P187" s="25"/>
      <c r="Q187" s="25"/>
      <c r="R187" s="171"/>
      <c r="S187" s="72"/>
      <c r="T187" s="25"/>
      <c r="U187" s="25"/>
      <c r="V187" s="25"/>
      <c r="W187" s="25"/>
      <c r="X187" s="25"/>
      <c r="Y187" s="25"/>
    </row>
    <row r="188" spans="1:25" s="68" customFormat="1" ht="12.75" customHeight="1">
      <c r="A188" s="22"/>
      <c r="B188" s="23"/>
      <c r="C188" s="19"/>
      <c r="D188" s="19"/>
      <c r="E188" s="52"/>
      <c r="F188" s="22"/>
      <c r="G188" s="22"/>
      <c r="I188" s="25"/>
      <c r="J188" s="25"/>
      <c r="K188" s="25"/>
      <c r="L188" s="25"/>
      <c r="M188" s="25"/>
      <c r="N188" s="25"/>
      <c r="O188" s="25"/>
      <c r="P188" s="25"/>
      <c r="Q188" s="25"/>
      <c r="R188" s="171"/>
      <c r="S188" s="72"/>
      <c r="T188" s="25"/>
      <c r="U188" s="25"/>
      <c r="V188" s="25"/>
      <c r="W188" s="25"/>
      <c r="X188" s="25"/>
      <c r="Y188" s="25"/>
    </row>
    <row r="189" spans="1:25" s="68" customFormat="1" ht="12.75" customHeight="1">
      <c r="A189" s="22"/>
      <c r="B189" s="23"/>
      <c r="C189" s="19"/>
      <c r="D189" s="19"/>
      <c r="E189" s="52"/>
      <c r="F189" s="22"/>
      <c r="G189" s="22"/>
      <c r="I189" s="25"/>
      <c r="J189" s="25"/>
      <c r="K189" s="25"/>
      <c r="L189" s="25"/>
      <c r="M189" s="25"/>
      <c r="N189" s="25"/>
      <c r="O189" s="25"/>
      <c r="P189" s="25"/>
      <c r="Q189" s="25"/>
      <c r="R189" s="171"/>
      <c r="S189" s="72"/>
      <c r="T189" s="25"/>
      <c r="U189" s="25"/>
      <c r="V189" s="25"/>
      <c r="W189" s="25"/>
      <c r="X189" s="25"/>
      <c r="Y189" s="25"/>
    </row>
    <row r="190" spans="1:25" s="68" customFormat="1" ht="12.75" customHeight="1">
      <c r="A190" s="22"/>
      <c r="B190" s="23"/>
      <c r="C190" s="19"/>
      <c r="D190" s="19"/>
      <c r="E190" s="52"/>
      <c r="F190" s="22"/>
      <c r="G190" s="22"/>
      <c r="I190" s="25"/>
      <c r="J190" s="25"/>
      <c r="K190" s="25"/>
      <c r="L190" s="25"/>
      <c r="M190" s="25"/>
      <c r="N190" s="25"/>
      <c r="O190" s="25"/>
      <c r="P190" s="25"/>
      <c r="Q190" s="25"/>
      <c r="R190" s="171"/>
      <c r="S190" s="72"/>
      <c r="T190" s="25"/>
      <c r="U190" s="25"/>
      <c r="V190" s="25"/>
      <c r="W190" s="25"/>
      <c r="X190" s="25"/>
      <c r="Y190" s="25"/>
    </row>
    <row r="191" spans="1:25" s="68" customFormat="1" ht="12.75" customHeight="1">
      <c r="A191" s="22"/>
      <c r="B191" s="23"/>
      <c r="C191" s="19"/>
      <c r="D191" s="19"/>
      <c r="E191" s="52"/>
      <c r="F191" s="22"/>
      <c r="G191" s="22"/>
      <c r="I191" s="25"/>
      <c r="J191" s="25"/>
      <c r="K191" s="25"/>
      <c r="L191" s="25"/>
      <c r="M191" s="25"/>
      <c r="N191" s="25"/>
      <c r="O191" s="25"/>
      <c r="P191" s="25"/>
      <c r="Q191" s="25"/>
      <c r="R191" s="171"/>
      <c r="S191" s="72"/>
      <c r="T191" s="25"/>
      <c r="U191" s="25"/>
      <c r="V191" s="25"/>
      <c r="W191" s="25"/>
      <c r="X191" s="25"/>
      <c r="Y191" s="25"/>
    </row>
    <row r="192" spans="1:25" s="68" customFormat="1" ht="12.75" customHeight="1">
      <c r="A192" s="22"/>
      <c r="B192" s="23"/>
      <c r="C192" s="19"/>
      <c r="D192" s="19"/>
      <c r="E192" s="52"/>
      <c r="F192" s="22"/>
      <c r="G192" s="22"/>
      <c r="I192" s="25"/>
      <c r="J192" s="25"/>
      <c r="K192" s="25"/>
      <c r="L192" s="25"/>
      <c r="M192" s="25"/>
      <c r="N192" s="25"/>
      <c r="O192" s="25"/>
      <c r="P192" s="25"/>
      <c r="Q192" s="25"/>
      <c r="R192" s="171"/>
      <c r="S192" s="72"/>
      <c r="T192" s="25"/>
      <c r="U192" s="25"/>
      <c r="V192" s="25"/>
      <c r="W192" s="25"/>
      <c r="X192" s="25"/>
      <c r="Y192" s="25"/>
    </row>
    <row r="193" spans="1:25" s="68" customFormat="1" ht="12.75" customHeight="1">
      <c r="A193" s="22"/>
      <c r="B193" s="23"/>
      <c r="C193" s="19"/>
      <c r="D193" s="19"/>
      <c r="E193" s="52"/>
      <c r="F193" s="22"/>
      <c r="G193" s="22"/>
      <c r="I193" s="25"/>
      <c r="J193" s="25"/>
      <c r="K193" s="25"/>
      <c r="L193" s="25"/>
      <c r="M193" s="25"/>
      <c r="N193" s="25"/>
      <c r="O193" s="25"/>
      <c r="P193" s="25"/>
      <c r="Q193" s="25"/>
      <c r="R193" s="171"/>
      <c r="S193" s="72"/>
      <c r="T193" s="25"/>
      <c r="U193" s="25"/>
      <c r="V193" s="25"/>
      <c r="W193" s="25"/>
      <c r="X193" s="25"/>
      <c r="Y193" s="25"/>
    </row>
    <row r="194" spans="1:25" s="68" customFormat="1" ht="12.75" customHeight="1">
      <c r="A194" s="22"/>
      <c r="B194" s="23"/>
      <c r="C194" s="19"/>
      <c r="D194" s="19"/>
      <c r="E194" s="52"/>
      <c r="F194" s="22"/>
      <c r="G194" s="22"/>
      <c r="I194" s="25"/>
      <c r="J194" s="25"/>
      <c r="K194" s="25"/>
      <c r="L194" s="25"/>
      <c r="M194" s="25"/>
      <c r="N194" s="25"/>
      <c r="O194" s="25"/>
      <c r="P194" s="25"/>
      <c r="Q194" s="25"/>
      <c r="R194" s="171"/>
      <c r="S194" s="72"/>
      <c r="T194" s="25"/>
      <c r="U194" s="25"/>
      <c r="V194" s="25"/>
      <c r="W194" s="25"/>
      <c r="X194" s="25"/>
      <c r="Y194" s="25"/>
    </row>
    <row r="195" spans="1:25" s="68" customFormat="1" ht="12.75" customHeight="1">
      <c r="A195" s="22"/>
      <c r="B195" s="23"/>
      <c r="C195" s="19"/>
      <c r="D195" s="19"/>
      <c r="E195" s="52"/>
      <c r="F195" s="22"/>
      <c r="G195" s="22"/>
      <c r="I195" s="25"/>
      <c r="J195" s="25"/>
      <c r="K195" s="25"/>
      <c r="L195" s="25"/>
      <c r="M195" s="25"/>
      <c r="N195" s="25"/>
      <c r="O195" s="25"/>
      <c r="P195" s="25"/>
      <c r="Q195" s="25"/>
      <c r="R195" s="171"/>
      <c r="S195" s="72"/>
      <c r="T195" s="25"/>
      <c r="U195" s="25"/>
      <c r="V195" s="25"/>
      <c r="W195" s="25"/>
      <c r="X195" s="25"/>
      <c r="Y195" s="25"/>
    </row>
    <row r="196" spans="1:25" s="68" customFormat="1" ht="12.75" customHeight="1">
      <c r="A196" s="22"/>
      <c r="B196" s="23"/>
      <c r="C196" s="19"/>
      <c r="D196" s="19"/>
      <c r="E196" s="52"/>
      <c r="F196" s="22"/>
      <c r="G196" s="22"/>
      <c r="I196" s="25"/>
      <c r="J196" s="25"/>
      <c r="K196" s="25"/>
      <c r="L196" s="25"/>
      <c r="M196" s="25"/>
      <c r="N196" s="25"/>
      <c r="O196" s="25"/>
      <c r="P196" s="25"/>
      <c r="Q196" s="25"/>
      <c r="R196" s="171"/>
      <c r="S196" s="72"/>
      <c r="T196" s="25"/>
      <c r="U196" s="25"/>
      <c r="V196" s="25"/>
      <c r="W196" s="25"/>
      <c r="X196" s="25"/>
      <c r="Y196" s="25"/>
    </row>
    <row r="197" spans="1:25" s="68" customFormat="1" ht="12.75" customHeight="1">
      <c r="A197" s="22"/>
      <c r="B197" s="23"/>
      <c r="C197" s="19"/>
      <c r="D197" s="19"/>
      <c r="E197" s="52"/>
      <c r="F197" s="22"/>
      <c r="G197" s="22"/>
      <c r="I197" s="25"/>
      <c r="J197" s="25"/>
      <c r="K197" s="25"/>
      <c r="L197" s="25"/>
      <c r="M197" s="25"/>
      <c r="N197" s="25"/>
      <c r="O197" s="25"/>
      <c r="P197" s="25"/>
      <c r="Q197" s="25"/>
      <c r="R197" s="171"/>
      <c r="S197" s="72"/>
      <c r="T197" s="25"/>
      <c r="U197" s="25"/>
      <c r="V197" s="25"/>
      <c r="W197" s="25"/>
      <c r="X197" s="25"/>
      <c r="Y197" s="25"/>
    </row>
    <row r="198" spans="1:25" s="68" customFormat="1" ht="12.75" customHeight="1">
      <c r="A198" s="22"/>
      <c r="B198" s="23"/>
      <c r="C198" s="19"/>
      <c r="D198" s="19"/>
      <c r="E198" s="52"/>
      <c r="F198" s="22"/>
      <c r="G198" s="22"/>
      <c r="I198" s="25"/>
      <c r="J198" s="25"/>
      <c r="K198" s="25"/>
      <c r="L198" s="25"/>
      <c r="M198" s="25"/>
      <c r="N198" s="25"/>
      <c r="O198" s="25"/>
      <c r="P198" s="25"/>
      <c r="Q198" s="25"/>
      <c r="R198" s="171"/>
      <c r="S198" s="72"/>
      <c r="T198" s="25"/>
      <c r="U198" s="25"/>
      <c r="V198" s="25"/>
      <c r="W198" s="25"/>
      <c r="X198" s="25"/>
      <c r="Y198" s="25"/>
    </row>
    <row r="199" spans="1:25" s="68" customFormat="1" ht="12.75" customHeight="1">
      <c r="A199" s="22"/>
      <c r="B199" s="23"/>
      <c r="C199" s="19"/>
      <c r="D199" s="19"/>
      <c r="E199" s="52"/>
      <c r="F199" s="22"/>
      <c r="G199" s="22"/>
      <c r="I199" s="25"/>
      <c r="J199" s="25"/>
      <c r="K199" s="25"/>
      <c r="L199" s="25"/>
      <c r="M199" s="25"/>
      <c r="N199" s="25"/>
      <c r="O199" s="25"/>
      <c r="P199" s="25"/>
      <c r="Q199" s="25"/>
      <c r="R199" s="171"/>
      <c r="S199" s="72"/>
      <c r="T199" s="25"/>
      <c r="U199" s="25"/>
      <c r="V199" s="25"/>
      <c r="W199" s="25"/>
      <c r="X199" s="25"/>
      <c r="Y199" s="25"/>
    </row>
    <row r="200" spans="1:25" s="68" customFormat="1" ht="12.75" customHeight="1">
      <c r="A200" s="22"/>
      <c r="B200" s="23"/>
      <c r="C200" s="19"/>
      <c r="D200" s="19"/>
      <c r="E200" s="52"/>
      <c r="F200" s="22"/>
      <c r="G200" s="22"/>
      <c r="I200" s="25"/>
      <c r="J200" s="25"/>
      <c r="K200" s="25"/>
      <c r="L200" s="25"/>
      <c r="M200" s="25"/>
      <c r="N200" s="25"/>
      <c r="O200" s="25"/>
      <c r="P200" s="25"/>
      <c r="Q200" s="25"/>
      <c r="R200" s="171"/>
      <c r="S200" s="72"/>
      <c r="T200" s="25"/>
      <c r="U200" s="25"/>
      <c r="V200" s="25"/>
      <c r="W200" s="25"/>
      <c r="X200" s="25"/>
      <c r="Y200" s="25"/>
    </row>
    <row r="201" spans="1:25" s="68" customFormat="1" ht="12.75" customHeight="1">
      <c r="A201" s="22"/>
      <c r="B201" s="23"/>
      <c r="C201" s="19"/>
      <c r="D201" s="19"/>
      <c r="E201" s="52"/>
      <c r="F201" s="22"/>
      <c r="G201" s="22"/>
      <c r="I201" s="25"/>
      <c r="J201" s="25"/>
      <c r="K201" s="25"/>
      <c r="L201" s="25"/>
      <c r="M201" s="25"/>
      <c r="N201" s="25"/>
      <c r="O201" s="25"/>
      <c r="P201" s="25"/>
      <c r="Q201" s="25"/>
      <c r="R201" s="171"/>
      <c r="S201" s="72"/>
      <c r="T201" s="25"/>
      <c r="U201" s="25"/>
      <c r="V201" s="25"/>
      <c r="W201" s="25"/>
      <c r="X201" s="25"/>
      <c r="Y201" s="25"/>
    </row>
    <row r="202" spans="1:25" s="68" customFormat="1" ht="12.75" customHeight="1">
      <c r="A202" s="22"/>
      <c r="B202" s="23"/>
      <c r="C202" s="19"/>
      <c r="D202" s="19"/>
      <c r="E202" s="52"/>
      <c r="F202" s="22"/>
      <c r="G202" s="22"/>
      <c r="I202" s="25"/>
      <c r="J202" s="25"/>
      <c r="K202" s="25"/>
      <c r="L202" s="25"/>
      <c r="M202" s="25"/>
      <c r="N202" s="25"/>
      <c r="O202" s="25"/>
      <c r="P202" s="25"/>
      <c r="Q202" s="25"/>
      <c r="R202" s="171"/>
      <c r="S202" s="72"/>
      <c r="T202" s="25"/>
      <c r="U202" s="25"/>
      <c r="V202" s="25"/>
      <c r="W202" s="25"/>
      <c r="X202" s="25"/>
      <c r="Y202" s="25"/>
    </row>
    <row r="203" spans="1:25" s="68" customFormat="1" ht="12.75" customHeight="1">
      <c r="A203" s="22"/>
      <c r="B203" s="23"/>
      <c r="C203" s="19"/>
      <c r="D203" s="19"/>
      <c r="E203" s="52"/>
      <c r="F203" s="22"/>
      <c r="G203" s="22"/>
      <c r="I203" s="25"/>
      <c r="J203" s="25"/>
      <c r="K203" s="25"/>
      <c r="L203" s="25"/>
      <c r="M203" s="25"/>
      <c r="N203" s="25"/>
      <c r="O203" s="25"/>
      <c r="P203" s="25"/>
      <c r="Q203" s="25"/>
      <c r="R203" s="171"/>
      <c r="S203" s="72"/>
      <c r="T203" s="25"/>
      <c r="U203" s="25"/>
      <c r="V203" s="25"/>
      <c r="W203" s="25"/>
      <c r="X203" s="25"/>
      <c r="Y203" s="25"/>
    </row>
    <row r="204" spans="1:25" s="68" customFormat="1" ht="12.75" customHeight="1">
      <c r="A204" s="22"/>
      <c r="B204" s="23"/>
      <c r="C204" s="19"/>
      <c r="D204" s="19"/>
      <c r="E204" s="52"/>
      <c r="F204" s="22"/>
      <c r="G204" s="22"/>
      <c r="I204" s="25"/>
      <c r="J204" s="25"/>
      <c r="K204" s="25"/>
      <c r="L204" s="25"/>
      <c r="M204" s="25"/>
      <c r="N204" s="25"/>
      <c r="O204" s="25"/>
      <c r="P204" s="25"/>
      <c r="Q204" s="25"/>
      <c r="R204" s="171"/>
      <c r="S204" s="72"/>
      <c r="T204" s="25"/>
      <c r="U204" s="25"/>
      <c r="V204" s="25"/>
      <c r="W204" s="25"/>
      <c r="X204" s="25"/>
      <c r="Y204" s="25"/>
    </row>
    <row r="205" spans="1:25" s="68" customFormat="1" ht="12.75" customHeight="1">
      <c r="A205" s="22"/>
      <c r="B205" s="23"/>
      <c r="C205" s="19"/>
      <c r="D205" s="19"/>
      <c r="E205" s="52"/>
      <c r="F205" s="22"/>
      <c r="G205" s="22"/>
      <c r="I205" s="25"/>
      <c r="J205" s="25"/>
      <c r="K205" s="25"/>
      <c r="L205" s="25"/>
      <c r="M205" s="25"/>
      <c r="N205" s="25"/>
      <c r="O205" s="25"/>
      <c r="P205" s="25"/>
      <c r="Q205" s="25"/>
      <c r="R205" s="171"/>
      <c r="S205" s="72"/>
      <c r="T205" s="25"/>
      <c r="U205" s="25"/>
      <c r="V205" s="25"/>
      <c r="W205" s="25"/>
      <c r="X205" s="25"/>
      <c r="Y205" s="25"/>
    </row>
    <row r="206" spans="1:25" s="68" customFormat="1" ht="12.75" customHeight="1">
      <c r="A206" s="22"/>
      <c r="B206" s="23"/>
      <c r="C206" s="19"/>
      <c r="D206" s="19"/>
      <c r="E206" s="52"/>
      <c r="F206" s="22"/>
      <c r="G206" s="22"/>
      <c r="I206" s="25"/>
      <c r="J206" s="25"/>
      <c r="K206" s="25"/>
      <c r="L206" s="25"/>
      <c r="M206" s="25"/>
      <c r="N206" s="25"/>
      <c r="O206" s="25"/>
      <c r="P206" s="25"/>
      <c r="Q206" s="25"/>
      <c r="R206" s="171"/>
      <c r="S206" s="72"/>
      <c r="T206" s="25"/>
      <c r="U206" s="25"/>
      <c r="V206" s="25"/>
      <c r="W206" s="25"/>
      <c r="X206" s="25"/>
      <c r="Y206" s="25"/>
    </row>
    <row r="207" spans="1:25" s="68" customFormat="1" ht="12.75" customHeight="1">
      <c r="A207" s="22"/>
      <c r="B207" s="23"/>
      <c r="C207" s="19"/>
      <c r="D207" s="19"/>
      <c r="E207" s="52"/>
      <c r="F207" s="22"/>
      <c r="G207" s="22"/>
      <c r="I207" s="25"/>
      <c r="J207" s="25"/>
      <c r="K207" s="25"/>
      <c r="L207" s="25"/>
      <c r="M207" s="25"/>
      <c r="N207" s="25"/>
      <c r="O207" s="25"/>
      <c r="P207" s="25"/>
      <c r="Q207" s="25"/>
      <c r="R207" s="171"/>
      <c r="S207" s="72"/>
      <c r="T207" s="25"/>
      <c r="U207" s="25"/>
      <c r="V207" s="25"/>
      <c r="W207" s="25"/>
      <c r="X207" s="25"/>
      <c r="Y207" s="25"/>
    </row>
    <row r="208" spans="1:25" s="68" customFormat="1" ht="12.75" customHeight="1">
      <c r="A208" s="22"/>
      <c r="B208" s="23"/>
      <c r="C208" s="19"/>
      <c r="D208" s="19"/>
      <c r="E208" s="52"/>
      <c r="F208" s="22"/>
      <c r="G208" s="22"/>
      <c r="I208" s="25"/>
      <c r="J208" s="25"/>
      <c r="K208" s="25"/>
      <c r="L208" s="25"/>
      <c r="M208" s="25"/>
      <c r="N208" s="25"/>
      <c r="O208" s="25"/>
      <c r="P208" s="25"/>
      <c r="Q208" s="25"/>
      <c r="R208" s="171"/>
      <c r="S208" s="72"/>
      <c r="T208" s="25"/>
      <c r="U208" s="25"/>
      <c r="V208" s="25"/>
      <c r="W208" s="25"/>
      <c r="X208" s="25"/>
      <c r="Y208" s="25"/>
    </row>
    <row r="209" spans="1:25" s="68" customFormat="1" ht="12.75" customHeight="1">
      <c r="A209" s="22"/>
      <c r="B209" s="23"/>
      <c r="C209" s="19"/>
      <c r="D209" s="19"/>
      <c r="E209" s="52"/>
      <c r="F209" s="22"/>
      <c r="G209" s="22"/>
      <c r="I209" s="25"/>
      <c r="J209" s="25"/>
      <c r="K209" s="25"/>
      <c r="L209" s="25"/>
      <c r="M209" s="25"/>
      <c r="N209" s="25"/>
      <c r="O209" s="25"/>
      <c r="P209" s="25"/>
      <c r="Q209" s="25"/>
      <c r="R209" s="171"/>
      <c r="S209" s="72"/>
      <c r="T209" s="25"/>
      <c r="U209" s="25"/>
      <c r="V209" s="25"/>
      <c r="W209" s="25"/>
      <c r="X209" s="25"/>
      <c r="Y209" s="25"/>
    </row>
    <row r="210" spans="1:25" s="68" customFormat="1" ht="12.75" customHeight="1">
      <c r="A210" s="22"/>
      <c r="B210" s="23"/>
      <c r="C210" s="19"/>
      <c r="D210" s="19"/>
      <c r="E210" s="52"/>
      <c r="F210" s="22"/>
      <c r="G210" s="22"/>
      <c r="I210" s="25"/>
      <c r="J210" s="25"/>
      <c r="K210" s="25"/>
      <c r="L210" s="25"/>
      <c r="M210" s="25"/>
      <c r="N210" s="25"/>
      <c r="O210" s="25"/>
      <c r="P210" s="25"/>
      <c r="Q210" s="25"/>
      <c r="R210" s="171"/>
      <c r="S210" s="72"/>
      <c r="T210" s="25"/>
      <c r="U210" s="25"/>
      <c r="V210" s="25"/>
      <c r="W210" s="25"/>
      <c r="X210" s="25"/>
      <c r="Y210" s="25"/>
    </row>
    <row r="211" spans="1:25" s="68" customFormat="1" ht="12.75" customHeight="1">
      <c r="A211" s="22"/>
      <c r="B211" s="23"/>
      <c r="C211" s="19"/>
      <c r="D211" s="19"/>
      <c r="E211" s="52"/>
      <c r="F211" s="22"/>
      <c r="G211" s="22"/>
      <c r="I211" s="25"/>
      <c r="J211" s="25"/>
      <c r="K211" s="25"/>
      <c r="L211" s="25"/>
      <c r="M211" s="25"/>
      <c r="N211" s="25"/>
      <c r="O211" s="25"/>
      <c r="P211" s="25"/>
      <c r="Q211" s="25"/>
      <c r="R211" s="171"/>
      <c r="S211" s="72"/>
      <c r="T211" s="25"/>
      <c r="U211" s="25"/>
      <c r="V211" s="25"/>
      <c r="W211" s="25"/>
      <c r="X211" s="25"/>
      <c r="Y211" s="25"/>
    </row>
    <row r="212" spans="1:25" s="68" customFormat="1" ht="12.75" customHeight="1">
      <c r="A212" s="22"/>
      <c r="B212" s="23"/>
      <c r="C212" s="19"/>
      <c r="D212" s="19"/>
      <c r="E212" s="52"/>
      <c r="F212" s="22"/>
      <c r="G212" s="22"/>
      <c r="I212" s="25"/>
      <c r="J212" s="25"/>
      <c r="K212" s="25"/>
      <c r="L212" s="25"/>
      <c r="M212" s="25"/>
      <c r="N212" s="25"/>
      <c r="O212" s="25"/>
      <c r="P212" s="25"/>
      <c r="Q212" s="25"/>
      <c r="R212" s="171"/>
      <c r="S212" s="72"/>
      <c r="T212" s="25"/>
      <c r="U212" s="25"/>
      <c r="V212" s="25"/>
      <c r="W212" s="25"/>
      <c r="X212" s="25"/>
      <c r="Y212" s="25"/>
    </row>
    <row r="213" spans="1:25" s="68" customFormat="1" ht="12.75" customHeight="1">
      <c r="A213" s="22"/>
      <c r="B213" s="23"/>
      <c r="C213" s="19"/>
      <c r="D213" s="19"/>
      <c r="E213" s="52"/>
      <c r="F213" s="22"/>
      <c r="G213" s="22"/>
      <c r="I213" s="25"/>
      <c r="J213" s="25"/>
      <c r="K213" s="25"/>
      <c r="L213" s="25"/>
      <c r="M213" s="25"/>
      <c r="N213" s="25"/>
      <c r="O213" s="25"/>
      <c r="P213" s="25"/>
      <c r="Q213" s="25"/>
      <c r="R213" s="171"/>
      <c r="S213" s="72"/>
      <c r="T213" s="25"/>
      <c r="U213" s="25"/>
      <c r="V213" s="25"/>
      <c r="W213" s="25"/>
      <c r="X213" s="25"/>
      <c r="Y213" s="25"/>
    </row>
    <row r="214" spans="1:25" s="68" customFormat="1" ht="12.75" customHeight="1">
      <c r="A214" s="22"/>
      <c r="B214" s="23"/>
      <c r="C214" s="19"/>
      <c r="D214" s="19"/>
      <c r="E214" s="52"/>
      <c r="F214" s="22"/>
      <c r="G214" s="22"/>
      <c r="I214" s="25"/>
      <c r="J214" s="25"/>
      <c r="K214" s="25"/>
      <c r="L214" s="25"/>
      <c r="M214" s="25"/>
      <c r="N214" s="25"/>
      <c r="O214" s="25"/>
      <c r="P214" s="25"/>
      <c r="Q214" s="25"/>
      <c r="R214" s="171"/>
      <c r="S214" s="72"/>
      <c r="T214" s="25"/>
      <c r="U214" s="25"/>
      <c r="V214" s="25"/>
      <c r="W214" s="25"/>
      <c r="X214" s="25"/>
      <c r="Y214" s="25"/>
    </row>
    <row r="215" spans="1:25" s="68" customFormat="1" ht="12.75" customHeight="1">
      <c r="A215" s="22"/>
      <c r="B215" s="23"/>
      <c r="C215" s="19"/>
      <c r="D215" s="19"/>
      <c r="E215" s="52"/>
      <c r="F215" s="22"/>
      <c r="G215" s="22"/>
      <c r="I215" s="25"/>
      <c r="J215" s="25"/>
      <c r="K215" s="25"/>
      <c r="L215" s="25"/>
      <c r="M215" s="25"/>
      <c r="N215" s="25"/>
      <c r="O215" s="25"/>
      <c r="P215" s="25"/>
      <c r="Q215" s="25"/>
      <c r="R215" s="171"/>
      <c r="S215" s="72"/>
      <c r="T215" s="25"/>
      <c r="U215" s="25"/>
      <c r="V215" s="25"/>
      <c r="W215" s="25"/>
      <c r="X215" s="25"/>
      <c r="Y215" s="25"/>
    </row>
    <row r="216" spans="1:25" s="68" customFormat="1" ht="12.75" customHeight="1">
      <c r="A216" s="22"/>
      <c r="B216" s="23"/>
      <c r="C216" s="19"/>
      <c r="D216" s="19"/>
      <c r="E216" s="52"/>
      <c r="F216" s="22"/>
      <c r="G216" s="22"/>
      <c r="I216" s="25"/>
      <c r="J216" s="25"/>
      <c r="K216" s="25"/>
      <c r="L216" s="25"/>
      <c r="M216" s="25"/>
      <c r="N216" s="25"/>
      <c r="O216" s="25"/>
      <c r="P216" s="25"/>
      <c r="Q216" s="25"/>
      <c r="R216" s="171"/>
      <c r="S216" s="72"/>
      <c r="T216" s="25"/>
      <c r="U216" s="25"/>
      <c r="V216" s="25"/>
      <c r="W216" s="25"/>
      <c r="X216" s="25"/>
      <c r="Y216" s="25"/>
    </row>
    <row r="217" spans="1:25" s="68" customFormat="1" ht="12.75" customHeight="1">
      <c r="A217" s="22"/>
      <c r="B217" s="23"/>
      <c r="C217" s="19"/>
      <c r="D217" s="19"/>
      <c r="E217" s="52"/>
      <c r="F217" s="22"/>
      <c r="G217" s="22"/>
      <c r="I217" s="25"/>
      <c r="J217" s="25"/>
      <c r="K217" s="25"/>
      <c r="L217" s="25"/>
      <c r="M217" s="25"/>
      <c r="N217" s="25"/>
      <c r="O217" s="25"/>
      <c r="P217" s="25"/>
      <c r="Q217" s="25"/>
      <c r="R217" s="171"/>
      <c r="S217" s="72"/>
      <c r="T217" s="25"/>
      <c r="U217" s="25"/>
      <c r="V217" s="25"/>
      <c r="W217" s="25"/>
      <c r="X217" s="25"/>
      <c r="Y217" s="25"/>
    </row>
    <row r="218" spans="1:25" s="68" customFormat="1" ht="12.75" customHeight="1">
      <c r="A218" s="22"/>
      <c r="B218" s="23"/>
      <c r="C218" s="19"/>
      <c r="D218" s="19"/>
      <c r="E218" s="52"/>
      <c r="F218" s="22"/>
      <c r="G218" s="22"/>
      <c r="I218" s="25"/>
      <c r="J218" s="25"/>
      <c r="K218" s="25"/>
      <c r="L218" s="25"/>
      <c r="M218" s="25"/>
      <c r="N218" s="25"/>
      <c r="O218" s="25"/>
      <c r="P218" s="25"/>
      <c r="Q218" s="25"/>
      <c r="R218" s="171"/>
      <c r="S218" s="72"/>
      <c r="T218" s="25"/>
      <c r="U218" s="25"/>
      <c r="V218" s="25"/>
      <c r="W218" s="25"/>
      <c r="X218" s="25"/>
      <c r="Y218" s="25"/>
    </row>
    <row r="219" spans="1:25" s="68" customFormat="1" ht="12.75" customHeight="1">
      <c r="A219" s="22"/>
      <c r="B219" s="23"/>
      <c r="C219" s="19"/>
      <c r="D219" s="19"/>
      <c r="E219" s="52"/>
      <c r="F219" s="22"/>
      <c r="G219" s="22"/>
      <c r="I219" s="25"/>
      <c r="J219" s="25"/>
      <c r="K219" s="25"/>
      <c r="L219" s="25"/>
      <c r="M219" s="25"/>
      <c r="N219" s="25"/>
      <c r="O219" s="25"/>
      <c r="P219" s="25"/>
      <c r="Q219" s="25"/>
      <c r="R219" s="171"/>
      <c r="S219" s="72"/>
      <c r="T219" s="25"/>
      <c r="U219" s="25"/>
      <c r="V219" s="25"/>
      <c r="W219" s="25"/>
      <c r="X219" s="25"/>
      <c r="Y219" s="25"/>
    </row>
    <row r="220" spans="1:25" s="68" customFormat="1" ht="12.75" customHeight="1">
      <c r="A220" s="22"/>
      <c r="B220" s="23"/>
      <c r="C220" s="19"/>
      <c r="D220" s="19"/>
      <c r="E220" s="52"/>
      <c r="F220" s="22"/>
      <c r="G220" s="22"/>
      <c r="I220" s="25"/>
      <c r="J220" s="25"/>
      <c r="K220" s="25"/>
      <c r="L220" s="25"/>
      <c r="M220" s="25"/>
      <c r="N220" s="25"/>
      <c r="O220" s="25"/>
      <c r="P220" s="25"/>
      <c r="Q220" s="25"/>
      <c r="R220" s="171"/>
      <c r="S220" s="72"/>
      <c r="T220" s="25"/>
      <c r="U220" s="25"/>
      <c r="V220" s="25"/>
      <c r="W220" s="25"/>
      <c r="X220" s="25"/>
      <c r="Y220" s="25"/>
    </row>
    <row r="221" spans="1:25" s="68" customFormat="1" ht="12.75" customHeight="1">
      <c r="A221" s="22"/>
      <c r="B221" s="23"/>
      <c r="C221" s="19"/>
      <c r="D221" s="19"/>
      <c r="E221" s="52"/>
      <c r="F221" s="22"/>
      <c r="G221" s="22"/>
      <c r="I221" s="25"/>
      <c r="J221" s="25"/>
      <c r="K221" s="25"/>
      <c r="L221" s="25"/>
      <c r="M221" s="25"/>
      <c r="N221" s="25"/>
      <c r="O221" s="25"/>
      <c r="P221" s="25"/>
      <c r="Q221" s="25"/>
      <c r="R221" s="171"/>
      <c r="S221" s="72"/>
      <c r="T221" s="25"/>
      <c r="U221" s="25"/>
      <c r="V221" s="25"/>
      <c r="W221" s="25"/>
      <c r="X221" s="25"/>
      <c r="Y221" s="25"/>
    </row>
    <row r="222" spans="1:25" s="68" customFormat="1" ht="12.75" customHeight="1">
      <c r="A222" s="22"/>
      <c r="B222" s="23"/>
      <c r="C222" s="19"/>
      <c r="D222" s="19"/>
      <c r="E222" s="52"/>
      <c r="F222" s="22"/>
      <c r="G222" s="22"/>
      <c r="I222" s="25"/>
      <c r="J222" s="25"/>
      <c r="K222" s="25"/>
      <c r="L222" s="25"/>
      <c r="M222" s="25"/>
      <c r="N222" s="25"/>
      <c r="O222" s="25"/>
      <c r="P222" s="25"/>
      <c r="Q222" s="25"/>
      <c r="R222" s="171"/>
      <c r="S222" s="72"/>
      <c r="T222" s="25"/>
      <c r="U222" s="25"/>
      <c r="V222" s="25"/>
      <c r="W222" s="25"/>
      <c r="X222" s="25"/>
      <c r="Y222" s="25"/>
    </row>
    <row r="223" spans="1:25" s="68" customFormat="1" ht="12.75" customHeight="1">
      <c r="A223" s="22"/>
      <c r="B223" s="23"/>
      <c r="C223" s="19"/>
      <c r="D223" s="19"/>
      <c r="E223" s="52"/>
      <c r="F223" s="22"/>
      <c r="G223" s="22"/>
      <c r="I223" s="25"/>
      <c r="J223" s="25"/>
      <c r="K223" s="25"/>
      <c r="L223" s="25"/>
      <c r="M223" s="25"/>
      <c r="N223" s="25"/>
      <c r="O223" s="25"/>
      <c r="P223" s="25"/>
      <c r="Q223" s="25"/>
      <c r="R223" s="171"/>
      <c r="S223" s="72"/>
      <c r="T223" s="25"/>
      <c r="U223" s="25"/>
      <c r="V223" s="25"/>
      <c r="W223" s="25"/>
      <c r="X223" s="25"/>
      <c r="Y223" s="25"/>
    </row>
    <row r="224" spans="1:25" s="68" customFormat="1" ht="12.75" customHeight="1">
      <c r="A224" s="22"/>
      <c r="B224" s="23"/>
      <c r="C224" s="19"/>
      <c r="D224" s="19"/>
      <c r="E224" s="52"/>
      <c r="F224" s="22"/>
      <c r="G224" s="22"/>
      <c r="I224" s="25"/>
      <c r="J224" s="25"/>
      <c r="K224" s="25"/>
      <c r="L224" s="25"/>
      <c r="M224" s="25"/>
      <c r="N224" s="25"/>
      <c r="O224" s="25"/>
      <c r="P224" s="25"/>
      <c r="Q224" s="25"/>
      <c r="R224" s="171"/>
      <c r="S224" s="72"/>
      <c r="T224" s="25"/>
      <c r="U224" s="25"/>
      <c r="V224" s="25"/>
      <c r="W224" s="25"/>
      <c r="X224" s="25"/>
      <c r="Y224" s="25"/>
    </row>
    <row r="225" spans="1:25" s="68" customFormat="1" ht="12.75" customHeight="1">
      <c r="A225" s="22"/>
      <c r="B225" s="23"/>
      <c r="C225" s="19"/>
      <c r="D225" s="19"/>
      <c r="E225" s="52"/>
      <c r="F225" s="22"/>
      <c r="G225" s="22"/>
      <c r="I225" s="25"/>
      <c r="J225" s="25"/>
      <c r="K225" s="25"/>
      <c r="L225" s="25"/>
      <c r="M225" s="25"/>
      <c r="N225" s="25"/>
      <c r="O225" s="25"/>
      <c r="P225" s="25"/>
      <c r="Q225" s="25"/>
      <c r="R225" s="171"/>
      <c r="S225" s="72"/>
      <c r="T225" s="25"/>
      <c r="U225" s="25"/>
      <c r="V225" s="25"/>
      <c r="W225" s="25"/>
      <c r="X225" s="25"/>
      <c r="Y225" s="25"/>
    </row>
    <row r="226" spans="1:25" s="68" customFormat="1" ht="12.75" customHeight="1">
      <c r="A226" s="22"/>
      <c r="B226" s="23"/>
      <c r="C226" s="19"/>
      <c r="D226" s="19"/>
      <c r="E226" s="52"/>
      <c r="F226" s="22"/>
      <c r="G226" s="22"/>
      <c r="I226" s="25"/>
      <c r="J226" s="25"/>
      <c r="K226" s="25"/>
      <c r="L226" s="25"/>
      <c r="M226" s="25"/>
      <c r="N226" s="25"/>
      <c r="O226" s="25"/>
      <c r="P226" s="25"/>
      <c r="Q226" s="25"/>
      <c r="R226" s="171"/>
      <c r="S226" s="72"/>
      <c r="T226" s="25"/>
      <c r="U226" s="25"/>
      <c r="V226" s="25"/>
      <c r="W226" s="25"/>
      <c r="X226" s="25"/>
      <c r="Y226" s="25"/>
    </row>
    <row r="227" spans="1:25" s="68" customFormat="1" ht="12.75" customHeight="1">
      <c r="A227" s="22"/>
      <c r="B227" s="23"/>
      <c r="C227" s="19"/>
      <c r="D227" s="19"/>
      <c r="E227" s="52"/>
      <c r="F227" s="22"/>
      <c r="G227" s="22"/>
      <c r="I227" s="25"/>
      <c r="J227" s="25"/>
      <c r="K227" s="25"/>
      <c r="L227" s="25"/>
      <c r="M227" s="25"/>
      <c r="N227" s="25"/>
      <c r="O227" s="25"/>
      <c r="P227" s="25"/>
      <c r="Q227" s="25"/>
      <c r="R227" s="171"/>
      <c r="S227" s="72"/>
      <c r="T227" s="25"/>
      <c r="U227" s="25"/>
      <c r="V227" s="25"/>
      <c r="W227" s="25"/>
      <c r="X227" s="25"/>
      <c r="Y227" s="25"/>
    </row>
    <row r="228" spans="1:25" s="68" customFormat="1" ht="12.75" customHeight="1">
      <c r="A228" s="22"/>
      <c r="B228" s="23"/>
      <c r="C228" s="19"/>
      <c r="D228" s="19"/>
      <c r="E228" s="52"/>
      <c r="F228" s="22"/>
      <c r="G228" s="22"/>
      <c r="I228" s="25"/>
      <c r="J228" s="25"/>
      <c r="K228" s="25"/>
      <c r="L228" s="25"/>
      <c r="M228" s="25"/>
      <c r="N228" s="25"/>
      <c r="O228" s="25"/>
      <c r="P228" s="25"/>
      <c r="Q228" s="25"/>
      <c r="R228" s="171"/>
      <c r="S228" s="72"/>
      <c r="T228" s="25"/>
      <c r="U228" s="25"/>
      <c r="V228" s="25"/>
      <c r="W228" s="25"/>
      <c r="X228" s="25"/>
      <c r="Y228" s="25"/>
    </row>
    <row r="229" spans="1:25" s="68" customFormat="1" ht="12.75" customHeight="1">
      <c r="A229" s="22"/>
      <c r="B229" s="23"/>
      <c r="C229" s="19"/>
      <c r="D229" s="19"/>
      <c r="E229" s="52"/>
      <c r="F229" s="22"/>
      <c r="G229" s="22"/>
      <c r="I229" s="25"/>
      <c r="J229" s="25"/>
      <c r="K229" s="25"/>
      <c r="L229" s="25"/>
      <c r="M229" s="25"/>
      <c r="N229" s="25"/>
      <c r="O229" s="25"/>
      <c r="P229" s="25"/>
      <c r="Q229" s="25"/>
      <c r="R229" s="171"/>
      <c r="S229" s="72"/>
      <c r="T229" s="25"/>
      <c r="U229" s="25"/>
      <c r="V229" s="25"/>
      <c r="W229" s="25"/>
      <c r="X229" s="25"/>
      <c r="Y229" s="25"/>
    </row>
    <row r="230" spans="1:25" s="68" customFormat="1" ht="12.75" customHeight="1">
      <c r="A230" s="22"/>
      <c r="B230" s="23"/>
      <c r="C230" s="19"/>
      <c r="D230" s="19"/>
      <c r="E230" s="52"/>
      <c r="F230" s="22"/>
      <c r="G230" s="22"/>
      <c r="I230" s="25"/>
      <c r="J230" s="25"/>
      <c r="K230" s="25"/>
      <c r="L230" s="25"/>
      <c r="M230" s="25"/>
      <c r="N230" s="25"/>
      <c r="O230" s="25"/>
      <c r="P230" s="25"/>
      <c r="Q230" s="25"/>
      <c r="R230" s="171"/>
      <c r="S230" s="72"/>
      <c r="T230" s="25"/>
      <c r="U230" s="25"/>
      <c r="V230" s="25"/>
      <c r="W230" s="25"/>
      <c r="X230" s="25"/>
      <c r="Y230" s="25"/>
    </row>
    <row r="231" spans="1:25" s="68" customFormat="1" ht="12.75" customHeight="1">
      <c r="A231" s="22"/>
      <c r="B231" s="23"/>
      <c r="C231" s="19"/>
      <c r="D231" s="19"/>
      <c r="E231" s="52"/>
      <c r="F231" s="22"/>
      <c r="G231" s="22"/>
      <c r="I231" s="25"/>
      <c r="J231" s="25"/>
      <c r="K231" s="25"/>
      <c r="L231" s="25"/>
      <c r="M231" s="25"/>
      <c r="N231" s="25"/>
      <c r="O231" s="25"/>
      <c r="P231" s="25"/>
      <c r="Q231" s="25"/>
      <c r="R231" s="171"/>
      <c r="S231" s="72"/>
      <c r="T231" s="25"/>
      <c r="U231" s="25"/>
      <c r="V231" s="25"/>
      <c r="W231" s="25"/>
      <c r="X231" s="25"/>
      <c r="Y231" s="25"/>
    </row>
    <row r="232" spans="1:25" s="68" customFormat="1" ht="12.75" customHeight="1">
      <c r="A232" s="22"/>
      <c r="B232" s="23"/>
      <c r="C232" s="19"/>
      <c r="D232" s="19"/>
      <c r="E232" s="52"/>
      <c r="F232" s="22"/>
      <c r="G232" s="22"/>
      <c r="I232" s="25"/>
      <c r="J232" s="25"/>
      <c r="K232" s="25"/>
      <c r="L232" s="25"/>
      <c r="M232" s="25"/>
      <c r="N232" s="25"/>
      <c r="O232" s="25"/>
      <c r="P232" s="25"/>
      <c r="Q232" s="25"/>
      <c r="R232" s="171"/>
      <c r="S232" s="72"/>
      <c r="T232" s="25"/>
      <c r="U232" s="25"/>
      <c r="V232" s="25"/>
      <c r="W232" s="25"/>
      <c r="X232" s="25"/>
      <c r="Y232" s="25"/>
    </row>
    <row r="233" spans="1:25" s="68" customFormat="1" ht="12.75" customHeight="1">
      <c r="A233" s="22"/>
      <c r="B233" s="23"/>
      <c r="C233" s="19"/>
      <c r="D233" s="19"/>
      <c r="E233" s="52"/>
      <c r="F233" s="22"/>
      <c r="G233" s="22"/>
      <c r="I233" s="25"/>
      <c r="J233" s="25"/>
      <c r="K233" s="25"/>
      <c r="L233" s="25"/>
      <c r="M233" s="25"/>
      <c r="N233" s="25"/>
      <c r="O233" s="25"/>
      <c r="P233" s="25"/>
      <c r="Q233" s="25"/>
      <c r="R233" s="171"/>
      <c r="S233" s="72"/>
      <c r="T233" s="25"/>
      <c r="U233" s="25"/>
      <c r="V233" s="25"/>
      <c r="W233" s="25"/>
      <c r="X233" s="25"/>
      <c r="Y233" s="25"/>
    </row>
    <row r="234" spans="1:25" s="68" customFormat="1" ht="12.75" customHeight="1">
      <c r="A234" s="22"/>
      <c r="B234" s="23"/>
      <c r="C234" s="19"/>
      <c r="D234" s="19"/>
      <c r="E234" s="52"/>
      <c r="F234" s="22"/>
      <c r="G234" s="22"/>
      <c r="I234" s="25"/>
      <c r="J234" s="25"/>
      <c r="K234" s="25"/>
      <c r="L234" s="25"/>
      <c r="M234" s="25"/>
      <c r="N234" s="25"/>
      <c r="O234" s="25"/>
      <c r="P234" s="25"/>
      <c r="Q234" s="25"/>
      <c r="R234" s="171"/>
      <c r="S234" s="72"/>
      <c r="T234" s="25"/>
      <c r="U234" s="25"/>
      <c r="V234" s="25"/>
      <c r="W234" s="25"/>
      <c r="X234" s="25"/>
      <c r="Y234" s="25"/>
    </row>
    <row r="235" spans="1:25" s="68" customFormat="1" ht="12.75" customHeight="1">
      <c r="A235" s="22"/>
      <c r="B235" s="23"/>
      <c r="C235" s="19"/>
      <c r="D235" s="19"/>
      <c r="E235" s="52"/>
      <c r="F235" s="22"/>
      <c r="G235" s="22"/>
      <c r="I235" s="25"/>
      <c r="J235" s="25"/>
      <c r="K235" s="25"/>
      <c r="L235" s="25"/>
      <c r="M235" s="25"/>
      <c r="N235" s="25"/>
      <c r="O235" s="25"/>
      <c r="P235" s="25"/>
      <c r="Q235" s="25"/>
      <c r="R235" s="171"/>
      <c r="S235" s="72"/>
      <c r="T235" s="25"/>
      <c r="U235" s="25"/>
      <c r="V235" s="25"/>
      <c r="W235" s="25"/>
      <c r="X235" s="25"/>
      <c r="Y235" s="25"/>
    </row>
    <row r="236" spans="1:25" s="68" customFormat="1" ht="12.75" customHeight="1">
      <c r="A236" s="22"/>
      <c r="B236" s="23"/>
      <c r="C236" s="19"/>
      <c r="D236" s="19"/>
      <c r="E236" s="52"/>
      <c r="F236" s="22"/>
      <c r="G236" s="22"/>
      <c r="I236" s="25"/>
      <c r="J236" s="25"/>
      <c r="K236" s="25"/>
      <c r="L236" s="25"/>
      <c r="M236" s="25"/>
      <c r="N236" s="25"/>
      <c r="O236" s="25"/>
      <c r="P236" s="25"/>
      <c r="Q236" s="25"/>
      <c r="R236" s="171"/>
      <c r="S236" s="72"/>
      <c r="T236" s="25"/>
      <c r="U236" s="25"/>
      <c r="V236" s="25"/>
      <c r="W236" s="25"/>
      <c r="X236" s="25"/>
      <c r="Y236" s="25"/>
    </row>
    <row r="237" spans="1:25" s="68" customFormat="1" ht="12.75" customHeight="1">
      <c r="A237" s="22"/>
      <c r="B237" s="23"/>
      <c r="C237" s="19"/>
      <c r="D237" s="19"/>
      <c r="E237" s="52"/>
      <c r="F237" s="22"/>
      <c r="G237" s="22"/>
      <c r="I237" s="25"/>
      <c r="J237" s="25"/>
      <c r="K237" s="25"/>
      <c r="L237" s="25"/>
      <c r="M237" s="25"/>
      <c r="N237" s="25"/>
      <c r="O237" s="25"/>
      <c r="P237" s="25"/>
      <c r="Q237" s="25"/>
      <c r="R237" s="171"/>
      <c r="S237" s="72"/>
      <c r="T237" s="25"/>
      <c r="U237" s="25"/>
      <c r="V237" s="25"/>
      <c r="W237" s="25"/>
      <c r="X237" s="25"/>
      <c r="Y237" s="25"/>
    </row>
    <row r="238" spans="1:25" s="68" customFormat="1" ht="12.75" customHeight="1">
      <c r="A238" s="22"/>
      <c r="B238" s="23"/>
      <c r="C238" s="19"/>
      <c r="D238" s="19"/>
      <c r="E238" s="52"/>
      <c r="F238" s="22"/>
      <c r="G238" s="22"/>
      <c r="I238" s="25"/>
      <c r="J238" s="25"/>
      <c r="K238" s="25"/>
      <c r="L238" s="25"/>
      <c r="M238" s="25"/>
      <c r="N238" s="25"/>
      <c r="O238" s="25"/>
      <c r="P238" s="25"/>
      <c r="Q238" s="25"/>
      <c r="R238" s="171"/>
      <c r="S238" s="72"/>
      <c r="T238" s="25"/>
      <c r="U238" s="25"/>
      <c r="V238" s="25"/>
      <c r="W238" s="25"/>
      <c r="X238" s="25"/>
      <c r="Y238" s="25"/>
    </row>
    <row r="239" spans="1:25" s="68" customFormat="1" ht="12.75" customHeight="1">
      <c r="A239" s="22"/>
      <c r="B239" s="23"/>
      <c r="C239" s="19"/>
      <c r="D239" s="19"/>
      <c r="E239" s="52"/>
      <c r="F239" s="22"/>
      <c r="G239" s="22"/>
      <c r="I239" s="25"/>
      <c r="J239" s="25"/>
      <c r="K239" s="25"/>
      <c r="L239" s="25"/>
      <c r="M239" s="25"/>
      <c r="N239" s="25"/>
      <c r="O239" s="25"/>
      <c r="P239" s="25"/>
      <c r="Q239" s="25"/>
      <c r="R239" s="171"/>
      <c r="S239" s="72"/>
      <c r="T239" s="25"/>
      <c r="U239" s="25"/>
      <c r="V239" s="25"/>
      <c r="W239" s="25"/>
      <c r="X239" s="25"/>
      <c r="Y239" s="25"/>
    </row>
    <row r="240" spans="1:25" s="68" customFormat="1" ht="12.75" customHeight="1">
      <c r="A240" s="22"/>
      <c r="B240" s="23"/>
      <c r="C240" s="19"/>
      <c r="D240" s="19"/>
      <c r="E240" s="52"/>
      <c r="F240" s="22"/>
      <c r="G240" s="22"/>
      <c r="I240" s="25"/>
      <c r="J240" s="25"/>
      <c r="K240" s="25"/>
      <c r="L240" s="25"/>
      <c r="M240" s="25"/>
      <c r="N240" s="25"/>
      <c r="O240" s="25"/>
      <c r="P240" s="25"/>
      <c r="Q240" s="25"/>
      <c r="R240" s="171"/>
      <c r="S240" s="72"/>
      <c r="T240" s="25"/>
      <c r="U240" s="25"/>
      <c r="V240" s="25"/>
      <c r="W240" s="25"/>
      <c r="X240" s="25"/>
      <c r="Y240" s="25"/>
    </row>
    <row r="241" spans="1:25" s="68" customFormat="1" ht="12.75" customHeight="1">
      <c r="A241" s="22"/>
      <c r="B241" s="23"/>
      <c r="C241" s="19"/>
      <c r="D241" s="19"/>
      <c r="E241" s="52"/>
      <c r="F241" s="22"/>
      <c r="G241" s="22"/>
      <c r="I241" s="25"/>
      <c r="J241" s="25"/>
      <c r="K241" s="25"/>
      <c r="L241" s="25"/>
      <c r="M241" s="25"/>
      <c r="N241" s="25"/>
      <c r="O241" s="25"/>
      <c r="P241" s="25"/>
      <c r="Q241" s="25"/>
      <c r="R241" s="171"/>
      <c r="S241" s="72"/>
      <c r="T241" s="25"/>
      <c r="U241" s="25"/>
      <c r="V241" s="25"/>
      <c r="W241" s="25"/>
      <c r="X241" s="25"/>
      <c r="Y241" s="25"/>
    </row>
    <row r="242" spans="1:25" s="68" customFormat="1" ht="12.75" customHeight="1">
      <c r="A242" s="22"/>
      <c r="B242" s="23"/>
      <c r="C242" s="19"/>
      <c r="D242" s="19"/>
      <c r="E242" s="52"/>
      <c r="F242" s="22"/>
      <c r="G242" s="22"/>
      <c r="I242" s="25"/>
      <c r="J242" s="25"/>
      <c r="K242" s="25"/>
      <c r="L242" s="25"/>
      <c r="M242" s="25"/>
      <c r="N242" s="25"/>
      <c r="O242" s="25"/>
      <c r="P242" s="25"/>
      <c r="Q242" s="25"/>
      <c r="R242" s="171"/>
      <c r="S242" s="72"/>
      <c r="T242" s="25"/>
      <c r="U242" s="25"/>
      <c r="V242" s="25"/>
      <c r="W242" s="25"/>
      <c r="X242" s="25"/>
      <c r="Y242" s="25"/>
    </row>
    <row r="243" spans="1:25" s="68" customFormat="1" ht="12.75" customHeight="1">
      <c r="A243" s="22"/>
      <c r="B243" s="23"/>
      <c r="C243" s="19"/>
      <c r="D243" s="19"/>
      <c r="E243" s="52"/>
      <c r="F243" s="22"/>
      <c r="G243" s="22"/>
      <c r="I243" s="25"/>
      <c r="J243" s="25"/>
      <c r="K243" s="25"/>
      <c r="L243" s="25"/>
      <c r="M243" s="25"/>
      <c r="N243" s="25"/>
      <c r="O243" s="25"/>
      <c r="P243" s="25"/>
      <c r="Q243" s="25"/>
      <c r="R243" s="171"/>
      <c r="S243" s="72"/>
      <c r="T243" s="25"/>
      <c r="U243" s="25"/>
      <c r="V243" s="25"/>
      <c r="W243" s="25"/>
      <c r="X243" s="25"/>
      <c r="Y243" s="25"/>
    </row>
    <row r="244" spans="1:25" s="68" customFormat="1" ht="12.75" customHeight="1">
      <c r="A244" s="22"/>
      <c r="B244" s="23"/>
      <c r="C244" s="19"/>
      <c r="D244" s="19"/>
      <c r="E244" s="52"/>
      <c r="F244" s="22"/>
      <c r="G244" s="22"/>
      <c r="I244" s="25"/>
      <c r="J244" s="25"/>
      <c r="K244" s="25"/>
      <c r="L244" s="25"/>
      <c r="M244" s="25"/>
      <c r="N244" s="25"/>
      <c r="O244" s="25"/>
      <c r="P244" s="25"/>
      <c r="Q244" s="25"/>
      <c r="R244" s="171"/>
      <c r="S244" s="72"/>
      <c r="T244" s="25"/>
      <c r="U244" s="25"/>
      <c r="V244" s="25"/>
      <c r="W244" s="25"/>
      <c r="X244" s="25"/>
      <c r="Y244" s="25"/>
    </row>
    <row r="245" spans="1:25" s="68" customFormat="1" ht="12.75" customHeight="1">
      <c r="A245" s="22"/>
      <c r="B245" s="23"/>
      <c r="C245" s="19"/>
      <c r="D245" s="19"/>
      <c r="E245" s="52"/>
      <c r="F245" s="22"/>
      <c r="G245" s="22"/>
      <c r="I245" s="25"/>
      <c r="J245" s="25"/>
      <c r="K245" s="25"/>
      <c r="L245" s="25"/>
      <c r="M245" s="25"/>
      <c r="N245" s="25"/>
      <c r="O245" s="25"/>
      <c r="P245" s="25"/>
      <c r="Q245" s="25"/>
      <c r="R245" s="171"/>
      <c r="S245" s="72"/>
      <c r="T245" s="25"/>
      <c r="U245" s="25"/>
      <c r="V245" s="25"/>
      <c r="W245" s="25"/>
      <c r="X245" s="25"/>
      <c r="Y245" s="25"/>
    </row>
    <row r="246" spans="1:25" s="68" customFormat="1" ht="12.75" customHeight="1">
      <c r="A246" s="22"/>
      <c r="B246" s="23"/>
      <c r="C246" s="19"/>
      <c r="D246" s="19"/>
      <c r="E246" s="52"/>
      <c r="F246" s="22"/>
      <c r="G246" s="22"/>
      <c r="I246" s="25"/>
      <c r="J246" s="25"/>
      <c r="K246" s="25"/>
      <c r="L246" s="25"/>
      <c r="M246" s="25"/>
      <c r="N246" s="25"/>
      <c r="O246" s="25"/>
      <c r="P246" s="25"/>
      <c r="Q246" s="25"/>
      <c r="R246" s="171"/>
      <c r="S246" s="72"/>
      <c r="T246" s="25"/>
      <c r="U246" s="25"/>
      <c r="V246" s="25"/>
      <c r="W246" s="25"/>
      <c r="X246" s="25"/>
      <c r="Y246" s="25"/>
    </row>
    <row r="247" spans="1:25" s="68" customFormat="1" ht="12.75" customHeight="1">
      <c r="A247" s="22"/>
      <c r="B247" s="23"/>
      <c r="C247" s="19"/>
      <c r="D247" s="19"/>
      <c r="E247" s="52"/>
      <c r="F247" s="22"/>
      <c r="G247" s="22"/>
      <c r="I247" s="25"/>
      <c r="J247" s="25"/>
      <c r="K247" s="25"/>
      <c r="L247" s="25"/>
      <c r="M247" s="25"/>
      <c r="N247" s="25"/>
      <c r="O247" s="25"/>
      <c r="P247" s="25"/>
      <c r="Q247" s="25"/>
      <c r="R247" s="171"/>
      <c r="S247" s="72"/>
      <c r="T247" s="25"/>
      <c r="U247" s="25"/>
      <c r="V247" s="25"/>
      <c r="W247" s="25"/>
      <c r="X247" s="25"/>
      <c r="Y247" s="25"/>
    </row>
    <row r="248" spans="1:25" s="68" customFormat="1" ht="12.75" customHeight="1">
      <c r="A248" s="22"/>
      <c r="B248" s="23"/>
      <c r="C248" s="19"/>
      <c r="D248" s="19"/>
      <c r="E248" s="52"/>
      <c r="F248" s="22"/>
      <c r="G248" s="22"/>
      <c r="I248" s="25"/>
      <c r="J248" s="25"/>
      <c r="K248" s="25"/>
      <c r="L248" s="25"/>
      <c r="M248" s="25"/>
      <c r="N248" s="25"/>
      <c r="O248" s="25"/>
      <c r="P248" s="25"/>
      <c r="Q248" s="25"/>
      <c r="R248" s="171"/>
      <c r="S248" s="72"/>
      <c r="T248" s="25"/>
      <c r="U248" s="25"/>
      <c r="V248" s="25"/>
      <c r="W248" s="25"/>
      <c r="X248" s="25"/>
      <c r="Y248" s="25"/>
    </row>
    <row r="249" spans="1:25" s="68" customFormat="1" ht="12.75" customHeight="1">
      <c r="A249" s="22"/>
      <c r="B249" s="23"/>
      <c r="C249" s="19"/>
      <c r="D249" s="19"/>
      <c r="E249" s="52"/>
      <c r="F249" s="22"/>
      <c r="G249" s="22"/>
      <c r="I249" s="25"/>
      <c r="J249" s="25"/>
      <c r="K249" s="25"/>
      <c r="L249" s="25"/>
      <c r="M249" s="25"/>
      <c r="N249" s="25"/>
      <c r="O249" s="25"/>
      <c r="P249" s="25"/>
      <c r="Q249" s="25"/>
      <c r="R249" s="171"/>
      <c r="S249" s="72"/>
      <c r="T249" s="25"/>
      <c r="U249" s="25"/>
      <c r="V249" s="25"/>
      <c r="W249" s="25"/>
      <c r="X249" s="25"/>
      <c r="Y249" s="25"/>
    </row>
    <row r="250" spans="1:25" s="68" customFormat="1" ht="12.75" customHeight="1">
      <c r="A250" s="22"/>
      <c r="B250" s="23"/>
      <c r="C250" s="19"/>
      <c r="D250" s="19"/>
      <c r="E250" s="52"/>
      <c r="F250" s="22"/>
      <c r="G250" s="22"/>
      <c r="I250" s="25"/>
      <c r="J250" s="25"/>
      <c r="K250" s="25"/>
      <c r="L250" s="25"/>
      <c r="M250" s="25"/>
      <c r="N250" s="25"/>
      <c r="O250" s="25"/>
      <c r="P250" s="25"/>
      <c r="Q250" s="25"/>
      <c r="R250" s="171"/>
      <c r="S250" s="72"/>
      <c r="T250" s="25"/>
      <c r="U250" s="25"/>
      <c r="V250" s="25"/>
      <c r="W250" s="25"/>
      <c r="X250" s="25"/>
      <c r="Y250" s="25"/>
    </row>
    <row r="251" spans="1:25" s="68" customFormat="1" ht="12.75" customHeight="1">
      <c r="A251" s="22"/>
      <c r="B251" s="23"/>
      <c r="C251" s="19"/>
      <c r="D251" s="19"/>
      <c r="E251" s="52"/>
      <c r="F251" s="22"/>
      <c r="G251" s="22"/>
      <c r="I251" s="25"/>
      <c r="J251" s="25"/>
      <c r="K251" s="25"/>
      <c r="L251" s="25"/>
      <c r="M251" s="25"/>
      <c r="N251" s="25"/>
      <c r="O251" s="25"/>
      <c r="P251" s="25"/>
      <c r="Q251" s="25"/>
      <c r="R251" s="171"/>
      <c r="S251" s="72"/>
      <c r="T251" s="25"/>
      <c r="U251" s="25"/>
      <c r="V251" s="25"/>
      <c r="W251" s="25"/>
      <c r="X251" s="25"/>
      <c r="Y251" s="25"/>
    </row>
    <row r="252" spans="1:25" s="68" customFormat="1" ht="12.75" customHeight="1">
      <c r="A252" s="22"/>
      <c r="B252" s="23"/>
      <c r="C252" s="19"/>
      <c r="D252" s="19"/>
      <c r="E252" s="52"/>
      <c r="F252" s="22"/>
      <c r="G252" s="22"/>
      <c r="I252" s="25"/>
      <c r="J252" s="25"/>
      <c r="K252" s="25"/>
      <c r="L252" s="25"/>
      <c r="M252" s="25"/>
      <c r="N252" s="25"/>
      <c r="O252" s="25"/>
      <c r="P252" s="25"/>
      <c r="Q252" s="25"/>
      <c r="R252" s="171"/>
      <c r="S252" s="72"/>
      <c r="T252" s="25"/>
      <c r="U252" s="25"/>
      <c r="V252" s="25"/>
      <c r="W252" s="25"/>
      <c r="X252" s="25"/>
      <c r="Y252" s="25"/>
    </row>
    <row r="253" spans="1:25" s="68" customFormat="1" ht="12.75" customHeight="1">
      <c r="A253" s="22"/>
      <c r="B253" s="23"/>
      <c r="C253" s="19"/>
      <c r="D253" s="19"/>
      <c r="E253" s="52"/>
      <c r="F253" s="22"/>
      <c r="G253" s="22"/>
      <c r="I253" s="25"/>
      <c r="J253" s="25"/>
      <c r="K253" s="25"/>
      <c r="L253" s="25"/>
      <c r="M253" s="25"/>
      <c r="N253" s="25"/>
      <c r="O253" s="25"/>
      <c r="P253" s="25"/>
      <c r="Q253" s="25"/>
      <c r="R253" s="171"/>
      <c r="S253" s="72"/>
      <c r="T253" s="25"/>
      <c r="U253" s="25"/>
      <c r="V253" s="25"/>
      <c r="W253" s="25"/>
      <c r="X253" s="25"/>
      <c r="Y253" s="25"/>
    </row>
    <row r="254" spans="1:25" s="68" customFormat="1" ht="12.75" customHeight="1">
      <c r="A254" s="22"/>
      <c r="B254" s="23"/>
      <c r="C254" s="19"/>
      <c r="D254" s="19"/>
      <c r="E254" s="52"/>
      <c r="F254" s="22"/>
      <c r="G254" s="22"/>
      <c r="I254" s="25"/>
      <c r="J254" s="25"/>
      <c r="K254" s="25"/>
      <c r="L254" s="25"/>
      <c r="M254" s="25"/>
      <c r="N254" s="25"/>
      <c r="O254" s="25"/>
      <c r="P254" s="25"/>
      <c r="Q254" s="25"/>
      <c r="R254" s="171"/>
      <c r="S254" s="72"/>
      <c r="T254" s="25"/>
      <c r="U254" s="25"/>
      <c r="V254" s="25"/>
      <c r="W254" s="25"/>
      <c r="X254" s="25"/>
      <c r="Y254" s="25"/>
    </row>
    <row r="255" spans="1:25" s="68" customFormat="1" ht="12.75" customHeight="1">
      <c r="A255" s="22"/>
      <c r="B255" s="23"/>
      <c r="C255" s="19"/>
      <c r="D255" s="19"/>
      <c r="E255" s="52"/>
      <c r="F255" s="22"/>
      <c r="G255" s="22"/>
      <c r="I255" s="25"/>
      <c r="J255" s="25"/>
      <c r="K255" s="25"/>
      <c r="L255" s="25"/>
      <c r="M255" s="25"/>
      <c r="N255" s="25"/>
      <c r="O255" s="25"/>
      <c r="P255" s="25"/>
      <c r="Q255" s="25"/>
      <c r="R255" s="171"/>
      <c r="S255" s="72"/>
      <c r="T255" s="25"/>
      <c r="U255" s="25"/>
      <c r="V255" s="25"/>
      <c r="W255" s="25"/>
      <c r="X255" s="25"/>
      <c r="Y255" s="25"/>
    </row>
    <row r="256" spans="1:25" s="68" customFormat="1" ht="12.75" customHeight="1">
      <c r="A256" s="22"/>
      <c r="B256" s="23"/>
      <c r="C256" s="19"/>
      <c r="D256" s="19"/>
      <c r="E256" s="52"/>
      <c r="F256" s="22"/>
      <c r="G256" s="22"/>
      <c r="I256" s="25"/>
      <c r="J256" s="25"/>
      <c r="K256" s="25"/>
      <c r="L256" s="25"/>
      <c r="M256" s="25"/>
      <c r="N256" s="25"/>
      <c r="O256" s="25"/>
      <c r="P256" s="25"/>
      <c r="Q256" s="25"/>
      <c r="R256" s="171"/>
      <c r="S256" s="72"/>
      <c r="T256" s="25"/>
      <c r="U256" s="25"/>
      <c r="V256" s="25"/>
      <c r="W256" s="25"/>
      <c r="X256" s="25"/>
      <c r="Y256" s="25"/>
    </row>
    <row r="257" spans="1:25" s="68" customFormat="1" ht="12.75" customHeight="1">
      <c r="A257" s="22"/>
      <c r="B257" s="23"/>
      <c r="C257" s="19"/>
      <c r="D257" s="19"/>
      <c r="E257" s="52"/>
      <c r="F257" s="22"/>
      <c r="G257" s="22"/>
      <c r="I257" s="25"/>
      <c r="J257" s="25"/>
      <c r="K257" s="25"/>
      <c r="L257" s="25"/>
      <c r="M257" s="25"/>
      <c r="N257" s="25"/>
      <c r="O257" s="25"/>
      <c r="P257" s="25"/>
      <c r="Q257" s="25"/>
      <c r="R257" s="171"/>
      <c r="S257" s="72"/>
      <c r="T257" s="25"/>
      <c r="U257" s="25"/>
      <c r="V257" s="25"/>
      <c r="W257" s="25"/>
      <c r="X257" s="25"/>
      <c r="Y257" s="25"/>
    </row>
    <row r="258" spans="1:25" s="68" customFormat="1" ht="12.75" customHeight="1">
      <c r="A258" s="22"/>
      <c r="B258" s="23"/>
      <c r="C258" s="19"/>
      <c r="D258" s="19"/>
      <c r="E258" s="52"/>
      <c r="F258" s="22"/>
      <c r="G258" s="22"/>
      <c r="I258" s="25"/>
      <c r="J258" s="25"/>
      <c r="K258" s="25"/>
      <c r="L258" s="25"/>
      <c r="M258" s="25"/>
      <c r="N258" s="25"/>
      <c r="O258" s="25"/>
      <c r="P258" s="25"/>
      <c r="Q258" s="25"/>
      <c r="R258" s="171"/>
      <c r="S258" s="72"/>
      <c r="T258" s="25"/>
      <c r="U258" s="25"/>
      <c r="V258" s="25"/>
      <c r="W258" s="25"/>
      <c r="X258" s="25"/>
      <c r="Y258" s="25"/>
    </row>
    <row r="259" spans="1:25" s="68" customFormat="1" ht="12.75" customHeight="1">
      <c r="A259" s="22"/>
      <c r="B259" s="23"/>
      <c r="C259" s="19"/>
      <c r="D259" s="19"/>
      <c r="E259" s="52"/>
      <c r="F259" s="22"/>
      <c r="G259" s="22"/>
      <c r="I259" s="25"/>
      <c r="J259" s="25"/>
      <c r="K259" s="25"/>
      <c r="L259" s="25"/>
      <c r="M259" s="25"/>
      <c r="N259" s="25"/>
      <c r="O259" s="25"/>
      <c r="P259" s="25"/>
      <c r="Q259" s="25"/>
      <c r="R259" s="171"/>
      <c r="S259" s="72"/>
      <c r="T259" s="25"/>
      <c r="U259" s="25"/>
      <c r="V259" s="25"/>
      <c r="W259" s="25"/>
      <c r="X259" s="25"/>
      <c r="Y259" s="25"/>
    </row>
    <row r="260" spans="1:25" s="68" customFormat="1" ht="12.75" customHeight="1">
      <c r="A260" s="22"/>
      <c r="B260" s="23"/>
      <c r="C260" s="19"/>
      <c r="D260" s="19"/>
      <c r="E260" s="52"/>
      <c r="F260" s="22"/>
      <c r="G260" s="22"/>
      <c r="I260" s="25"/>
      <c r="J260" s="25"/>
      <c r="K260" s="25"/>
      <c r="L260" s="25"/>
      <c r="M260" s="25"/>
      <c r="N260" s="25"/>
      <c r="O260" s="25"/>
      <c r="P260" s="25"/>
      <c r="Q260" s="25"/>
      <c r="R260" s="171"/>
      <c r="S260" s="72"/>
      <c r="T260" s="25"/>
      <c r="U260" s="25"/>
      <c r="V260" s="25"/>
      <c r="W260" s="25"/>
      <c r="X260" s="25"/>
      <c r="Y260" s="25"/>
    </row>
    <row r="261" spans="1:25" s="68" customFormat="1" ht="12.75" customHeight="1">
      <c r="A261" s="22"/>
      <c r="B261" s="23"/>
      <c r="C261" s="19"/>
      <c r="D261" s="19"/>
      <c r="E261" s="52"/>
      <c r="F261" s="22"/>
      <c r="G261" s="22"/>
      <c r="I261" s="25"/>
      <c r="J261" s="25"/>
      <c r="K261" s="25"/>
      <c r="L261" s="25"/>
      <c r="M261" s="25"/>
      <c r="N261" s="25"/>
      <c r="O261" s="25"/>
      <c r="P261" s="25"/>
      <c r="Q261" s="25"/>
      <c r="R261" s="171"/>
      <c r="S261" s="72"/>
      <c r="T261" s="25"/>
      <c r="U261" s="25"/>
      <c r="V261" s="25"/>
      <c r="W261" s="25"/>
      <c r="X261" s="25"/>
      <c r="Y261" s="25"/>
    </row>
    <row r="262" spans="1:25" s="68" customFormat="1" ht="12.75" customHeight="1">
      <c r="A262" s="22"/>
      <c r="B262" s="23"/>
      <c r="C262" s="19"/>
      <c r="D262" s="19"/>
      <c r="E262" s="52"/>
      <c r="F262" s="22"/>
      <c r="G262" s="22"/>
      <c r="I262" s="25"/>
      <c r="J262" s="25"/>
      <c r="K262" s="25"/>
      <c r="L262" s="25"/>
      <c r="M262" s="25"/>
      <c r="N262" s="25"/>
      <c r="O262" s="25"/>
      <c r="P262" s="25"/>
      <c r="Q262" s="25"/>
      <c r="R262" s="171"/>
      <c r="S262" s="72"/>
      <c r="T262" s="25"/>
      <c r="U262" s="25"/>
      <c r="V262" s="25"/>
      <c r="W262" s="25"/>
      <c r="X262" s="25"/>
      <c r="Y262" s="25"/>
    </row>
    <row r="263" spans="1:25" s="68" customFormat="1" ht="12.75" customHeight="1">
      <c r="A263" s="22"/>
      <c r="B263" s="23"/>
      <c r="C263" s="19"/>
      <c r="D263" s="19"/>
      <c r="E263" s="52"/>
      <c r="F263" s="22"/>
      <c r="G263" s="22"/>
      <c r="I263" s="25"/>
      <c r="J263" s="25"/>
      <c r="K263" s="25"/>
      <c r="L263" s="25"/>
      <c r="M263" s="25"/>
      <c r="N263" s="25"/>
      <c r="O263" s="25"/>
      <c r="P263" s="25"/>
      <c r="Q263" s="25"/>
      <c r="R263" s="171"/>
      <c r="S263" s="72"/>
      <c r="T263" s="25"/>
      <c r="U263" s="25"/>
      <c r="V263" s="25"/>
      <c r="W263" s="25"/>
      <c r="X263" s="25"/>
      <c r="Y263" s="25"/>
    </row>
    <row r="264" spans="1:25" s="68" customFormat="1" ht="12.75" customHeight="1">
      <c r="A264" s="22"/>
      <c r="B264" s="23"/>
      <c r="C264" s="19"/>
      <c r="D264" s="19"/>
      <c r="E264" s="52"/>
      <c r="F264" s="22"/>
      <c r="G264" s="22"/>
      <c r="I264" s="25"/>
      <c r="J264" s="25"/>
      <c r="K264" s="25"/>
      <c r="L264" s="25"/>
      <c r="M264" s="25"/>
      <c r="N264" s="25"/>
      <c r="O264" s="25"/>
      <c r="P264" s="25"/>
      <c r="Q264" s="25"/>
      <c r="R264" s="171"/>
      <c r="S264" s="72"/>
      <c r="T264" s="25"/>
      <c r="U264" s="25"/>
      <c r="V264" s="25"/>
      <c r="W264" s="25"/>
      <c r="X264" s="25"/>
      <c r="Y264" s="25"/>
    </row>
    <row r="265" spans="1:25" s="68" customFormat="1" ht="12.75" customHeight="1">
      <c r="A265" s="22"/>
      <c r="B265" s="23"/>
      <c r="C265" s="19"/>
      <c r="D265" s="19"/>
      <c r="E265" s="52"/>
      <c r="F265" s="22"/>
      <c r="G265" s="22"/>
      <c r="I265" s="25"/>
      <c r="J265" s="25"/>
      <c r="K265" s="25"/>
      <c r="L265" s="25"/>
      <c r="M265" s="25"/>
      <c r="N265" s="25"/>
      <c r="O265" s="25"/>
      <c r="P265" s="25"/>
      <c r="Q265" s="25"/>
      <c r="R265" s="171"/>
      <c r="S265" s="72"/>
      <c r="T265" s="25"/>
      <c r="U265" s="25"/>
      <c r="V265" s="25"/>
      <c r="W265" s="25"/>
      <c r="X265" s="25"/>
      <c r="Y265" s="25"/>
    </row>
    <row r="266" spans="1:25" s="68" customFormat="1" ht="12.75" customHeight="1">
      <c r="A266" s="22"/>
      <c r="B266" s="23"/>
      <c r="C266" s="19"/>
      <c r="D266" s="19"/>
      <c r="E266" s="52"/>
      <c r="F266" s="22"/>
      <c r="G266" s="22"/>
      <c r="I266" s="25"/>
      <c r="J266" s="25"/>
      <c r="K266" s="25"/>
      <c r="L266" s="25"/>
      <c r="M266" s="25"/>
      <c r="N266" s="25"/>
      <c r="O266" s="25"/>
      <c r="P266" s="25"/>
      <c r="Q266" s="25"/>
      <c r="R266" s="171"/>
      <c r="S266" s="72"/>
      <c r="T266" s="25"/>
      <c r="U266" s="25"/>
      <c r="V266" s="25"/>
      <c r="W266" s="25"/>
      <c r="X266" s="25"/>
      <c r="Y266" s="25"/>
    </row>
    <row r="267" spans="1:25" s="68" customFormat="1" ht="12.75" customHeight="1">
      <c r="A267" s="22"/>
      <c r="B267" s="23"/>
      <c r="C267" s="19"/>
      <c r="D267" s="19"/>
      <c r="E267" s="52"/>
      <c r="F267" s="22"/>
      <c r="G267" s="22"/>
      <c r="I267" s="25"/>
      <c r="J267" s="25"/>
      <c r="K267" s="25"/>
      <c r="L267" s="25"/>
      <c r="M267" s="25"/>
      <c r="N267" s="25"/>
      <c r="O267" s="25"/>
      <c r="P267" s="25"/>
      <c r="Q267" s="25"/>
      <c r="R267" s="171"/>
      <c r="S267" s="72"/>
      <c r="T267" s="25"/>
      <c r="U267" s="25"/>
      <c r="V267" s="25"/>
      <c r="W267" s="25"/>
      <c r="X267" s="25"/>
      <c r="Y267" s="25"/>
    </row>
    <row r="268" spans="1:25" s="68" customFormat="1" ht="12.75" customHeight="1">
      <c r="A268" s="22"/>
      <c r="B268" s="23"/>
      <c r="C268" s="19"/>
      <c r="D268" s="19"/>
      <c r="E268" s="52"/>
      <c r="F268" s="22"/>
      <c r="G268" s="22"/>
      <c r="I268" s="25"/>
      <c r="J268" s="25"/>
      <c r="K268" s="25"/>
      <c r="L268" s="25"/>
      <c r="M268" s="25"/>
      <c r="N268" s="25"/>
      <c r="O268" s="25"/>
      <c r="P268" s="25"/>
      <c r="Q268" s="25"/>
      <c r="R268" s="171"/>
      <c r="S268" s="72"/>
      <c r="T268" s="25"/>
      <c r="U268" s="25"/>
      <c r="V268" s="25"/>
      <c r="W268" s="25"/>
      <c r="X268" s="25"/>
      <c r="Y268" s="25"/>
    </row>
    <row r="269" spans="1:25" s="68" customFormat="1" ht="12.75" customHeight="1">
      <c r="A269" s="22"/>
      <c r="B269" s="23"/>
      <c r="C269" s="19"/>
      <c r="D269" s="19"/>
      <c r="E269" s="52"/>
      <c r="F269" s="22"/>
      <c r="G269" s="22"/>
      <c r="I269" s="25"/>
      <c r="J269" s="25"/>
      <c r="K269" s="25"/>
      <c r="L269" s="25"/>
      <c r="M269" s="25"/>
      <c r="N269" s="25"/>
      <c r="O269" s="25"/>
      <c r="P269" s="25"/>
      <c r="Q269" s="25"/>
      <c r="R269" s="171"/>
      <c r="S269" s="72"/>
      <c r="T269" s="25"/>
      <c r="U269" s="25"/>
      <c r="V269" s="25"/>
      <c r="W269" s="25"/>
      <c r="X269" s="25"/>
      <c r="Y269" s="25"/>
    </row>
    <row r="270" spans="1:25" s="68" customFormat="1" ht="12.75" customHeight="1">
      <c r="A270" s="22"/>
      <c r="B270" s="23"/>
      <c r="C270" s="19"/>
      <c r="D270" s="19"/>
      <c r="E270" s="52"/>
      <c r="F270" s="22"/>
      <c r="G270" s="22"/>
      <c r="I270" s="25"/>
      <c r="J270" s="25"/>
      <c r="K270" s="25"/>
      <c r="L270" s="25"/>
      <c r="M270" s="25"/>
      <c r="N270" s="25"/>
      <c r="O270" s="25"/>
      <c r="P270" s="25"/>
      <c r="Q270" s="25"/>
      <c r="R270" s="171"/>
      <c r="S270" s="72"/>
      <c r="T270" s="25"/>
      <c r="U270" s="25"/>
      <c r="V270" s="25"/>
      <c r="W270" s="25"/>
      <c r="X270" s="25"/>
      <c r="Y270" s="25"/>
    </row>
    <row r="271" spans="1:25" s="68" customFormat="1" ht="12.75" customHeight="1">
      <c r="A271" s="22"/>
      <c r="B271" s="23"/>
      <c r="C271" s="19"/>
      <c r="D271" s="19"/>
      <c r="E271" s="52"/>
      <c r="F271" s="22"/>
      <c r="G271" s="22"/>
      <c r="I271" s="25"/>
      <c r="J271" s="25"/>
      <c r="K271" s="25"/>
      <c r="L271" s="25"/>
      <c r="M271" s="25"/>
      <c r="N271" s="25"/>
      <c r="O271" s="25"/>
      <c r="P271" s="25"/>
      <c r="Q271" s="25"/>
      <c r="R271" s="171"/>
      <c r="S271" s="72"/>
      <c r="T271" s="25"/>
      <c r="U271" s="25"/>
      <c r="V271" s="25"/>
      <c r="W271" s="25"/>
      <c r="X271" s="25"/>
      <c r="Y271" s="25"/>
    </row>
    <row r="272" spans="1:25" s="68" customFormat="1" ht="12.75" customHeight="1">
      <c r="A272" s="22"/>
      <c r="B272" s="23"/>
      <c r="C272" s="19"/>
      <c r="D272" s="19"/>
      <c r="E272" s="52"/>
      <c r="F272" s="22"/>
      <c r="G272" s="22"/>
      <c r="I272" s="25"/>
      <c r="J272" s="25"/>
      <c r="K272" s="25"/>
      <c r="L272" s="25"/>
      <c r="M272" s="25"/>
      <c r="N272" s="25"/>
      <c r="O272" s="25"/>
      <c r="P272" s="25"/>
      <c r="Q272" s="25"/>
      <c r="R272" s="171"/>
      <c r="S272" s="72"/>
      <c r="T272" s="25"/>
      <c r="U272" s="25"/>
      <c r="V272" s="25"/>
      <c r="W272" s="25"/>
      <c r="X272" s="25"/>
      <c r="Y272" s="25"/>
    </row>
    <row r="273" spans="1:25" s="68" customFormat="1" ht="12.75" customHeight="1">
      <c r="A273" s="22"/>
      <c r="B273" s="23"/>
      <c r="C273" s="19"/>
      <c r="D273" s="19"/>
      <c r="E273" s="52"/>
      <c r="F273" s="22"/>
      <c r="G273" s="22"/>
      <c r="I273" s="25"/>
      <c r="J273" s="25"/>
      <c r="K273" s="25"/>
      <c r="L273" s="25"/>
      <c r="M273" s="25"/>
      <c r="N273" s="25"/>
      <c r="O273" s="25"/>
      <c r="P273" s="25"/>
      <c r="Q273" s="25"/>
      <c r="R273" s="171"/>
      <c r="S273" s="72"/>
      <c r="T273" s="25"/>
      <c r="U273" s="25"/>
      <c r="V273" s="25"/>
      <c r="W273" s="25"/>
      <c r="X273" s="25"/>
      <c r="Y273" s="25"/>
    </row>
    <row r="274" spans="1:25" s="68" customFormat="1" ht="12.75" customHeight="1">
      <c r="A274" s="22"/>
      <c r="B274" s="23"/>
      <c r="C274" s="19"/>
      <c r="D274" s="19"/>
      <c r="E274" s="52"/>
      <c r="F274" s="22"/>
      <c r="G274" s="22"/>
      <c r="I274" s="25"/>
      <c r="J274" s="25"/>
      <c r="K274" s="25"/>
      <c r="L274" s="25"/>
      <c r="M274" s="25"/>
      <c r="N274" s="25"/>
      <c r="O274" s="25"/>
      <c r="P274" s="25"/>
      <c r="Q274" s="25"/>
      <c r="R274" s="171"/>
      <c r="S274" s="72"/>
      <c r="T274" s="25"/>
      <c r="U274" s="25"/>
      <c r="V274" s="25"/>
      <c r="W274" s="25"/>
      <c r="X274" s="25"/>
      <c r="Y274" s="25"/>
    </row>
    <row r="275" spans="1:25" s="68" customFormat="1" ht="12.75" customHeight="1">
      <c r="A275" s="22"/>
      <c r="B275" s="23"/>
      <c r="C275" s="19"/>
      <c r="D275" s="19"/>
      <c r="E275" s="52"/>
      <c r="F275" s="22"/>
      <c r="G275" s="22"/>
      <c r="I275" s="25"/>
      <c r="J275" s="25"/>
      <c r="K275" s="25"/>
      <c r="L275" s="25"/>
      <c r="M275" s="25"/>
      <c r="N275" s="25"/>
      <c r="O275" s="25"/>
      <c r="P275" s="25"/>
      <c r="Q275" s="25"/>
      <c r="R275" s="171"/>
      <c r="S275" s="72"/>
      <c r="T275" s="25"/>
      <c r="U275" s="25"/>
      <c r="V275" s="25"/>
      <c r="W275" s="25"/>
      <c r="X275" s="25"/>
      <c r="Y275" s="25"/>
    </row>
    <row r="276" spans="1:25" s="68" customFormat="1" ht="12.75" customHeight="1">
      <c r="A276" s="22"/>
      <c r="B276" s="23"/>
      <c r="C276" s="19"/>
      <c r="D276" s="19"/>
      <c r="E276" s="52"/>
      <c r="F276" s="22"/>
      <c r="G276" s="22"/>
      <c r="I276" s="25"/>
      <c r="J276" s="25"/>
      <c r="K276" s="25"/>
      <c r="L276" s="25"/>
      <c r="M276" s="25"/>
      <c r="N276" s="25"/>
      <c r="O276" s="25"/>
      <c r="P276" s="25"/>
      <c r="Q276" s="25"/>
      <c r="R276" s="171"/>
      <c r="S276" s="72"/>
      <c r="T276" s="25"/>
      <c r="U276" s="25"/>
      <c r="V276" s="25"/>
      <c r="W276" s="25"/>
      <c r="X276" s="25"/>
      <c r="Y276" s="25"/>
    </row>
    <row r="277" spans="1:25" s="68" customFormat="1" ht="12.75" customHeight="1">
      <c r="A277" s="22"/>
      <c r="B277" s="23"/>
      <c r="C277" s="19"/>
      <c r="D277" s="19"/>
      <c r="E277" s="52"/>
      <c r="F277" s="22"/>
      <c r="G277" s="22"/>
      <c r="I277" s="25"/>
      <c r="J277" s="25"/>
      <c r="K277" s="25"/>
      <c r="L277" s="25"/>
      <c r="M277" s="25"/>
      <c r="N277" s="25"/>
      <c r="O277" s="25"/>
      <c r="P277" s="25"/>
      <c r="Q277" s="25"/>
      <c r="R277" s="171"/>
      <c r="S277" s="72"/>
      <c r="T277" s="25"/>
      <c r="U277" s="25"/>
      <c r="V277" s="25"/>
      <c r="W277" s="25"/>
      <c r="X277" s="25"/>
      <c r="Y277" s="25"/>
    </row>
    <row r="278" spans="1:25" s="68" customFormat="1" ht="12.75" customHeight="1">
      <c r="A278" s="22"/>
      <c r="B278" s="23"/>
      <c r="C278" s="19"/>
      <c r="D278" s="19"/>
      <c r="E278" s="52"/>
      <c r="F278" s="22"/>
      <c r="G278" s="22"/>
      <c r="I278" s="25"/>
      <c r="J278" s="25"/>
      <c r="K278" s="25"/>
      <c r="L278" s="25"/>
      <c r="M278" s="25"/>
      <c r="N278" s="25"/>
      <c r="O278" s="25"/>
      <c r="P278" s="25"/>
      <c r="Q278" s="25"/>
      <c r="R278" s="171"/>
      <c r="S278" s="72"/>
      <c r="T278" s="25"/>
      <c r="U278" s="25"/>
      <c r="V278" s="25"/>
      <c r="W278" s="25"/>
      <c r="X278" s="25"/>
      <c r="Y278" s="25"/>
    </row>
    <row r="279" spans="1:25" s="68" customFormat="1" ht="12.75" customHeight="1">
      <c r="A279" s="22"/>
      <c r="B279" s="23"/>
      <c r="C279" s="19"/>
      <c r="D279" s="19"/>
      <c r="E279" s="52"/>
      <c r="F279" s="22"/>
      <c r="G279" s="22"/>
      <c r="I279" s="25"/>
      <c r="J279" s="25"/>
      <c r="K279" s="25"/>
      <c r="L279" s="25"/>
      <c r="M279" s="25"/>
      <c r="N279" s="25"/>
      <c r="O279" s="25"/>
      <c r="P279" s="25"/>
      <c r="Q279" s="25"/>
      <c r="R279" s="171"/>
      <c r="S279" s="72"/>
      <c r="T279" s="25"/>
      <c r="U279" s="25"/>
      <c r="V279" s="25"/>
      <c r="W279" s="25"/>
      <c r="X279" s="25"/>
      <c r="Y279" s="25"/>
    </row>
    <row r="280" spans="1:25" s="68" customFormat="1" ht="12.75" customHeight="1">
      <c r="A280" s="22"/>
      <c r="B280" s="23"/>
      <c r="C280" s="19"/>
      <c r="D280" s="19"/>
      <c r="E280" s="52"/>
      <c r="F280" s="22"/>
      <c r="G280" s="22"/>
      <c r="I280" s="25"/>
      <c r="J280" s="25"/>
      <c r="K280" s="25"/>
      <c r="L280" s="25"/>
      <c r="M280" s="25"/>
      <c r="N280" s="25"/>
      <c r="O280" s="25"/>
      <c r="P280" s="25"/>
      <c r="Q280" s="25"/>
      <c r="R280" s="171"/>
      <c r="S280" s="72"/>
      <c r="T280" s="25"/>
      <c r="U280" s="25"/>
      <c r="V280" s="25"/>
      <c r="W280" s="25"/>
      <c r="X280" s="25"/>
      <c r="Y280" s="25"/>
    </row>
    <row r="281" spans="1:25" s="68" customFormat="1" ht="12.75" customHeight="1">
      <c r="A281" s="22"/>
      <c r="B281" s="23"/>
      <c r="C281" s="19"/>
      <c r="D281" s="19"/>
      <c r="E281" s="52"/>
      <c r="F281" s="22"/>
      <c r="G281" s="22"/>
      <c r="I281" s="25"/>
      <c r="J281" s="25"/>
      <c r="K281" s="25"/>
      <c r="L281" s="25"/>
      <c r="M281" s="25"/>
      <c r="N281" s="25"/>
      <c r="O281" s="25"/>
      <c r="P281" s="25"/>
      <c r="Q281" s="25"/>
      <c r="R281" s="171"/>
      <c r="S281" s="72"/>
      <c r="T281" s="25"/>
      <c r="U281" s="25"/>
      <c r="V281" s="25"/>
      <c r="W281" s="25"/>
      <c r="X281" s="25"/>
      <c r="Y281" s="25"/>
    </row>
    <row r="282" spans="1:25" s="68" customFormat="1" ht="12.75" customHeight="1">
      <c r="A282" s="22"/>
      <c r="B282" s="23"/>
      <c r="C282" s="19"/>
      <c r="D282" s="19"/>
      <c r="E282" s="52"/>
      <c r="F282" s="22"/>
      <c r="G282" s="22"/>
      <c r="I282" s="25"/>
      <c r="J282" s="25"/>
      <c r="K282" s="25"/>
      <c r="L282" s="25"/>
      <c r="M282" s="25"/>
      <c r="N282" s="25"/>
      <c r="O282" s="25"/>
      <c r="P282" s="25"/>
      <c r="Q282" s="25"/>
      <c r="R282" s="171"/>
      <c r="S282" s="72"/>
      <c r="T282" s="25"/>
      <c r="U282" s="25"/>
      <c r="V282" s="25"/>
      <c r="W282" s="25"/>
      <c r="X282" s="25"/>
      <c r="Y282" s="25"/>
    </row>
    <row r="283" spans="1:25" s="68" customFormat="1" ht="12.75" customHeight="1">
      <c r="A283" s="22"/>
      <c r="B283" s="23"/>
      <c r="C283" s="19"/>
      <c r="D283" s="19"/>
      <c r="E283" s="52"/>
      <c r="F283" s="22"/>
      <c r="G283" s="22"/>
      <c r="I283" s="25"/>
      <c r="J283" s="25"/>
      <c r="K283" s="25"/>
      <c r="L283" s="25"/>
      <c r="M283" s="25"/>
      <c r="N283" s="25"/>
      <c r="O283" s="25"/>
      <c r="P283" s="25"/>
      <c r="Q283" s="25"/>
      <c r="R283" s="171"/>
      <c r="S283" s="72"/>
      <c r="T283" s="25"/>
      <c r="U283" s="25"/>
      <c r="V283" s="25"/>
      <c r="W283" s="25"/>
      <c r="X283" s="25"/>
      <c r="Y283" s="25"/>
    </row>
    <row r="284" spans="1:25" s="68" customFormat="1" ht="12.75" customHeight="1">
      <c r="A284" s="22"/>
      <c r="B284" s="23"/>
      <c r="C284" s="19"/>
      <c r="D284" s="19"/>
      <c r="E284" s="52"/>
      <c r="F284" s="22"/>
      <c r="G284" s="22"/>
      <c r="I284" s="25"/>
      <c r="J284" s="25"/>
      <c r="K284" s="25"/>
      <c r="L284" s="25"/>
      <c r="M284" s="25"/>
      <c r="N284" s="25"/>
      <c r="O284" s="25"/>
      <c r="P284" s="25"/>
      <c r="Q284" s="25"/>
      <c r="R284" s="171"/>
      <c r="S284" s="72"/>
      <c r="T284" s="25"/>
      <c r="U284" s="25"/>
      <c r="V284" s="25"/>
      <c r="W284" s="25"/>
      <c r="X284" s="25"/>
      <c r="Y284" s="25"/>
    </row>
    <row r="285" spans="1:25" s="68" customFormat="1" ht="12.75" customHeight="1">
      <c r="A285" s="22"/>
      <c r="B285" s="23"/>
      <c r="C285" s="19"/>
      <c r="D285" s="19"/>
      <c r="E285" s="52"/>
      <c r="F285" s="22"/>
      <c r="G285" s="22"/>
      <c r="I285" s="25"/>
      <c r="J285" s="25"/>
      <c r="K285" s="25"/>
      <c r="L285" s="25"/>
      <c r="M285" s="25"/>
      <c r="N285" s="25"/>
      <c r="O285" s="25"/>
      <c r="P285" s="25"/>
      <c r="Q285" s="25"/>
      <c r="R285" s="171"/>
      <c r="S285" s="72"/>
      <c r="T285" s="25"/>
      <c r="U285" s="25"/>
      <c r="V285" s="25"/>
      <c r="W285" s="25"/>
      <c r="X285" s="25"/>
      <c r="Y285" s="25"/>
    </row>
    <row r="286" spans="1:25" s="68" customFormat="1" ht="12.75" customHeight="1">
      <c r="A286" s="22"/>
      <c r="B286" s="23"/>
      <c r="C286" s="19"/>
      <c r="D286" s="19"/>
      <c r="E286" s="52"/>
      <c r="F286" s="22"/>
      <c r="G286" s="22"/>
      <c r="I286" s="25"/>
      <c r="J286" s="25"/>
      <c r="K286" s="25"/>
      <c r="L286" s="25"/>
      <c r="M286" s="25"/>
      <c r="N286" s="25"/>
      <c r="O286" s="25"/>
      <c r="P286" s="25"/>
      <c r="Q286" s="25"/>
      <c r="R286" s="171"/>
      <c r="S286" s="72"/>
      <c r="T286" s="25"/>
      <c r="U286" s="25"/>
      <c r="V286" s="25"/>
      <c r="W286" s="25"/>
      <c r="X286" s="25"/>
      <c r="Y286" s="25"/>
    </row>
    <row r="287" spans="1:25" s="68" customFormat="1" ht="12.75" customHeight="1">
      <c r="A287" s="22"/>
      <c r="B287" s="23"/>
      <c r="C287" s="19"/>
      <c r="D287" s="19"/>
      <c r="E287" s="52"/>
      <c r="F287" s="22"/>
      <c r="G287" s="22"/>
      <c r="I287" s="25"/>
      <c r="J287" s="25"/>
      <c r="K287" s="25"/>
      <c r="L287" s="25"/>
      <c r="M287" s="25"/>
      <c r="N287" s="25"/>
      <c r="O287" s="25"/>
      <c r="P287" s="25"/>
      <c r="Q287" s="25"/>
      <c r="R287" s="171"/>
      <c r="S287" s="72"/>
      <c r="T287" s="25"/>
      <c r="U287" s="25"/>
      <c r="V287" s="25"/>
      <c r="W287" s="25"/>
      <c r="X287" s="25"/>
      <c r="Y287" s="25"/>
    </row>
    <row r="288" spans="1:25" s="68" customFormat="1" ht="12.75" customHeight="1">
      <c r="A288" s="22"/>
      <c r="B288" s="23"/>
      <c r="C288" s="19"/>
      <c r="D288" s="19"/>
      <c r="E288" s="52"/>
      <c r="F288" s="22"/>
      <c r="G288" s="22"/>
      <c r="I288" s="25"/>
      <c r="J288" s="25"/>
      <c r="K288" s="25"/>
      <c r="L288" s="25"/>
      <c r="M288" s="25"/>
      <c r="N288" s="25"/>
      <c r="O288" s="25"/>
      <c r="P288" s="25"/>
      <c r="Q288" s="25"/>
      <c r="R288" s="171"/>
      <c r="S288" s="72"/>
      <c r="T288" s="25"/>
      <c r="U288" s="25"/>
      <c r="V288" s="25"/>
      <c r="W288" s="25"/>
      <c r="X288" s="25"/>
      <c r="Y288" s="25"/>
    </row>
    <row r="289" spans="1:25" s="68" customFormat="1" ht="12.75" customHeight="1">
      <c r="A289" s="22"/>
      <c r="B289" s="23"/>
      <c r="C289" s="19"/>
      <c r="D289" s="19"/>
      <c r="E289" s="52"/>
      <c r="F289" s="22"/>
      <c r="G289" s="22"/>
      <c r="I289" s="25"/>
      <c r="J289" s="25"/>
      <c r="K289" s="25"/>
      <c r="L289" s="25"/>
      <c r="M289" s="25"/>
      <c r="N289" s="25"/>
      <c r="O289" s="25"/>
      <c r="P289" s="25"/>
      <c r="Q289" s="25"/>
      <c r="R289" s="171"/>
      <c r="S289" s="72"/>
      <c r="T289" s="25"/>
      <c r="U289" s="25"/>
      <c r="V289" s="25"/>
      <c r="W289" s="25"/>
      <c r="X289" s="25"/>
      <c r="Y289" s="25"/>
    </row>
    <row r="290" spans="1:25" s="68" customFormat="1" ht="12.75" customHeight="1">
      <c r="A290" s="22"/>
      <c r="B290" s="23"/>
      <c r="C290" s="19"/>
      <c r="D290" s="19"/>
      <c r="E290" s="52"/>
      <c r="F290" s="22"/>
      <c r="G290" s="22"/>
      <c r="I290" s="25"/>
      <c r="J290" s="25"/>
      <c r="K290" s="25"/>
      <c r="L290" s="25"/>
      <c r="M290" s="25"/>
      <c r="N290" s="25"/>
      <c r="O290" s="25"/>
      <c r="P290" s="25"/>
      <c r="Q290" s="25"/>
      <c r="R290" s="171"/>
      <c r="S290" s="72"/>
      <c r="T290" s="25"/>
      <c r="U290" s="25"/>
      <c r="V290" s="25"/>
      <c r="W290" s="25"/>
      <c r="X290" s="25"/>
      <c r="Y290" s="25"/>
    </row>
    <row r="291" spans="1:25" s="68" customFormat="1" ht="12.75" customHeight="1">
      <c r="A291" s="22"/>
      <c r="B291" s="23"/>
      <c r="C291" s="19"/>
      <c r="D291" s="19"/>
      <c r="E291" s="52"/>
      <c r="F291" s="22"/>
      <c r="G291" s="22"/>
      <c r="I291" s="25"/>
      <c r="J291" s="25"/>
      <c r="K291" s="25"/>
      <c r="L291" s="25"/>
      <c r="M291" s="25"/>
      <c r="N291" s="25"/>
      <c r="O291" s="25"/>
      <c r="P291" s="25"/>
      <c r="Q291" s="25"/>
      <c r="R291" s="171"/>
      <c r="S291" s="72"/>
      <c r="T291" s="25"/>
      <c r="U291" s="25"/>
      <c r="V291" s="25"/>
      <c r="W291" s="25"/>
      <c r="X291" s="25"/>
      <c r="Y291" s="25"/>
    </row>
    <row r="292" spans="1:25" s="68" customFormat="1" ht="12.75" customHeight="1">
      <c r="A292" s="22"/>
      <c r="B292" s="23"/>
      <c r="C292" s="19"/>
      <c r="D292" s="19"/>
      <c r="E292" s="52"/>
      <c r="F292" s="22"/>
      <c r="G292" s="22"/>
      <c r="I292" s="25"/>
      <c r="J292" s="25"/>
      <c r="K292" s="25"/>
      <c r="L292" s="25"/>
      <c r="M292" s="25"/>
      <c r="N292" s="25"/>
      <c r="O292" s="25"/>
      <c r="P292" s="25"/>
      <c r="Q292" s="25"/>
      <c r="R292" s="171"/>
      <c r="S292" s="72"/>
      <c r="T292" s="25"/>
      <c r="U292" s="25"/>
      <c r="V292" s="25"/>
      <c r="W292" s="25"/>
      <c r="X292" s="25"/>
      <c r="Y292" s="25"/>
    </row>
    <row r="293" spans="1:25" s="68" customFormat="1" ht="12.75" customHeight="1">
      <c r="A293" s="22"/>
      <c r="B293" s="23"/>
      <c r="C293" s="19"/>
      <c r="D293" s="19"/>
      <c r="E293" s="52"/>
      <c r="F293" s="22"/>
      <c r="G293" s="22"/>
      <c r="I293" s="25"/>
      <c r="J293" s="25"/>
      <c r="K293" s="25"/>
      <c r="L293" s="25"/>
      <c r="M293" s="25"/>
      <c r="N293" s="25"/>
      <c r="O293" s="25"/>
      <c r="P293" s="25"/>
      <c r="Q293" s="25"/>
      <c r="R293" s="171"/>
      <c r="S293" s="72"/>
      <c r="T293" s="25"/>
      <c r="U293" s="25"/>
      <c r="V293" s="25"/>
      <c r="W293" s="25"/>
      <c r="X293" s="25"/>
      <c r="Y293" s="25"/>
    </row>
    <row r="294" spans="1:25" s="68" customFormat="1" ht="12.75" customHeight="1">
      <c r="A294" s="22"/>
      <c r="B294" s="23"/>
      <c r="C294" s="19"/>
      <c r="D294" s="19"/>
      <c r="E294" s="52"/>
      <c r="F294" s="22"/>
      <c r="G294" s="22"/>
      <c r="I294" s="25"/>
      <c r="J294" s="25"/>
      <c r="K294" s="25"/>
      <c r="L294" s="25"/>
      <c r="M294" s="25"/>
      <c r="N294" s="25"/>
      <c r="O294" s="25"/>
      <c r="P294" s="25"/>
      <c r="Q294" s="25"/>
      <c r="R294" s="171"/>
      <c r="S294" s="72"/>
      <c r="T294" s="25"/>
      <c r="U294" s="25"/>
      <c r="V294" s="25"/>
      <c r="W294" s="25"/>
      <c r="X294" s="25"/>
      <c r="Y294" s="25"/>
    </row>
    <row r="295" spans="1:25" s="68" customFormat="1" ht="12.75" customHeight="1">
      <c r="A295" s="22"/>
      <c r="B295" s="23"/>
      <c r="C295" s="19"/>
      <c r="D295" s="19"/>
      <c r="E295" s="52"/>
      <c r="F295" s="22"/>
      <c r="G295" s="22"/>
      <c r="I295" s="25"/>
      <c r="J295" s="25"/>
      <c r="K295" s="25"/>
      <c r="L295" s="25"/>
      <c r="M295" s="25"/>
      <c r="N295" s="25"/>
      <c r="O295" s="25"/>
      <c r="P295" s="25"/>
      <c r="Q295" s="25"/>
      <c r="R295" s="171"/>
      <c r="S295" s="72"/>
      <c r="T295" s="25"/>
      <c r="U295" s="25"/>
      <c r="V295" s="25"/>
      <c r="W295" s="25"/>
      <c r="X295" s="25"/>
      <c r="Y295" s="25"/>
    </row>
    <row r="296" spans="1:25" s="68" customFormat="1" ht="12.75" customHeight="1">
      <c r="A296" s="22"/>
      <c r="B296" s="23"/>
      <c r="C296" s="19"/>
      <c r="D296" s="19"/>
      <c r="E296" s="52"/>
      <c r="F296" s="22"/>
      <c r="G296" s="22"/>
      <c r="I296" s="25"/>
      <c r="J296" s="25"/>
      <c r="K296" s="25"/>
      <c r="L296" s="25"/>
      <c r="M296" s="25"/>
      <c r="N296" s="25"/>
      <c r="O296" s="25"/>
      <c r="P296" s="25"/>
      <c r="Q296" s="25"/>
      <c r="R296" s="171"/>
      <c r="S296" s="72"/>
      <c r="T296" s="25"/>
      <c r="U296" s="25"/>
      <c r="V296" s="25"/>
      <c r="W296" s="25"/>
      <c r="X296" s="25"/>
      <c r="Y296" s="25"/>
    </row>
    <row r="297" spans="1:25" s="68" customFormat="1" ht="12.75" customHeight="1">
      <c r="A297" s="22"/>
      <c r="B297" s="23"/>
      <c r="C297" s="19"/>
      <c r="D297" s="19"/>
      <c r="E297" s="52"/>
      <c r="F297" s="22"/>
      <c r="G297" s="22"/>
      <c r="I297" s="25"/>
      <c r="J297" s="25"/>
      <c r="K297" s="25"/>
      <c r="L297" s="25"/>
      <c r="M297" s="25"/>
      <c r="N297" s="25"/>
      <c r="O297" s="25"/>
      <c r="P297" s="25"/>
      <c r="Q297" s="25"/>
      <c r="R297" s="171"/>
      <c r="S297" s="72"/>
      <c r="T297" s="25"/>
      <c r="U297" s="25"/>
      <c r="V297" s="25"/>
      <c r="W297" s="25"/>
      <c r="X297" s="25"/>
      <c r="Y297" s="25"/>
    </row>
    <row r="298" spans="1:25" s="68" customFormat="1" ht="12.75" customHeight="1">
      <c r="A298" s="22"/>
      <c r="B298" s="23"/>
      <c r="C298" s="19"/>
      <c r="D298" s="19"/>
      <c r="E298" s="52"/>
      <c r="F298" s="22"/>
      <c r="G298" s="22"/>
      <c r="I298" s="25"/>
      <c r="J298" s="25"/>
      <c r="K298" s="25"/>
      <c r="L298" s="25"/>
      <c r="M298" s="25"/>
      <c r="N298" s="25"/>
      <c r="O298" s="25"/>
      <c r="P298" s="25"/>
      <c r="Q298" s="25"/>
      <c r="R298" s="171"/>
      <c r="S298" s="72"/>
      <c r="T298" s="25"/>
      <c r="U298" s="25"/>
      <c r="V298" s="25"/>
      <c r="W298" s="25"/>
      <c r="X298" s="25"/>
      <c r="Y298" s="25"/>
    </row>
    <row r="299" spans="1:25" s="68" customFormat="1" ht="12.75" customHeight="1">
      <c r="A299" s="22"/>
      <c r="B299" s="23"/>
      <c r="C299" s="19"/>
      <c r="D299" s="19"/>
      <c r="E299" s="52"/>
      <c r="F299" s="22"/>
      <c r="G299" s="22"/>
      <c r="I299" s="25"/>
      <c r="J299" s="25"/>
      <c r="K299" s="25"/>
      <c r="L299" s="25"/>
      <c r="M299" s="25"/>
      <c r="N299" s="25"/>
      <c r="O299" s="25"/>
      <c r="P299" s="25"/>
      <c r="Q299" s="25"/>
      <c r="R299" s="171"/>
      <c r="S299" s="72"/>
      <c r="T299" s="25"/>
      <c r="U299" s="25"/>
      <c r="V299" s="25"/>
      <c r="W299" s="25"/>
      <c r="X299" s="25"/>
      <c r="Y299" s="25"/>
    </row>
    <row r="300" spans="1:25" s="68" customFormat="1" ht="12.75" customHeight="1">
      <c r="A300" s="22"/>
      <c r="B300" s="23"/>
      <c r="C300" s="19"/>
      <c r="D300" s="19"/>
      <c r="E300" s="52"/>
      <c r="F300" s="22"/>
      <c r="G300" s="22"/>
      <c r="I300" s="25"/>
      <c r="J300" s="25"/>
      <c r="K300" s="25"/>
      <c r="L300" s="25"/>
      <c r="M300" s="25"/>
      <c r="N300" s="25"/>
      <c r="O300" s="25"/>
      <c r="P300" s="25"/>
      <c r="Q300" s="25"/>
      <c r="R300" s="171"/>
      <c r="S300" s="72"/>
      <c r="T300" s="25"/>
      <c r="U300" s="25"/>
      <c r="V300" s="25"/>
      <c r="W300" s="25"/>
      <c r="X300" s="25"/>
      <c r="Y300" s="25"/>
    </row>
    <row r="301" spans="1:25" s="68" customFormat="1" ht="12.75" customHeight="1">
      <c r="A301" s="22"/>
      <c r="B301" s="23"/>
      <c r="C301" s="19"/>
      <c r="D301" s="19"/>
      <c r="E301" s="52"/>
      <c r="F301" s="22"/>
      <c r="G301" s="22"/>
      <c r="I301" s="25"/>
      <c r="J301" s="25"/>
      <c r="K301" s="25"/>
      <c r="L301" s="25"/>
      <c r="M301" s="25"/>
      <c r="N301" s="25"/>
      <c r="O301" s="25"/>
      <c r="P301" s="25"/>
      <c r="Q301" s="25"/>
      <c r="R301" s="171"/>
      <c r="S301" s="72"/>
      <c r="T301" s="25"/>
      <c r="U301" s="25"/>
      <c r="V301" s="25"/>
      <c r="W301" s="25"/>
      <c r="X301" s="25"/>
      <c r="Y301" s="25"/>
    </row>
    <row r="302" spans="1:25" s="68" customFormat="1" ht="12.75" customHeight="1">
      <c r="A302" s="22"/>
      <c r="B302" s="23"/>
      <c r="C302" s="19"/>
      <c r="D302" s="19"/>
      <c r="E302" s="52"/>
      <c r="F302" s="22"/>
      <c r="G302" s="22"/>
      <c r="I302" s="25"/>
      <c r="J302" s="25"/>
      <c r="K302" s="25"/>
      <c r="L302" s="25"/>
      <c r="M302" s="25"/>
      <c r="N302" s="25"/>
      <c r="O302" s="25"/>
      <c r="P302" s="25"/>
      <c r="Q302" s="25"/>
      <c r="R302" s="171"/>
      <c r="S302" s="72"/>
      <c r="T302" s="25"/>
      <c r="U302" s="25"/>
      <c r="V302" s="25"/>
      <c r="W302" s="25"/>
      <c r="X302" s="25"/>
      <c r="Y302" s="25"/>
    </row>
    <row r="303" spans="1:25" s="68" customFormat="1" ht="12.75" customHeight="1">
      <c r="A303" s="22"/>
      <c r="B303" s="23"/>
      <c r="C303" s="19"/>
      <c r="D303" s="19"/>
      <c r="E303" s="52"/>
      <c r="F303" s="22"/>
      <c r="G303" s="22"/>
      <c r="I303" s="25"/>
      <c r="J303" s="25"/>
      <c r="K303" s="25"/>
      <c r="L303" s="25"/>
      <c r="M303" s="25"/>
      <c r="N303" s="25"/>
      <c r="O303" s="25"/>
      <c r="P303" s="25"/>
      <c r="Q303" s="25"/>
      <c r="R303" s="171"/>
      <c r="S303" s="72"/>
      <c r="T303" s="25"/>
      <c r="U303" s="25"/>
      <c r="V303" s="25"/>
      <c r="W303" s="25"/>
      <c r="X303" s="25"/>
      <c r="Y303" s="25"/>
    </row>
    <row r="304" spans="1:25" s="68" customFormat="1" ht="12.75" customHeight="1">
      <c r="A304" s="22"/>
      <c r="B304" s="23"/>
      <c r="C304" s="19"/>
      <c r="D304" s="19"/>
      <c r="E304" s="52"/>
      <c r="F304" s="22"/>
      <c r="G304" s="22"/>
      <c r="I304" s="25"/>
      <c r="J304" s="25"/>
      <c r="K304" s="25"/>
      <c r="L304" s="25"/>
      <c r="M304" s="25"/>
      <c r="N304" s="25"/>
      <c r="O304" s="25"/>
      <c r="P304" s="25"/>
      <c r="Q304" s="25"/>
      <c r="R304" s="171"/>
      <c r="S304" s="72"/>
      <c r="T304" s="25"/>
      <c r="U304" s="25"/>
      <c r="V304" s="25"/>
      <c r="W304" s="25"/>
      <c r="X304" s="25"/>
      <c r="Y304" s="25"/>
    </row>
    <row r="305" spans="1:25" s="68" customFormat="1" ht="12.75" customHeight="1">
      <c r="A305" s="22"/>
      <c r="B305" s="23"/>
      <c r="C305" s="19"/>
      <c r="D305" s="19"/>
      <c r="E305" s="52"/>
      <c r="F305" s="22"/>
      <c r="G305" s="22"/>
      <c r="I305" s="25"/>
      <c r="J305" s="25"/>
      <c r="K305" s="25"/>
      <c r="L305" s="25"/>
      <c r="M305" s="25"/>
      <c r="N305" s="25"/>
      <c r="O305" s="25"/>
      <c r="P305" s="25"/>
      <c r="Q305" s="25"/>
      <c r="R305" s="171"/>
      <c r="S305" s="72"/>
      <c r="T305" s="25"/>
      <c r="U305" s="25"/>
      <c r="V305" s="25"/>
      <c r="W305" s="25"/>
      <c r="X305" s="25"/>
      <c r="Y305" s="25"/>
    </row>
    <row r="306" spans="1:25" s="68" customFormat="1" ht="12.75" customHeight="1">
      <c r="A306" s="22"/>
      <c r="B306" s="23"/>
      <c r="C306" s="19"/>
      <c r="D306" s="19"/>
      <c r="E306" s="52"/>
      <c r="F306" s="22"/>
      <c r="G306" s="22"/>
      <c r="I306" s="25"/>
      <c r="J306" s="25"/>
      <c r="K306" s="25"/>
      <c r="L306" s="25"/>
      <c r="M306" s="25"/>
      <c r="N306" s="25"/>
      <c r="O306" s="25"/>
      <c r="P306" s="25"/>
      <c r="Q306" s="25"/>
      <c r="R306" s="171"/>
      <c r="S306" s="72"/>
      <c r="T306" s="25"/>
      <c r="U306" s="25"/>
      <c r="V306" s="25"/>
      <c r="W306" s="25"/>
      <c r="X306" s="25"/>
      <c r="Y306" s="25"/>
    </row>
    <row r="307" spans="1:25" s="68" customFormat="1" ht="12.75" customHeight="1">
      <c r="A307" s="22"/>
      <c r="B307" s="23"/>
      <c r="C307" s="19"/>
      <c r="D307" s="19"/>
      <c r="E307" s="52"/>
      <c r="F307" s="22"/>
      <c r="G307" s="22"/>
      <c r="I307" s="25"/>
      <c r="J307" s="25"/>
      <c r="K307" s="25"/>
      <c r="L307" s="25"/>
      <c r="M307" s="25"/>
      <c r="N307" s="25"/>
      <c r="O307" s="25"/>
      <c r="P307" s="25"/>
      <c r="Q307" s="25"/>
      <c r="R307" s="171"/>
      <c r="S307" s="72"/>
      <c r="T307" s="25"/>
      <c r="U307" s="25"/>
      <c r="V307" s="25"/>
      <c r="W307" s="25"/>
      <c r="X307" s="25"/>
      <c r="Y307" s="25"/>
    </row>
    <row r="308" spans="1:25" s="68" customFormat="1" ht="12.75" customHeight="1">
      <c r="A308" s="22"/>
      <c r="B308" s="23"/>
      <c r="C308" s="19"/>
      <c r="D308" s="19"/>
      <c r="E308" s="52"/>
      <c r="F308" s="22"/>
      <c r="G308" s="22"/>
      <c r="I308" s="25"/>
      <c r="J308" s="25"/>
      <c r="K308" s="25"/>
      <c r="L308" s="25"/>
      <c r="M308" s="25"/>
      <c r="N308" s="25"/>
      <c r="O308" s="25"/>
      <c r="P308" s="25"/>
      <c r="Q308" s="25"/>
      <c r="R308" s="171"/>
      <c r="S308" s="72"/>
      <c r="T308" s="25"/>
      <c r="U308" s="25"/>
      <c r="V308" s="25"/>
      <c r="W308" s="25"/>
      <c r="X308" s="25"/>
      <c r="Y308" s="25"/>
    </row>
    <row r="309" spans="1:25" s="68" customFormat="1" ht="12.75" customHeight="1">
      <c r="A309" s="22"/>
      <c r="B309" s="23"/>
      <c r="C309" s="19"/>
      <c r="D309" s="19"/>
      <c r="E309" s="52"/>
      <c r="F309" s="22"/>
      <c r="G309" s="22"/>
      <c r="I309" s="25"/>
      <c r="J309" s="25"/>
      <c r="K309" s="25"/>
      <c r="L309" s="25"/>
      <c r="M309" s="25"/>
      <c r="N309" s="25"/>
      <c r="O309" s="25"/>
      <c r="P309" s="25"/>
      <c r="Q309" s="25"/>
      <c r="R309" s="171"/>
      <c r="S309" s="72"/>
      <c r="T309" s="25"/>
      <c r="U309" s="25"/>
      <c r="V309" s="25"/>
      <c r="W309" s="25"/>
      <c r="X309" s="25"/>
      <c r="Y309" s="25"/>
    </row>
    <row r="310" spans="1:25" s="68" customFormat="1" ht="12.75" customHeight="1">
      <c r="A310" s="22"/>
      <c r="B310" s="23"/>
      <c r="C310" s="19"/>
      <c r="D310" s="19"/>
      <c r="E310" s="52"/>
      <c r="F310" s="22"/>
      <c r="G310" s="22"/>
      <c r="I310" s="25"/>
      <c r="J310" s="25"/>
      <c r="K310" s="25"/>
      <c r="L310" s="25"/>
      <c r="M310" s="25"/>
      <c r="N310" s="25"/>
      <c r="O310" s="25"/>
      <c r="P310" s="25"/>
      <c r="Q310" s="25"/>
      <c r="R310" s="171"/>
      <c r="S310" s="72"/>
      <c r="T310" s="25"/>
      <c r="U310" s="25"/>
      <c r="V310" s="25"/>
      <c r="W310" s="25"/>
      <c r="X310" s="25"/>
      <c r="Y310" s="25"/>
    </row>
    <row r="311" spans="1:25" s="68" customFormat="1" ht="12.75" customHeight="1">
      <c r="A311" s="22"/>
      <c r="B311" s="23"/>
      <c r="C311" s="19"/>
      <c r="D311" s="19"/>
      <c r="E311" s="52"/>
      <c r="F311" s="22"/>
      <c r="G311" s="22"/>
      <c r="I311" s="25"/>
      <c r="J311" s="25"/>
      <c r="K311" s="25"/>
      <c r="L311" s="25"/>
      <c r="M311" s="25"/>
      <c r="N311" s="25"/>
      <c r="O311" s="25"/>
      <c r="P311" s="25"/>
      <c r="Q311" s="25"/>
      <c r="R311" s="171"/>
      <c r="S311" s="72"/>
      <c r="T311" s="25"/>
      <c r="U311" s="25"/>
      <c r="V311" s="25"/>
      <c r="W311" s="25"/>
      <c r="X311" s="25"/>
      <c r="Y311" s="25"/>
    </row>
    <row r="312" spans="1:25" s="68" customFormat="1" ht="12.75" customHeight="1">
      <c r="A312" s="22"/>
      <c r="B312" s="23"/>
      <c r="C312" s="19"/>
      <c r="D312" s="19"/>
      <c r="E312" s="52"/>
      <c r="F312" s="22"/>
      <c r="G312" s="22"/>
      <c r="I312" s="25"/>
      <c r="J312" s="25"/>
      <c r="K312" s="25"/>
      <c r="L312" s="25"/>
      <c r="M312" s="25"/>
      <c r="N312" s="25"/>
      <c r="O312" s="25"/>
      <c r="P312" s="25"/>
      <c r="Q312" s="25"/>
      <c r="R312" s="171"/>
      <c r="S312" s="72"/>
      <c r="T312" s="25"/>
      <c r="U312" s="25"/>
      <c r="V312" s="25"/>
      <c r="W312" s="25"/>
      <c r="X312" s="25"/>
      <c r="Y312" s="25"/>
    </row>
    <row r="313" spans="1:25" s="68" customFormat="1" ht="12.75" customHeight="1">
      <c r="A313" s="22"/>
      <c r="B313" s="23"/>
      <c r="C313" s="19"/>
      <c r="D313" s="19"/>
      <c r="E313" s="52"/>
      <c r="F313" s="22"/>
      <c r="G313" s="22"/>
      <c r="I313" s="25"/>
      <c r="J313" s="25"/>
      <c r="K313" s="25"/>
      <c r="L313" s="25"/>
      <c r="M313" s="25"/>
      <c r="N313" s="25"/>
      <c r="O313" s="25"/>
      <c r="P313" s="25"/>
      <c r="Q313" s="25"/>
      <c r="R313" s="171"/>
      <c r="S313" s="72"/>
      <c r="T313" s="25"/>
      <c r="U313" s="25"/>
      <c r="V313" s="25"/>
      <c r="W313" s="25"/>
      <c r="X313" s="25"/>
      <c r="Y313" s="25"/>
    </row>
    <row r="314" spans="1:25" s="68" customFormat="1" ht="12.75" customHeight="1">
      <c r="A314" s="22"/>
      <c r="B314" s="23"/>
      <c r="C314" s="19"/>
      <c r="D314" s="19"/>
      <c r="E314" s="52"/>
      <c r="F314" s="22"/>
      <c r="G314" s="22"/>
      <c r="I314" s="25"/>
      <c r="J314" s="25"/>
      <c r="K314" s="25"/>
      <c r="L314" s="25"/>
      <c r="M314" s="25"/>
      <c r="N314" s="25"/>
      <c r="O314" s="25"/>
      <c r="P314" s="25"/>
      <c r="Q314" s="25"/>
      <c r="R314" s="171"/>
      <c r="S314" s="72"/>
      <c r="T314" s="25"/>
      <c r="U314" s="25"/>
      <c r="V314" s="25"/>
      <c r="W314" s="25"/>
      <c r="X314" s="25"/>
      <c r="Y314" s="25"/>
    </row>
    <row r="315" spans="1:25" s="68" customFormat="1" ht="12.75" customHeight="1">
      <c r="A315" s="22"/>
      <c r="B315" s="23"/>
      <c r="C315" s="19"/>
      <c r="D315" s="19"/>
      <c r="E315" s="52"/>
      <c r="F315" s="22"/>
      <c r="G315" s="22"/>
      <c r="I315" s="25"/>
      <c r="J315" s="25"/>
      <c r="K315" s="25"/>
      <c r="L315" s="25"/>
      <c r="M315" s="25"/>
      <c r="N315" s="25"/>
      <c r="O315" s="25"/>
      <c r="P315" s="25"/>
      <c r="Q315" s="25"/>
      <c r="R315" s="171"/>
      <c r="S315" s="72"/>
      <c r="T315" s="25"/>
      <c r="U315" s="25"/>
      <c r="V315" s="25"/>
      <c r="W315" s="25"/>
      <c r="X315" s="25"/>
      <c r="Y315" s="25"/>
    </row>
    <row r="316" spans="1:25" s="68" customFormat="1" ht="12.75" customHeight="1">
      <c r="A316" s="22"/>
      <c r="B316" s="23"/>
      <c r="C316" s="19"/>
      <c r="D316" s="19"/>
      <c r="E316" s="52"/>
      <c r="F316" s="22"/>
      <c r="G316" s="22"/>
      <c r="I316" s="25"/>
      <c r="J316" s="25"/>
      <c r="K316" s="25"/>
      <c r="L316" s="25"/>
      <c r="M316" s="25"/>
      <c r="N316" s="25"/>
      <c r="O316" s="25"/>
      <c r="P316" s="25"/>
      <c r="Q316" s="25"/>
      <c r="R316" s="171"/>
      <c r="S316" s="72"/>
      <c r="T316" s="25"/>
      <c r="U316" s="25"/>
      <c r="V316" s="25"/>
      <c r="W316" s="25"/>
      <c r="X316" s="25"/>
      <c r="Y316" s="25"/>
    </row>
    <row r="317" spans="1:25" s="68" customFormat="1" ht="12.75" customHeight="1">
      <c r="A317" s="22"/>
      <c r="B317" s="23"/>
      <c r="C317" s="19"/>
      <c r="D317" s="19"/>
      <c r="E317" s="52"/>
      <c r="F317" s="22"/>
      <c r="G317" s="22"/>
      <c r="I317" s="25"/>
      <c r="J317" s="25"/>
      <c r="K317" s="25"/>
      <c r="L317" s="25"/>
      <c r="M317" s="25"/>
      <c r="N317" s="25"/>
      <c r="O317" s="25"/>
      <c r="P317" s="25"/>
      <c r="Q317" s="25"/>
      <c r="R317" s="171"/>
      <c r="S317" s="72"/>
      <c r="T317" s="25"/>
      <c r="U317" s="25"/>
      <c r="V317" s="25"/>
      <c r="W317" s="25"/>
      <c r="X317" s="25"/>
      <c r="Y317" s="25"/>
    </row>
    <row r="318" spans="1:25" s="68" customFormat="1" ht="12.75" customHeight="1">
      <c r="A318" s="22"/>
      <c r="B318" s="23"/>
      <c r="C318" s="19"/>
      <c r="D318" s="19"/>
      <c r="E318" s="52"/>
      <c r="F318" s="22"/>
      <c r="G318" s="22"/>
      <c r="I318" s="25"/>
      <c r="J318" s="25"/>
      <c r="K318" s="25"/>
      <c r="L318" s="25"/>
      <c r="M318" s="25"/>
      <c r="N318" s="25"/>
      <c r="O318" s="25"/>
      <c r="P318" s="25"/>
      <c r="Q318" s="25"/>
      <c r="R318" s="171"/>
      <c r="S318" s="72"/>
      <c r="T318" s="25"/>
      <c r="U318" s="25"/>
      <c r="V318" s="25"/>
      <c r="W318" s="25"/>
      <c r="X318" s="25"/>
      <c r="Y318" s="25"/>
    </row>
    <row r="319" spans="1:25" s="68" customFormat="1" ht="12.75" customHeight="1">
      <c r="A319" s="22"/>
      <c r="B319" s="23"/>
      <c r="C319" s="19"/>
      <c r="D319" s="19"/>
      <c r="E319" s="52"/>
      <c r="F319" s="22"/>
      <c r="G319" s="22"/>
      <c r="I319" s="25"/>
      <c r="J319" s="25"/>
      <c r="K319" s="25"/>
      <c r="L319" s="25"/>
      <c r="M319" s="25"/>
      <c r="N319" s="25"/>
      <c r="O319" s="25"/>
      <c r="P319" s="25"/>
      <c r="Q319" s="25"/>
      <c r="R319" s="171"/>
      <c r="S319" s="72"/>
      <c r="T319" s="25"/>
      <c r="U319" s="25"/>
      <c r="V319" s="25"/>
      <c r="W319" s="25"/>
      <c r="X319" s="25"/>
      <c r="Y319" s="25"/>
    </row>
    <row r="320" spans="1:25" s="68" customFormat="1" ht="12.75" customHeight="1">
      <c r="A320" s="22"/>
      <c r="B320" s="23"/>
      <c r="C320" s="19"/>
      <c r="D320" s="19"/>
      <c r="E320" s="52"/>
      <c r="F320" s="22"/>
      <c r="G320" s="22"/>
      <c r="I320" s="25"/>
      <c r="J320" s="25"/>
      <c r="K320" s="25"/>
      <c r="L320" s="25"/>
      <c r="M320" s="25"/>
      <c r="N320" s="25"/>
      <c r="O320" s="25"/>
      <c r="P320" s="25"/>
      <c r="Q320" s="25"/>
      <c r="R320" s="171"/>
      <c r="S320" s="72"/>
      <c r="T320" s="25"/>
      <c r="U320" s="25"/>
      <c r="V320" s="25"/>
      <c r="W320" s="25"/>
      <c r="X320" s="25"/>
      <c r="Y320" s="25"/>
    </row>
    <row r="321" spans="1:25" s="68" customFormat="1" ht="12.75" customHeight="1">
      <c r="A321" s="22"/>
      <c r="B321" s="23"/>
      <c r="C321" s="19"/>
      <c r="D321" s="19"/>
      <c r="E321" s="52"/>
      <c r="F321" s="22"/>
      <c r="G321" s="22"/>
      <c r="I321" s="25"/>
      <c r="J321" s="25"/>
      <c r="K321" s="25"/>
      <c r="L321" s="25"/>
      <c r="M321" s="25"/>
      <c r="N321" s="25"/>
      <c r="O321" s="25"/>
      <c r="P321" s="25"/>
      <c r="Q321" s="25"/>
      <c r="R321" s="171"/>
      <c r="S321" s="72"/>
      <c r="T321" s="25"/>
      <c r="U321" s="25"/>
      <c r="V321" s="25"/>
      <c r="W321" s="25"/>
      <c r="X321" s="25"/>
      <c r="Y321" s="25"/>
    </row>
    <row r="322" spans="1:25" s="68" customFormat="1" ht="12.75" customHeight="1">
      <c r="A322" s="22"/>
      <c r="B322" s="23"/>
      <c r="C322" s="19"/>
      <c r="D322" s="19"/>
      <c r="E322" s="52"/>
      <c r="F322" s="22"/>
      <c r="G322" s="22"/>
      <c r="I322" s="25"/>
      <c r="J322" s="25"/>
      <c r="K322" s="25"/>
      <c r="L322" s="25"/>
      <c r="M322" s="25"/>
      <c r="N322" s="25"/>
      <c r="O322" s="25"/>
      <c r="P322" s="25"/>
      <c r="Q322" s="25"/>
      <c r="R322" s="171"/>
      <c r="S322" s="72"/>
      <c r="T322" s="25"/>
      <c r="U322" s="25"/>
      <c r="V322" s="25"/>
      <c r="W322" s="25"/>
      <c r="X322" s="25"/>
      <c r="Y322" s="25"/>
    </row>
    <row r="323" spans="1:25" s="68" customFormat="1" ht="12.75" customHeight="1">
      <c r="A323" s="22"/>
      <c r="B323" s="23"/>
      <c r="C323" s="19"/>
      <c r="D323" s="19"/>
      <c r="E323" s="52"/>
      <c r="F323" s="22"/>
      <c r="G323" s="22"/>
      <c r="I323" s="25"/>
      <c r="J323" s="25"/>
      <c r="K323" s="25"/>
      <c r="L323" s="25"/>
      <c r="M323" s="25"/>
      <c r="N323" s="25"/>
      <c r="O323" s="25"/>
      <c r="P323" s="25"/>
      <c r="Q323" s="25"/>
      <c r="R323" s="171"/>
      <c r="S323" s="72"/>
      <c r="T323" s="25"/>
      <c r="U323" s="25"/>
      <c r="V323" s="25"/>
      <c r="W323" s="25"/>
      <c r="X323" s="25"/>
      <c r="Y323" s="25"/>
    </row>
    <row r="324" spans="1:25" s="68" customFormat="1" ht="12.75" customHeight="1">
      <c r="A324" s="22"/>
      <c r="B324" s="23"/>
      <c r="C324" s="19"/>
      <c r="D324" s="19"/>
      <c r="E324" s="52"/>
      <c r="F324" s="22"/>
      <c r="G324" s="22"/>
      <c r="I324" s="25"/>
      <c r="J324" s="25"/>
      <c r="K324" s="25"/>
      <c r="L324" s="25"/>
      <c r="M324" s="25"/>
      <c r="N324" s="25"/>
      <c r="O324" s="25"/>
      <c r="P324" s="25"/>
      <c r="Q324" s="25"/>
      <c r="R324" s="171"/>
      <c r="S324" s="72"/>
      <c r="T324" s="25"/>
      <c r="U324" s="25"/>
      <c r="V324" s="25"/>
      <c r="W324" s="25"/>
      <c r="X324" s="25"/>
      <c r="Y324" s="25"/>
    </row>
    <row r="325" spans="1:25" s="68" customFormat="1" ht="12.75" customHeight="1">
      <c r="A325" s="22"/>
      <c r="B325" s="23"/>
      <c r="C325" s="19"/>
      <c r="D325" s="19"/>
      <c r="E325" s="52"/>
      <c r="F325" s="22"/>
      <c r="G325" s="22"/>
      <c r="I325" s="25"/>
      <c r="J325" s="25"/>
      <c r="K325" s="25"/>
      <c r="L325" s="25"/>
      <c r="M325" s="25"/>
      <c r="N325" s="25"/>
      <c r="O325" s="25"/>
      <c r="P325" s="25"/>
      <c r="Q325" s="25"/>
      <c r="R325" s="171"/>
      <c r="S325" s="72"/>
      <c r="T325" s="25"/>
      <c r="U325" s="25"/>
      <c r="V325" s="25"/>
      <c r="W325" s="25"/>
      <c r="X325" s="25"/>
      <c r="Y325" s="25"/>
    </row>
    <row r="326" spans="1:25" s="68" customFormat="1" ht="12.75" customHeight="1">
      <c r="A326" s="22"/>
      <c r="B326" s="23"/>
      <c r="C326" s="19"/>
      <c r="D326" s="19"/>
      <c r="E326" s="52"/>
      <c r="F326" s="22"/>
      <c r="G326" s="22"/>
      <c r="I326" s="25"/>
      <c r="J326" s="25"/>
      <c r="K326" s="25"/>
      <c r="L326" s="25"/>
      <c r="M326" s="25"/>
      <c r="N326" s="25"/>
      <c r="O326" s="25"/>
      <c r="P326" s="25"/>
      <c r="Q326" s="25"/>
      <c r="R326" s="171"/>
      <c r="S326" s="72"/>
      <c r="T326" s="25"/>
      <c r="U326" s="25"/>
      <c r="V326" s="25"/>
      <c r="W326" s="25"/>
      <c r="X326" s="25"/>
      <c r="Y326" s="25"/>
    </row>
    <row r="327" spans="1:25" s="68" customFormat="1" ht="12.75" customHeight="1">
      <c r="A327" s="22"/>
      <c r="B327" s="23"/>
      <c r="C327" s="19"/>
      <c r="D327" s="19"/>
      <c r="E327" s="52"/>
      <c r="F327" s="22"/>
      <c r="G327" s="22"/>
      <c r="I327" s="25"/>
      <c r="J327" s="25"/>
      <c r="K327" s="25"/>
      <c r="L327" s="25"/>
      <c r="M327" s="25"/>
      <c r="N327" s="25"/>
      <c r="O327" s="25"/>
      <c r="P327" s="25"/>
      <c r="Q327" s="25"/>
      <c r="R327" s="171"/>
      <c r="S327" s="72"/>
      <c r="T327" s="25"/>
      <c r="U327" s="25"/>
      <c r="V327" s="25"/>
      <c r="W327" s="25"/>
      <c r="X327" s="25"/>
      <c r="Y327" s="25"/>
    </row>
    <row r="328" spans="1:25" s="68" customFormat="1" ht="12.75" customHeight="1">
      <c r="A328" s="22"/>
      <c r="B328" s="23"/>
      <c r="C328" s="19"/>
      <c r="D328" s="19"/>
      <c r="E328" s="52"/>
      <c r="F328" s="22"/>
      <c r="G328" s="22"/>
      <c r="I328" s="25"/>
      <c r="J328" s="25"/>
      <c r="K328" s="25"/>
      <c r="L328" s="25"/>
      <c r="M328" s="25"/>
      <c r="N328" s="25"/>
      <c r="O328" s="25"/>
      <c r="P328" s="25"/>
      <c r="Q328" s="25"/>
      <c r="R328" s="171"/>
      <c r="S328" s="72"/>
      <c r="T328" s="25"/>
      <c r="U328" s="25"/>
      <c r="V328" s="25"/>
      <c r="W328" s="25"/>
      <c r="X328" s="25"/>
      <c r="Y328" s="25"/>
    </row>
    <row r="329" spans="1:25" s="68" customFormat="1" ht="12.75" customHeight="1">
      <c r="A329" s="22"/>
      <c r="B329" s="23"/>
      <c r="C329" s="19"/>
      <c r="D329" s="19"/>
      <c r="E329" s="52"/>
      <c r="F329" s="22"/>
      <c r="G329" s="22"/>
      <c r="I329" s="25"/>
      <c r="J329" s="25"/>
      <c r="K329" s="25"/>
      <c r="L329" s="25"/>
      <c r="M329" s="25"/>
      <c r="N329" s="25"/>
      <c r="O329" s="25"/>
      <c r="P329" s="25"/>
      <c r="Q329" s="25"/>
      <c r="R329" s="171"/>
      <c r="S329" s="72"/>
      <c r="T329" s="25"/>
      <c r="U329" s="25"/>
      <c r="V329" s="25"/>
      <c r="W329" s="25"/>
      <c r="X329" s="25"/>
      <c r="Y329" s="25"/>
    </row>
    <row r="330" spans="1:25" s="68" customFormat="1" ht="12.75" customHeight="1">
      <c r="A330" s="22"/>
      <c r="B330" s="23"/>
      <c r="C330" s="19"/>
      <c r="D330" s="19"/>
      <c r="E330" s="52"/>
      <c r="F330" s="22"/>
      <c r="G330" s="22"/>
      <c r="I330" s="25"/>
      <c r="J330" s="25"/>
      <c r="K330" s="25"/>
      <c r="L330" s="25"/>
      <c r="M330" s="25"/>
      <c r="N330" s="25"/>
      <c r="O330" s="25"/>
      <c r="P330" s="25"/>
      <c r="Q330" s="25"/>
      <c r="R330" s="171"/>
      <c r="S330" s="72"/>
      <c r="T330" s="25"/>
      <c r="U330" s="25"/>
      <c r="V330" s="25"/>
      <c r="W330" s="25"/>
      <c r="X330" s="25"/>
      <c r="Y330" s="25"/>
    </row>
    <row r="331" spans="1:25" s="68" customFormat="1" ht="12.75" customHeight="1">
      <c r="A331" s="22"/>
      <c r="B331" s="23"/>
      <c r="C331" s="19"/>
      <c r="D331" s="19"/>
      <c r="E331" s="52"/>
      <c r="F331" s="22"/>
      <c r="G331" s="22"/>
      <c r="I331" s="25"/>
      <c r="J331" s="25"/>
      <c r="K331" s="25"/>
      <c r="L331" s="25"/>
      <c r="M331" s="25"/>
      <c r="N331" s="25"/>
      <c r="O331" s="25"/>
      <c r="P331" s="25"/>
      <c r="Q331" s="25"/>
      <c r="R331" s="171"/>
      <c r="S331" s="72"/>
      <c r="T331" s="25"/>
      <c r="U331" s="25"/>
      <c r="V331" s="25"/>
      <c r="W331" s="25"/>
      <c r="X331" s="25"/>
      <c r="Y331" s="25"/>
    </row>
    <row r="332" spans="1:25" s="68" customFormat="1" ht="12.75" customHeight="1">
      <c r="A332" s="22"/>
      <c r="B332" s="23"/>
      <c r="C332" s="19"/>
      <c r="D332" s="19"/>
      <c r="E332" s="52"/>
      <c r="F332" s="22"/>
      <c r="G332" s="22"/>
      <c r="I332" s="25"/>
      <c r="J332" s="25"/>
      <c r="K332" s="25"/>
      <c r="L332" s="25"/>
      <c r="M332" s="25"/>
      <c r="N332" s="25"/>
      <c r="O332" s="25"/>
      <c r="P332" s="25"/>
      <c r="Q332" s="25"/>
      <c r="R332" s="171"/>
      <c r="S332" s="72"/>
      <c r="T332" s="25"/>
      <c r="U332" s="25"/>
      <c r="V332" s="25"/>
      <c r="W332" s="25"/>
      <c r="X332" s="25"/>
      <c r="Y332" s="25"/>
    </row>
    <row r="333" spans="1:25" s="68" customFormat="1" ht="12.75" customHeight="1">
      <c r="A333" s="22"/>
      <c r="B333" s="23"/>
      <c r="C333" s="19"/>
      <c r="D333" s="19"/>
      <c r="E333" s="52"/>
      <c r="F333" s="22"/>
      <c r="G333" s="22"/>
      <c r="I333" s="25"/>
      <c r="J333" s="25"/>
      <c r="K333" s="25"/>
      <c r="L333" s="25"/>
      <c r="M333" s="25"/>
      <c r="N333" s="25"/>
      <c r="O333" s="25"/>
      <c r="P333" s="25"/>
      <c r="Q333" s="25"/>
      <c r="R333" s="171"/>
      <c r="S333" s="72"/>
      <c r="T333" s="25"/>
      <c r="U333" s="25"/>
      <c r="V333" s="25"/>
      <c r="W333" s="25"/>
      <c r="X333" s="25"/>
      <c r="Y333" s="25"/>
    </row>
    <row r="334" spans="1:25" s="68" customFormat="1" ht="12.75" customHeight="1">
      <c r="A334" s="22"/>
      <c r="B334" s="23"/>
      <c r="C334" s="19"/>
      <c r="D334" s="19"/>
      <c r="E334" s="52"/>
      <c r="F334" s="22"/>
      <c r="G334" s="22"/>
      <c r="I334" s="25"/>
      <c r="J334" s="25"/>
      <c r="K334" s="25"/>
      <c r="L334" s="25"/>
      <c r="M334" s="25"/>
      <c r="N334" s="25"/>
      <c r="O334" s="25"/>
      <c r="P334" s="25"/>
      <c r="Q334" s="25"/>
      <c r="R334" s="171"/>
      <c r="S334" s="72"/>
      <c r="T334" s="25"/>
      <c r="U334" s="25"/>
      <c r="V334" s="25"/>
      <c r="W334" s="25"/>
      <c r="X334" s="25"/>
      <c r="Y334" s="25"/>
    </row>
    <row r="335" spans="1:25" s="68" customFormat="1" ht="12.75" customHeight="1">
      <c r="A335" s="22"/>
      <c r="B335" s="23"/>
      <c r="C335" s="19"/>
      <c r="D335" s="19"/>
      <c r="E335" s="52"/>
      <c r="F335" s="22"/>
      <c r="G335" s="22"/>
      <c r="I335" s="25"/>
      <c r="J335" s="25"/>
      <c r="K335" s="25"/>
      <c r="L335" s="25"/>
      <c r="M335" s="25"/>
      <c r="N335" s="25"/>
      <c r="O335" s="25"/>
      <c r="P335" s="25"/>
      <c r="Q335" s="25"/>
      <c r="R335" s="171"/>
      <c r="S335" s="72"/>
      <c r="T335" s="25"/>
      <c r="U335" s="25"/>
      <c r="V335" s="25"/>
      <c r="W335" s="25"/>
      <c r="X335" s="25"/>
      <c r="Y335" s="25"/>
    </row>
    <row r="336" spans="1:25" s="68" customFormat="1" ht="12.75" customHeight="1">
      <c r="A336" s="22"/>
      <c r="B336" s="23"/>
      <c r="C336" s="19"/>
      <c r="D336" s="19"/>
      <c r="E336" s="52"/>
      <c r="F336" s="22"/>
      <c r="G336" s="22"/>
      <c r="I336" s="25"/>
      <c r="J336" s="25"/>
      <c r="K336" s="25"/>
      <c r="L336" s="25"/>
      <c r="M336" s="25"/>
      <c r="N336" s="25"/>
      <c r="O336" s="25"/>
      <c r="P336" s="25"/>
      <c r="Q336" s="25"/>
      <c r="R336" s="171"/>
      <c r="S336" s="72"/>
      <c r="T336" s="25"/>
      <c r="U336" s="25"/>
      <c r="V336" s="25"/>
      <c r="W336" s="25"/>
      <c r="X336" s="25"/>
      <c r="Y336" s="25"/>
    </row>
    <row r="337" spans="1:25" s="68" customFormat="1" ht="12.75" customHeight="1">
      <c r="A337" s="22"/>
      <c r="B337" s="23"/>
      <c r="C337" s="19"/>
      <c r="D337" s="19"/>
      <c r="E337" s="52"/>
      <c r="F337" s="22"/>
      <c r="G337" s="22"/>
      <c r="I337" s="25"/>
      <c r="J337" s="25"/>
      <c r="K337" s="25"/>
      <c r="L337" s="25"/>
      <c r="M337" s="25"/>
      <c r="N337" s="25"/>
      <c r="O337" s="25"/>
      <c r="P337" s="25"/>
      <c r="Q337" s="25"/>
      <c r="R337" s="171"/>
      <c r="S337" s="72"/>
      <c r="T337" s="25"/>
      <c r="U337" s="25"/>
      <c r="V337" s="25"/>
      <c r="W337" s="25"/>
      <c r="X337" s="25"/>
      <c r="Y337" s="25"/>
    </row>
    <row r="338" spans="1:25" s="68" customFormat="1" ht="12.75" customHeight="1">
      <c r="A338" s="22"/>
      <c r="B338" s="23"/>
      <c r="C338" s="19"/>
      <c r="D338" s="19"/>
      <c r="E338" s="52"/>
      <c r="F338" s="22"/>
      <c r="G338" s="22"/>
      <c r="I338" s="25"/>
      <c r="J338" s="25"/>
      <c r="K338" s="25"/>
      <c r="L338" s="25"/>
      <c r="M338" s="25"/>
      <c r="N338" s="25"/>
      <c r="O338" s="25"/>
      <c r="P338" s="25"/>
      <c r="Q338" s="25"/>
      <c r="R338" s="171"/>
      <c r="S338" s="72"/>
      <c r="T338" s="25"/>
      <c r="U338" s="25"/>
      <c r="V338" s="25"/>
      <c r="W338" s="25"/>
      <c r="X338" s="25"/>
      <c r="Y338" s="25"/>
    </row>
    <row r="339" spans="1:25" s="68" customFormat="1" ht="12.75" customHeight="1">
      <c r="A339" s="22"/>
      <c r="B339" s="23"/>
      <c r="C339" s="19"/>
      <c r="D339" s="19"/>
      <c r="E339" s="52"/>
      <c r="F339" s="22"/>
      <c r="G339" s="22"/>
      <c r="I339" s="25"/>
      <c r="J339" s="25"/>
      <c r="K339" s="25"/>
      <c r="L339" s="25"/>
      <c r="M339" s="25"/>
      <c r="N339" s="25"/>
      <c r="O339" s="25"/>
      <c r="P339" s="25"/>
      <c r="Q339" s="25"/>
      <c r="R339" s="171"/>
      <c r="S339" s="72"/>
      <c r="T339" s="25"/>
      <c r="U339" s="25"/>
      <c r="V339" s="25"/>
      <c r="W339" s="25"/>
      <c r="X339" s="25"/>
      <c r="Y339" s="25"/>
    </row>
    <row r="340" spans="1:25" s="68" customFormat="1" ht="12.75" customHeight="1">
      <c r="A340" s="22"/>
      <c r="B340" s="23"/>
      <c r="C340" s="19"/>
      <c r="D340" s="19"/>
      <c r="E340" s="52"/>
      <c r="F340" s="22"/>
      <c r="G340" s="22"/>
      <c r="I340" s="25"/>
      <c r="J340" s="25"/>
      <c r="K340" s="25"/>
      <c r="L340" s="25"/>
      <c r="M340" s="25"/>
      <c r="N340" s="25"/>
      <c r="O340" s="25"/>
      <c r="P340" s="25"/>
      <c r="Q340" s="25"/>
      <c r="R340" s="171"/>
      <c r="S340" s="72"/>
      <c r="T340" s="25"/>
      <c r="U340" s="25"/>
      <c r="V340" s="25"/>
      <c r="W340" s="25"/>
      <c r="X340" s="25"/>
      <c r="Y340" s="25"/>
    </row>
    <row r="341" spans="1:25" s="68" customFormat="1" ht="12.75" customHeight="1">
      <c r="A341" s="22"/>
      <c r="B341" s="23"/>
      <c r="C341" s="19"/>
      <c r="D341" s="19"/>
      <c r="E341" s="52"/>
      <c r="F341" s="22"/>
      <c r="G341" s="22"/>
      <c r="I341" s="25"/>
      <c r="J341" s="25"/>
      <c r="K341" s="25"/>
      <c r="L341" s="25"/>
      <c r="M341" s="25"/>
      <c r="N341" s="25"/>
      <c r="O341" s="25"/>
      <c r="P341" s="25"/>
      <c r="Q341" s="25"/>
      <c r="R341" s="171"/>
      <c r="S341" s="72"/>
      <c r="T341" s="25"/>
      <c r="U341" s="25"/>
      <c r="V341" s="25"/>
      <c r="W341" s="25"/>
      <c r="X341" s="25"/>
      <c r="Y341" s="25"/>
    </row>
    <row r="342" spans="1:25" s="68" customFormat="1" ht="12.75" customHeight="1">
      <c r="A342" s="22"/>
      <c r="B342" s="23"/>
      <c r="C342" s="19"/>
      <c r="D342" s="19"/>
      <c r="E342" s="52"/>
      <c r="F342" s="22"/>
      <c r="G342" s="22"/>
      <c r="I342" s="25"/>
      <c r="J342" s="25"/>
      <c r="K342" s="25"/>
      <c r="L342" s="25"/>
      <c r="M342" s="25"/>
      <c r="N342" s="25"/>
      <c r="O342" s="25"/>
      <c r="P342" s="25"/>
      <c r="Q342" s="25"/>
      <c r="R342" s="171"/>
      <c r="S342" s="72"/>
      <c r="T342" s="25"/>
      <c r="U342" s="25"/>
      <c r="V342" s="25"/>
      <c r="W342" s="25"/>
      <c r="X342" s="25"/>
      <c r="Y342" s="25"/>
    </row>
    <row r="343" spans="1:25" s="68" customFormat="1" ht="12.75" customHeight="1">
      <c r="A343" s="22"/>
      <c r="B343" s="23"/>
      <c r="C343" s="19"/>
      <c r="D343" s="19"/>
      <c r="E343" s="52"/>
      <c r="F343" s="22"/>
      <c r="G343" s="22"/>
      <c r="I343" s="25"/>
      <c r="J343" s="25"/>
      <c r="K343" s="25"/>
      <c r="L343" s="25"/>
      <c r="M343" s="25"/>
      <c r="N343" s="25"/>
      <c r="O343" s="25"/>
      <c r="P343" s="25"/>
      <c r="Q343" s="25"/>
      <c r="R343" s="171"/>
      <c r="S343" s="72"/>
      <c r="T343" s="25"/>
      <c r="U343" s="25"/>
      <c r="V343" s="25"/>
      <c r="W343" s="25"/>
      <c r="X343" s="25"/>
      <c r="Y343" s="25"/>
    </row>
    <row r="344" spans="1:25" s="68" customFormat="1" ht="12.75" customHeight="1">
      <c r="A344" s="22"/>
      <c r="B344" s="23"/>
      <c r="C344" s="19"/>
      <c r="D344" s="19"/>
      <c r="E344" s="52"/>
      <c r="F344" s="22"/>
      <c r="G344" s="22"/>
      <c r="I344" s="25"/>
      <c r="J344" s="25"/>
      <c r="K344" s="25"/>
      <c r="L344" s="25"/>
      <c r="M344" s="25"/>
      <c r="N344" s="25"/>
      <c r="O344" s="25"/>
      <c r="P344" s="25"/>
      <c r="Q344" s="25"/>
      <c r="R344" s="171"/>
      <c r="S344" s="72"/>
      <c r="T344" s="25"/>
      <c r="U344" s="25"/>
      <c r="V344" s="25"/>
      <c r="W344" s="25"/>
      <c r="X344" s="25"/>
      <c r="Y344" s="25"/>
    </row>
    <row r="345" spans="1:25" s="68" customFormat="1" ht="12.75" customHeight="1">
      <c r="A345" s="22"/>
      <c r="B345" s="23"/>
      <c r="C345" s="19"/>
      <c r="D345" s="19"/>
      <c r="E345" s="52"/>
      <c r="F345" s="22"/>
      <c r="G345" s="22"/>
      <c r="I345" s="25"/>
      <c r="J345" s="25"/>
      <c r="K345" s="25"/>
      <c r="L345" s="25"/>
      <c r="M345" s="25"/>
      <c r="N345" s="25"/>
      <c r="O345" s="25"/>
      <c r="P345" s="25"/>
      <c r="Q345" s="25"/>
      <c r="R345" s="171"/>
      <c r="S345" s="72"/>
      <c r="T345" s="25"/>
      <c r="U345" s="25"/>
      <c r="V345" s="25"/>
      <c r="W345" s="25"/>
      <c r="X345" s="25"/>
      <c r="Y345" s="25"/>
    </row>
    <row r="346" spans="1:25" s="68" customFormat="1" ht="12.75" customHeight="1">
      <c r="A346" s="22"/>
      <c r="B346" s="23"/>
      <c r="C346" s="19"/>
      <c r="D346" s="19"/>
      <c r="E346" s="52"/>
      <c r="F346" s="22"/>
      <c r="G346" s="22"/>
      <c r="I346" s="25"/>
      <c r="J346" s="25"/>
      <c r="K346" s="25"/>
      <c r="L346" s="25"/>
      <c r="M346" s="25"/>
      <c r="N346" s="25"/>
      <c r="O346" s="25"/>
      <c r="P346" s="25"/>
      <c r="Q346" s="25"/>
      <c r="R346" s="171"/>
      <c r="S346" s="72"/>
      <c r="T346" s="25"/>
      <c r="U346" s="25"/>
      <c r="V346" s="25"/>
      <c r="W346" s="25"/>
      <c r="X346" s="25"/>
      <c r="Y346" s="25"/>
    </row>
    <row r="347" spans="1:25" s="68" customFormat="1" ht="12.75" customHeight="1">
      <c r="A347" s="22"/>
      <c r="B347" s="23"/>
      <c r="C347" s="19"/>
      <c r="D347" s="19"/>
      <c r="E347" s="52"/>
      <c r="F347" s="22"/>
      <c r="G347" s="22"/>
      <c r="I347" s="25"/>
      <c r="J347" s="25"/>
      <c r="K347" s="25"/>
      <c r="L347" s="25"/>
      <c r="M347" s="25"/>
      <c r="N347" s="25"/>
      <c r="O347" s="25"/>
      <c r="P347" s="25"/>
      <c r="Q347" s="25"/>
      <c r="R347" s="171"/>
      <c r="S347" s="72"/>
      <c r="T347" s="25"/>
      <c r="U347" s="25"/>
      <c r="V347" s="25"/>
      <c r="W347" s="25"/>
      <c r="X347" s="25"/>
      <c r="Y347" s="25"/>
    </row>
    <row r="348" spans="1:25" s="68" customFormat="1" ht="12.75" customHeight="1">
      <c r="A348" s="22"/>
      <c r="B348" s="23"/>
      <c r="C348" s="19"/>
      <c r="D348" s="19"/>
      <c r="E348" s="52"/>
      <c r="F348" s="22"/>
      <c r="G348" s="22"/>
      <c r="I348" s="25"/>
      <c r="J348" s="25"/>
      <c r="K348" s="25"/>
      <c r="L348" s="25"/>
      <c r="M348" s="25"/>
      <c r="N348" s="25"/>
      <c r="O348" s="25"/>
      <c r="P348" s="25"/>
      <c r="Q348" s="25"/>
      <c r="R348" s="171"/>
      <c r="S348" s="72"/>
      <c r="T348" s="25"/>
      <c r="U348" s="25"/>
      <c r="V348" s="25"/>
      <c r="W348" s="25"/>
      <c r="X348" s="25"/>
      <c r="Y348" s="25"/>
    </row>
    <row r="349" spans="1:25" s="68" customFormat="1" ht="12.75" customHeight="1">
      <c r="A349" s="22"/>
      <c r="B349" s="23"/>
      <c r="C349" s="19"/>
      <c r="D349" s="19"/>
      <c r="E349" s="52"/>
      <c r="F349" s="22"/>
      <c r="G349" s="22"/>
      <c r="I349" s="25"/>
      <c r="J349" s="25"/>
      <c r="K349" s="25"/>
      <c r="L349" s="25"/>
      <c r="M349" s="25"/>
      <c r="N349" s="25"/>
      <c r="O349" s="25"/>
      <c r="P349" s="25"/>
      <c r="Q349" s="25"/>
      <c r="R349" s="171"/>
      <c r="S349" s="72"/>
      <c r="T349" s="25"/>
      <c r="U349" s="25"/>
      <c r="V349" s="25"/>
      <c r="W349" s="25"/>
      <c r="X349" s="25"/>
      <c r="Y349" s="25"/>
    </row>
    <row r="350" spans="1:25" s="68" customFormat="1" ht="12.75" customHeight="1">
      <c r="A350" s="22"/>
      <c r="B350" s="23"/>
      <c r="C350" s="19"/>
      <c r="D350" s="19"/>
      <c r="E350" s="52"/>
      <c r="F350" s="22"/>
      <c r="G350" s="22"/>
      <c r="I350" s="25"/>
      <c r="J350" s="25"/>
      <c r="K350" s="25"/>
      <c r="L350" s="25"/>
      <c r="M350" s="25"/>
      <c r="N350" s="25"/>
      <c r="O350" s="25"/>
      <c r="P350" s="25"/>
      <c r="Q350" s="25"/>
      <c r="R350" s="171"/>
      <c r="S350" s="72"/>
      <c r="T350" s="25"/>
      <c r="U350" s="25"/>
      <c r="V350" s="25"/>
      <c r="W350" s="25"/>
      <c r="X350" s="25"/>
      <c r="Y350" s="25"/>
    </row>
    <row r="351" spans="1:25" s="68" customFormat="1" ht="12.75" customHeight="1">
      <c r="A351" s="22"/>
      <c r="B351" s="23"/>
      <c r="C351" s="19"/>
      <c r="D351" s="19"/>
      <c r="E351" s="52"/>
      <c r="F351" s="22"/>
      <c r="G351" s="22"/>
      <c r="I351" s="25"/>
      <c r="J351" s="25"/>
      <c r="K351" s="25"/>
      <c r="L351" s="25"/>
      <c r="M351" s="25"/>
      <c r="N351" s="25"/>
      <c r="O351" s="25"/>
      <c r="P351" s="25"/>
      <c r="Q351" s="25"/>
      <c r="R351" s="171"/>
      <c r="S351" s="72"/>
      <c r="T351" s="25"/>
      <c r="U351" s="25"/>
      <c r="V351" s="25"/>
      <c r="W351" s="25"/>
      <c r="X351" s="25"/>
      <c r="Y351" s="25"/>
    </row>
    <row r="352" spans="1:25" s="68" customFormat="1" ht="12.75" customHeight="1">
      <c r="A352" s="22"/>
      <c r="B352" s="23"/>
      <c r="C352" s="19"/>
      <c r="D352" s="19"/>
      <c r="E352" s="52"/>
      <c r="F352" s="22"/>
      <c r="G352" s="22"/>
      <c r="I352" s="25"/>
      <c r="J352" s="25"/>
      <c r="K352" s="25"/>
      <c r="L352" s="25"/>
      <c r="M352" s="25"/>
      <c r="N352" s="25"/>
      <c r="O352" s="25"/>
      <c r="P352" s="25"/>
      <c r="Q352" s="25"/>
      <c r="R352" s="171"/>
      <c r="S352" s="72"/>
      <c r="T352" s="25"/>
      <c r="U352" s="25"/>
      <c r="V352" s="25"/>
      <c r="W352" s="25"/>
      <c r="X352" s="25"/>
      <c r="Y352" s="25"/>
    </row>
    <row r="353" spans="1:25" s="68" customFormat="1" ht="12.75" customHeight="1">
      <c r="A353" s="22"/>
      <c r="B353" s="23"/>
      <c r="C353" s="19"/>
      <c r="D353" s="19"/>
      <c r="E353" s="52"/>
      <c r="F353" s="22"/>
      <c r="G353" s="22"/>
      <c r="I353" s="25"/>
      <c r="J353" s="25"/>
      <c r="K353" s="25"/>
      <c r="L353" s="25"/>
      <c r="M353" s="25"/>
      <c r="N353" s="25"/>
      <c r="O353" s="25"/>
      <c r="P353" s="25"/>
      <c r="Q353" s="25"/>
      <c r="R353" s="171"/>
      <c r="S353" s="72"/>
      <c r="T353" s="25"/>
      <c r="U353" s="25"/>
      <c r="V353" s="25"/>
      <c r="W353" s="25"/>
      <c r="X353" s="25"/>
      <c r="Y353" s="25"/>
    </row>
    <row r="354" spans="1:25" s="68" customFormat="1" ht="12.75" customHeight="1">
      <c r="A354" s="22"/>
      <c r="B354" s="23"/>
      <c r="C354" s="19"/>
      <c r="D354" s="19"/>
      <c r="E354" s="52"/>
      <c r="F354" s="22"/>
      <c r="G354" s="22"/>
      <c r="I354" s="25"/>
      <c r="J354" s="25"/>
      <c r="K354" s="25"/>
      <c r="L354" s="25"/>
      <c r="M354" s="25"/>
      <c r="N354" s="25"/>
      <c r="O354" s="25"/>
      <c r="P354" s="25"/>
      <c r="Q354" s="25"/>
      <c r="R354" s="171"/>
      <c r="S354" s="72"/>
      <c r="T354" s="25"/>
      <c r="U354" s="25"/>
      <c r="V354" s="25"/>
      <c r="W354" s="25"/>
      <c r="X354" s="25"/>
      <c r="Y354" s="25"/>
    </row>
    <row r="355" spans="1:25" s="68" customFormat="1" ht="12.75" customHeight="1">
      <c r="A355" s="22"/>
      <c r="B355" s="23"/>
      <c r="C355" s="19"/>
      <c r="D355" s="19"/>
      <c r="E355" s="52"/>
      <c r="F355" s="22"/>
      <c r="G355" s="22"/>
      <c r="I355" s="25"/>
      <c r="J355" s="25"/>
      <c r="K355" s="25"/>
      <c r="L355" s="25"/>
      <c r="M355" s="25"/>
      <c r="N355" s="25"/>
      <c r="O355" s="25"/>
      <c r="P355" s="25"/>
      <c r="Q355" s="25"/>
      <c r="R355" s="171"/>
      <c r="S355" s="72"/>
      <c r="T355" s="25"/>
      <c r="U355" s="25"/>
      <c r="V355" s="25"/>
      <c r="W355" s="25"/>
      <c r="X355" s="25"/>
      <c r="Y355" s="25"/>
    </row>
    <row r="356" spans="1:25" s="68" customFormat="1" ht="12.75" customHeight="1">
      <c r="A356" s="22"/>
      <c r="B356" s="23"/>
      <c r="C356" s="19"/>
      <c r="D356" s="19"/>
      <c r="E356" s="52"/>
      <c r="F356" s="22"/>
      <c r="G356" s="22"/>
      <c r="I356" s="25"/>
      <c r="J356" s="25"/>
      <c r="K356" s="25"/>
      <c r="L356" s="25"/>
      <c r="M356" s="25"/>
      <c r="N356" s="25"/>
      <c r="O356" s="25"/>
      <c r="P356" s="25"/>
      <c r="Q356" s="25"/>
      <c r="R356" s="171"/>
      <c r="S356" s="72"/>
      <c r="T356" s="25"/>
      <c r="U356" s="25"/>
      <c r="V356" s="25"/>
      <c r="W356" s="25"/>
      <c r="X356" s="25"/>
      <c r="Y356" s="25"/>
    </row>
    <row r="357" spans="1:25" s="68" customFormat="1" ht="12.75" customHeight="1">
      <c r="A357" s="22"/>
      <c r="B357" s="23"/>
      <c r="C357" s="19"/>
      <c r="D357" s="19"/>
      <c r="E357" s="52"/>
      <c r="F357" s="22"/>
      <c r="G357" s="22"/>
      <c r="I357" s="25"/>
      <c r="J357" s="25"/>
      <c r="K357" s="25"/>
      <c r="L357" s="25"/>
      <c r="M357" s="25"/>
      <c r="N357" s="25"/>
      <c r="O357" s="25"/>
      <c r="P357" s="25"/>
      <c r="Q357" s="25"/>
      <c r="R357" s="171"/>
      <c r="S357" s="72"/>
      <c r="T357" s="25"/>
      <c r="U357" s="25"/>
      <c r="V357" s="25"/>
      <c r="W357" s="25"/>
      <c r="X357" s="25"/>
      <c r="Y357" s="25"/>
    </row>
    <row r="358" spans="1:25" s="68" customFormat="1" ht="12.75" customHeight="1">
      <c r="A358" s="22"/>
      <c r="B358" s="23"/>
      <c r="C358" s="19"/>
      <c r="D358" s="19"/>
      <c r="E358" s="52"/>
      <c r="F358" s="22"/>
      <c r="G358" s="22"/>
      <c r="I358" s="25"/>
      <c r="J358" s="25"/>
      <c r="K358" s="25"/>
      <c r="L358" s="25"/>
      <c r="M358" s="25"/>
      <c r="N358" s="25"/>
      <c r="O358" s="25"/>
      <c r="P358" s="25"/>
      <c r="Q358" s="25"/>
      <c r="R358" s="171"/>
      <c r="S358" s="72"/>
      <c r="T358" s="25"/>
      <c r="U358" s="25"/>
      <c r="V358" s="25"/>
      <c r="W358" s="25"/>
      <c r="X358" s="25"/>
      <c r="Y358" s="25"/>
    </row>
    <row r="359" spans="1:25" s="68" customFormat="1" ht="12.75" customHeight="1">
      <c r="A359" s="22"/>
      <c r="B359" s="23"/>
      <c r="C359" s="19"/>
      <c r="D359" s="19"/>
      <c r="E359" s="52"/>
      <c r="F359" s="22"/>
      <c r="G359" s="22"/>
      <c r="I359" s="25"/>
      <c r="J359" s="25"/>
      <c r="K359" s="25"/>
      <c r="L359" s="25"/>
      <c r="M359" s="25"/>
      <c r="N359" s="25"/>
      <c r="O359" s="25"/>
      <c r="P359" s="25"/>
      <c r="Q359" s="25"/>
      <c r="R359" s="171"/>
      <c r="S359" s="72"/>
      <c r="T359" s="25"/>
      <c r="U359" s="25"/>
      <c r="V359" s="25"/>
      <c r="W359" s="25"/>
      <c r="X359" s="25"/>
      <c r="Y359" s="25"/>
    </row>
    <row r="360" spans="1:25" s="68" customFormat="1" ht="12.75" customHeight="1">
      <c r="A360" s="22"/>
      <c r="B360" s="23"/>
      <c r="C360" s="19"/>
      <c r="D360" s="19"/>
      <c r="E360" s="52"/>
      <c r="F360" s="22"/>
      <c r="G360" s="22"/>
      <c r="I360" s="25"/>
      <c r="J360" s="25"/>
      <c r="K360" s="25"/>
      <c r="L360" s="25"/>
      <c r="M360" s="25"/>
      <c r="N360" s="25"/>
      <c r="O360" s="25"/>
      <c r="P360" s="25"/>
      <c r="Q360" s="25"/>
      <c r="R360" s="171"/>
      <c r="S360" s="72"/>
      <c r="T360" s="25"/>
      <c r="U360" s="25"/>
      <c r="V360" s="25"/>
      <c r="W360" s="25"/>
      <c r="X360" s="25"/>
      <c r="Y360" s="25"/>
    </row>
    <row r="361" spans="1:25" s="68" customFormat="1" ht="12.75" customHeight="1">
      <c r="A361" s="22"/>
      <c r="B361" s="23"/>
      <c r="C361" s="19"/>
      <c r="D361" s="19"/>
      <c r="E361" s="52"/>
      <c r="F361" s="22"/>
      <c r="G361" s="22"/>
      <c r="I361" s="25"/>
      <c r="J361" s="25"/>
      <c r="K361" s="25"/>
      <c r="L361" s="25"/>
      <c r="M361" s="25"/>
      <c r="N361" s="25"/>
      <c r="O361" s="25"/>
      <c r="P361" s="25"/>
      <c r="Q361" s="25"/>
      <c r="R361" s="171"/>
      <c r="S361" s="72"/>
      <c r="T361" s="25"/>
      <c r="U361" s="25"/>
      <c r="V361" s="25"/>
      <c r="W361" s="25"/>
      <c r="X361" s="25"/>
      <c r="Y361" s="25"/>
    </row>
    <row r="362" spans="1:25" s="68" customFormat="1" ht="12.75" customHeight="1">
      <c r="A362" s="22"/>
      <c r="B362" s="23"/>
      <c r="C362" s="19"/>
      <c r="D362" s="19"/>
      <c r="E362" s="52"/>
      <c r="F362" s="22"/>
      <c r="G362" s="22"/>
      <c r="I362" s="25"/>
      <c r="J362" s="25"/>
      <c r="K362" s="25"/>
      <c r="L362" s="25"/>
      <c r="M362" s="25"/>
      <c r="N362" s="25"/>
      <c r="O362" s="25"/>
      <c r="P362" s="25"/>
      <c r="Q362" s="25"/>
      <c r="R362" s="171"/>
      <c r="S362" s="72"/>
      <c r="T362" s="25"/>
      <c r="U362" s="25"/>
      <c r="V362" s="25"/>
      <c r="W362" s="25"/>
      <c r="X362" s="25"/>
      <c r="Y362" s="25"/>
    </row>
    <row r="363" spans="1:25" s="68" customFormat="1" ht="12.75" customHeight="1">
      <c r="A363" s="22"/>
      <c r="B363" s="23"/>
      <c r="C363" s="19"/>
      <c r="D363" s="19"/>
      <c r="E363" s="52"/>
      <c r="F363" s="22"/>
      <c r="G363" s="22"/>
      <c r="I363" s="25"/>
      <c r="J363" s="25"/>
      <c r="K363" s="25"/>
      <c r="L363" s="25"/>
      <c r="M363" s="25"/>
      <c r="N363" s="25"/>
      <c r="O363" s="25"/>
      <c r="P363" s="25"/>
      <c r="Q363" s="25"/>
      <c r="R363" s="171"/>
      <c r="S363" s="72"/>
      <c r="T363" s="25"/>
      <c r="U363" s="25"/>
      <c r="V363" s="25"/>
      <c r="W363" s="25"/>
      <c r="X363" s="25"/>
      <c r="Y363" s="25"/>
    </row>
    <row r="364" spans="1:25" s="68" customFormat="1" ht="12.75" customHeight="1">
      <c r="A364" s="22"/>
      <c r="B364" s="23"/>
      <c r="C364" s="19"/>
      <c r="D364" s="19"/>
      <c r="E364" s="52"/>
      <c r="F364" s="22"/>
      <c r="G364" s="22"/>
      <c r="I364" s="25"/>
      <c r="J364" s="25"/>
      <c r="K364" s="25"/>
      <c r="L364" s="25"/>
      <c r="M364" s="25"/>
      <c r="N364" s="25"/>
      <c r="O364" s="25"/>
      <c r="P364" s="25"/>
      <c r="Q364" s="25"/>
      <c r="R364" s="171"/>
      <c r="S364" s="72"/>
      <c r="T364" s="25"/>
      <c r="U364" s="25"/>
      <c r="V364" s="25"/>
      <c r="W364" s="25"/>
      <c r="X364" s="25"/>
      <c r="Y364" s="25"/>
    </row>
    <row r="365" spans="1:25" s="68" customFormat="1" ht="12.75" customHeight="1">
      <c r="A365" s="22"/>
      <c r="B365" s="23"/>
      <c r="C365" s="19"/>
      <c r="D365" s="19"/>
      <c r="E365" s="52"/>
      <c r="F365" s="22"/>
      <c r="G365" s="22"/>
      <c r="I365" s="25"/>
      <c r="J365" s="25"/>
      <c r="K365" s="25"/>
      <c r="L365" s="25"/>
      <c r="M365" s="25"/>
      <c r="N365" s="25"/>
      <c r="O365" s="25"/>
      <c r="P365" s="25"/>
      <c r="Q365" s="25"/>
      <c r="R365" s="171"/>
      <c r="S365" s="72"/>
      <c r="T365" s="25"/>
      <c r="U365" s="25"/>
      <c r="V365" s="25"/>
      <c r="W365" s="25"/>
      <c r="X365" s="25"/>
      <c r="Y365" s="25"/>
    </row>
    <row r="366" spans="1:25" s="68" customFormat="1" ht="12.75" customHeight="1">
      <c r="A366" s="22"/>
      <c r="B366" s="23"/>
      <c r="C366" s="19"/>
      <c r="D366" s="19"/>
      <c r="E366" s="52"/>
      <c r="F366" s="22"/>
      <c r="G366" s="22"/>
      <c r="I366" s="25"/>
      <c r="J366" s="25"/>
      <c r="K366" s="25"/>
      <c r="L366" s="25"/>
      <c r="M366" s="25"/>
      <c r="N366" s="25"/>
      <c r="O366" s="25"/>
      <c r="P366" s="25"/>
      <c r="Q366" s="25"/>
      <c r="R366" s="171"/>
      <c r="S366" s="72"/>
      <c r="T366" s="25"/>
      <c r="U366" s="25"/>
      <c r="V366" s="25"/>
      <c r="W366" s="25"/>
      <c r="X366" s="25"/>
      <c r="Y366" s="25"/>
    </row>
    <row r="367" spans="1:25" s="68" customFormat="1" ht="12.75" customHeight="1">
      <c r="A367" s="22"/>
      <c r="B367" s="23"/>
      <c r="C367" s="19"/>
      <c r="D367" s="19"/>
      <c r="E367" s="52"/>
      <c r="F367" s="22"/>
      <c r="G367" s="22"/>
      <c r="I367" s="25"/>
      <c r="J367" s="25"/>
      <c r="K367" s="25"/>
      <c r="L367" s="25"/>
      <c r="M367" s="25"/>
      <c r="N367" s="25"/>
      <c r="O367" s="25"/>
      <c r="P367" s="25"/>
      <c r="Q367" s="25"/>
      <c r="R367" s="171"/>
      <c r="S367" s="72"/>
      <c r="T367" s="25"/>
      <c r="U367" s="25"/>
      <c r="V367" s="25"/>
      <c r="W367" s="25"/>
      <c r="X367" s="25"/>
      <c r="Y367" s="25"/>
    </row>
    <row r="368" spans="1:25" s="68" customFormat="1" ht="12.75" customHeight="1">
      <c r="A368" s="22"/>
      <c r="B368" s="23"/>
      <c r="C368" s="19"/>
      <c r="D368" s="19"/>
      <c r="E368" s="52"/>
      <c r="F368" s="22"/>
      <c r="G368" s="22"/>
      <c r="I368" s="25"/>
      <c r="J368" s="25"/>
      <c r="K368" s="25"/>
      <c r="L368" s="25"/>
      <c r="M368" s="25"/>
      <c r="N368" s="25"/>
      <c r="O368" s="25"/>
      <c r="P368" s="25"/>
      <c r="Q368" s="25"/>
      <c r="R368" s="171"/>
      <c r="S368" s="72"/>
      <c r="T368" s="25"/>
      <c r="U368" s="25"/>
      <c r="V368" s="25"/>
      <c r="W368" s="25"/>
      <c r="X368" s="25"/>
      <c r="Y368" s="25"/>
    </row>
    <row r="369" spans="1:25" s="68" customFormat="1" ht="12.75" customHeight="1">
      <c r="A369" s="22"/>
      <c r="B369" s="23"/>
      <c r="C369" s="19"/>
      <c r="D369" s="19"/>
      <c r="E369" s="52"/>
      <c r="F369" s="22"/>
      <c r="G369" s="22"/>
      <c r="I369" s="25"/>
      <c r="J369" s="25"/>
      <c r="K369" s="25"/>
      <c r="L369" s="25"/>
      <c r="M369" s="25"/>
      <c r="N369" s="25"/>
      <c r="O369" s="25"/>
      <c r="P369" s="25"/>
      <c r="Q369" s="25"/>
      <c r="R369" s="171"/>
      <c r="S369" s="72"/>
      <c r="T369" s="25"/>
      <c r="U369" s="25"/>
      <c r="V369" s="25"/>
      <c r="W369" s="25"/>
      <c r="X369" s="25"/>
      <c r="Y369" s="25"/>
    </row>
    <row r="370" spans="1:25" s="68" customFormat="1" ht="12.75" customHeight="1">
      <c r="A370" s="22"/>
      <c r="B370" s="23"/>
      <c r="C370" s="19"/>
      <c r="D370" s="19"/>
      <c r="E370" s="52"/>
      <c r="F370" s="22"/>
      <c r="G370" s="22"/>
      <c r="I370" s="25"/>
      <c r="J370" s="25"/>
      <c r="K370" s="25"/>
      <c r="L370" s="25"/>
      <c r="M370" s="25"/>
      <c r="N370" s="25"/>
      <c r="O370" s="25"/>
      <c r="P370" s="25"/>
      <c r="Q370" s="25"/>
      <c r="R370" s="171"/>
      <c r="S370" s="72"/>
      <c r="T370" s="25"/>
      <c r="U370" s="25"/>
      <c r="V370" s="25"/>
      <c r="W370" s="25"/>
      <c r="X370" s="25"/>
      <c r="Y370" s="25"/>
    </row>
    <row r="371" spans="1:25" s="68" customFormat="1" ht="12.75" customHeight="1">
      <c r="A371" s="22"/>
      <c r="B371" s="23"/>
      <c r="C371" s="19"/>
      <c r="D371" s="19"/>
      <c r="E371" s="52"/>
      <c r="F371" s="22"/>
      <c r="G371" s="22"/>
      <c r="I371" s="25"/>
      <c r="J371" s="25"/>
      <c r="K371" s="25"/>
      <c r="L371" s="25"/>
      <c r="M371" s="25"/>
      <c r="N371" s="25"/>
      <c r="O371" s="25"/>
      <c r="P371" s="25"/>
      <c r="Q371" s="25"/>
      <c r="R371" s="171"/>
      <c r="S371" s="72"/>
      <c r="T371" s="25"/>
      <c r="U371" s="25"/>
      <c r="V371" s="25"/>
      <c r="W371" s="25"/>
      <c r="X371" s="25"/>
      <c r="Y371" s="25"/>
    </row>
    <row r="372" spans="1:25" s="68" customFormat="1" ht="12.75" customHeight="1">
      <c r="A372" s="22"/>
      <c r="B372" s="23"/>
      <c r="C372" s="19"/>
      <c r="D372" s="19"/>
      <c r="E372" s="52"/>
      <c r="F372" s="22"/>
      <c r="G372" s="22"/>
      <c r="I372" s="25"/>
      <c r="J372" s="25"/>
      <c r="K372" s="25"/>
      <c r="L372" s="25"/>
      <c r="M372" s="25"/>
      <c r="N372" s="25"/>
      <c r="O372" s="25"/>
      <c r="P372" s="25"/>
      <c r="Q372" s="25"/>
      <c r="R372" s="171"/>
      <c r="S372" s="72"/>
      <c r="T372" s="25"/>
      <c r="U372" s="25"/>
      <c r="V372" s="25"/>
      <c r="W372" s="25"/>
      <c r="X372" s="25"/>
      <c r="Y372" s="25"/>
    </row>
    <row r="373" spans="1:25" s="68" customFormat="1" ht="12.75" customHeight="1">
      <c r="A373" s="22"/>
      <c r="B373" s="23"/>
      <c r="C373" s="19"/>
      <c r="D373" s="19"/>
      <c r="E373" s="52"/>
      <c r="F373" s="22"/>
      <c r="G373" s="22"/>
      <c r="I373" s="25"/>
      <c r="J373" s="25"/>
      <c r="K373" s="25"/>
      <c r="L373" s="25"/>
      <c r="M373" s="25"/>
      <c r="N373" s="25"/>
      <c r="O373" s="25"/>
      <c r="P373" s="25"/>
      <c r="Q373" s="25"/>
      <c r="R373" s="171"/>
      <c r="S373" s="72"/>
      <c r="T373" s="25"/>
      <c r="U373" s="25"/>
      <c r="V373" s="25"/>
      <c r="W373" s="25"/>
      <c r="X373" s="25"/>
      <c r="Y373" s="25"/>
    </row>
    <row r="374" spans="1:25" s="68" customFormat="1" ht="12.75" customHeight="1">
      <c r="A374" s="22"/>
      <c r="B374" s="23"/>
      <c r="C374" s="19"/>
      <c r="D374" s="19"/>
      <c r="E374" s="52"/>
      <c r="F374" s="22"/>
      <c r="G374" s="22"/>
      <c r="I374" s="25"/>
      <c r="J374" s="25"/>
      <c r="K374" s="25"/>
      <c r="L374" s="25"/>
      <c r="M374" s="25"/>
      <c r="N374" s="25"/>
      <c r="O374" s="25"/>
      <c r="P374" s="25"/>
      <c r="Q374" s="25"/>
      <c r="R374" s="171"/>
      <c r="S374" s="72"/>
      <c r="T374" s="25"/>
      <c r="U374" s="25"/>
      <c r="V374" s="25"/>
      <c r="W374" s="25"/>
      <c r="X374" s="25"/>
      <c r="Y374" s="25"/>
    </row>
    <row r="375" spans="1:25" s="68" customFormat="1" ht="12.75" customHeight="1">
      <c r="A375" s="22"/>
      <c r="B375" s="23"/>
      <c r="C375" s="19"/>
      <c r="D375" s="19"/>
      <c r="E375" s="52"/>
      <c r="F375" s="22"/>
      <c r="G375" s="22"/>
      <c r="I375" s="25"/>
      <c r="J375" s="25"/>
      <c r="K375" s="25"/>
      <c r="L375" s="25"/>
      <c r="M375" s="25"/>
      <c r="N375" s="25"/>
      <c r="O375" s="25"/>
      <c r="P375" s="25"/>
      <c r="Q375" s="25"/>
      <c r="R375" s="171"/>
      <c r="S375" s="72"/>
      <c r="T375" s="25"/>
      <c r="U375" s="25"/>
      <c r="V375" s="25"/>
      <c r="W375" s="25"/>
      <c r="X375" s="25"/>
      <c r="Y375" s="25"/>
    </row>
    <row r="376" spans="1:25" s="68" customFormat="1" ht="12.75" customHeight="1">
      <c r="A376" s="22"/>
      <c r="B376" s="23"/>
      <c r="C376" s="19"/>
      <c r="D376" s="19"/>
      <c r="E376" s="52"/>
      <c r="F376" s="22"/>
      <c r="G376" s="22"/>
      <c r="I376" s="25"/>
      <c r="J376" s="25"/>
      <c r="K376" s="25"/>
      <c r="L376" s="25"/>
      <c r="M376" s="25"/>
      <c r="N376" s="25"/>
      <c r="O376" s="25"/>
      <c r="P376" s="25"/>
      <c r="Q376" s="25"/>
      <c r="R376" s="171"/>
      <c r="S376" s="72"/>
      <c r="T376" s="25"/>
      <c r="U376" s="25"/>
      <c r="V376" s="25"/>
      <c r="W376" s="25"/>
      <c r="X376" s="25"/>
      <c r="Y376" s="25"/>
    </row>
    <row r="377" spans="1:25" s="68" customFormat="1" ht="12.75" customHeight="1">
      <c r="A377" s="22"/>
      <c r="B377" s="23"/>
      <c r="C377" s="19"/>
      <c r="D377" s="19"/>
      <c r="E377" s="52"/>
      <c r="F377" s="22"/>
      <c r="G377" s="22"/>
      <c r="I377" s="25"/>
      <c r="J377" s="25"/>
      <c r="K377" s="25"/>
      <c r="L377" s="25"/>
      <c r="M377" s="25"/>
      <c r="N377" s="25"/>
      <c r="O377" s="25"/>
      <c r="P377" s="25"/>
      <c r="Q377" s="25"/>
      <c r="R377" s="171"/>
      <c r="S377" s="72"/>
      <c r="T377" s="25"/>
      <c r="U377" s="25"/>
      <c r="V377" s="25"/>
      <c r="W377" s="25"/>
      <c r="X377" s="25"/>
      <c r="Y377" s="25"/>
    </row>
    <row r="378" spans="1:25" s="68" customFormat="1" ht="12.75" customHeight="1">
      <c r="A378" s="22"/>
      <c r="B378" s="23"/>
      <c r="C378" s="19"/>
      <c r="D378" s="19"/>
      <c r="E378" s="52"/>
      <c r="F378" s="22"/>
      <c r="G378" s="22"/>
      <c r="I378" s="25"/>
      <c r="J378" s="25"/>
      <c r="K378" s="25"/>
      <c r="L378" s="25"/>
      <c r="M378" s="25"/>
      <c r="N378" s="25"/>
      <c r="O378" s="25"/>
      <c r="P378" s="25"/>
      <c r="Q378" s="25"/>
      <c r="R378" s="171"/>
      <c r="S378" s="72"/>
      <c r="T378" s="25"/>
      <c r="U378" s="25"/>
      <c r="V378" s="25"/>
      <c r="W378" s="25"/>
      <c r="X378" s="25"/>
      <c r="Y378" s="25"/>
    </row>
    <row r="379" spans="1:25" s="68" customFormat="1" ht="12.75" customHeight="1">
      <c r="A379" s="22"/>
      <c r="B379" s="23"/>
      <c r="C379" s="19"/>
      <c r="D379" s="19"/>
      <c r="E379" s="52"/>
      <c r="F379" s="22"/>
      <c r="G379" s="22"/>
      <c r="I379" s="25"/>
      <c r="J379" s="25"/>
      <c r="K379" s="25"/>
      <c r="L379" s="25"/>
      <c r="M379" s="25"/>
      <c r="N379" s="25"/>
      <c r="O379" s="25"/>
      <c r="P379" s="25"/>
      <c r="Q379" s="25"/>
      <c r="R379" s="171"/>
      <c r="S379" s="72"/>
      <c r="T379" s="25"/>
      <c r="U379" s="25"/>
      <c r="V379" s="25"/>
      <c r="W379" s="25"/>
      <c r="X379" s="25"/>
      <c r="Y379" s="25"/>
    </row>
    <row r="380" spans="1:25" s="68" customFormat="1" ht="12.75" customHeight="1">
      <c r="A380" s="22"/>
      <c r="B380" s="23"/>
      <c r="C380" s="19"/>
      <c r="D380" s="19"/>
      <c r="E380" s="52"/>
      <c r="F380" s="22"/>
      <c r="G380" s="22"/>
      <c r="I380" s="25"/>
      <c r="J380" s="25"/>
      <c r="K380" s="25"/>
      <c r="L380" s="25"/>
      <c r="M380" s="25"/>
      <c r="N380" s="25"/>
      <c r="O380" s="25"/>
      <c r="P380" s="25"/>
      <c r="Q380" s="25"/>
      <c r="R380" s="171"/>
      <c r="S380" s="72"/>
      <c r="T380" s="25"/>
      <c r="U380" s="25"/>
      <c r="V380" s="25"/>
      <c r="W380" s="25"/>
      <c r="X380" s="25"/>
      <c r="Y380" s="25"/>
    </row>
    <row r="381" spans="1:25" s="68" customFormat="1" ht="12.75" customHeight="1">
      <c r="A381" s="22"/>
      <c r="B381" s="23"/>
      <c r="C381" s="19"/>
      <c r="D381" s="19"/>
      <c r="E381" s="52"/>
      <c r="F381" s="22"/>
      <c r="G381" s="22"/>
      <c r="I381" s="25"/>
      <c r="J381" s="25"/>
      <c r="K381" s="25"/>
      <c r="L381" s="25"/>
      <c r="M381" s="25"/>
      <c r="N381" s="25"/>
      <c r="O381" s="25"/>
      <c r="P381" s="25"/>
      <c r="Q381" s="25"/>
      <c r="R381" s="171"/>
      <c r="S381" s="72"/>
      <c r="T381" s="25"/>
      <c r="U381" s="25"/>
      <c r="V381" s="25"/>
      <c r="W381" s="25"/>
      <c r="X381" s="25"/>
      <c r="Y381" s="25"/>
    </row>
    <row r="382" spans="1:25" s="68" customFormat="1" ht="12.75" customHeight="1">
      <c r="A382" s="22"/>
      <c r="B382" s="23"/>
      <c r="C382" s="19"/>
      <c r="D382" s="19"/>
      <c r="E382" s="52"/>
      <c r="F382" s="22"/>
      <c r="G382" s="22"/>
      <c r="I382" s="25"/>
      <c r="J382" s="25"/>
      <c r="K382" s="25"/>
      <c r="L382" s="25"/>
      <c r="M382" s="25"/>
      <c r="N382" s="25"/>
      <c r="O382" s="25"/>
      <c r="P382" s="25"/>
      <c r="Q382" s="25"/>
      <c r="R382" s="171"/>
      <c r="S382" s="72"/>
      <c r="T382" s="25"/>
      <c r="U382" s="25"/>
      <c r="V382" s="25"/>
      <c r="W382" s="25"/>
      <c r="X382" s="25"/>
      <c r="Y382" s="25"/>
    </row>
    <row r="383" spans="1:25" s="68" customFormat="1" ht="12.75" customHeight="1">
      <c r="A383" s="22"/>
      <c r="B383" s="23"/>
      <c r="C383" s="19"/>
      <c r="D383" s="19"/>
      <c r="E383" s="52"/>
      <c r="F383" s="22"/>
      <c r="G383" s="22"/>
      <c r="I383" s="25"/>
      <c r="J383" s="25"/>
      <c r="K383" s="25"/>
      <c r="L383" s="25"/>
      <c r="M383" s="25"/>
      <c r="N383" s="25"/>
      <c r="O383" s="25"/>
      <c r="P383" s="25"/>
      <c r="Q383" s="25"/>
      <c r="R383" s="171"/>
      <c r="S383" s="72"/>
      <c r="T383" s="25"/>
      <c r="U383" s="25"/>
      <c r="V383" s="25"/>
      <c r="W383" s="25"/>
      <c r="X383" s="25"/>
      <c r="Y383" s="25"/>
    </row>
    <row r="384" spans="1:25" s="68" customFormat="1" ht="12.75" customHeight="1">
      <c r="A384" s="22"/>
      <c r="B384" s="23"/>
      <c r="C384" s="19"/>
      <c r="D384" s="19"/>
      <c r="E384" s="52"/>
      <c r="F384" s="22"/>
      <c r="G384" s="22"/>
      <c r="I384" s="25"/>
      <c r="J384" s="25"/>
      <c r="K384" s="25"/>
      <c r="L384" s="25"/>
      <c r="M384" s="25"/>
      <c r="N384" s="25"/>
      <c r="O384" s="25"/>
      <c r="P384" s="25"/>
      <c r="Q384" s="25"/>
      <c r="R384" s="171"/>
      <c r="S384" s="72"/>
      <c r="T384" s="25"/>
      <c r="U384" s="25"/>
      <c r="V384" s="25"/>
      <c r="W384" s="25"/>
      <c r="X384" s="25"/>
      <c r="Y384" s="25"/>
    </row>
    <row r="385" spans="1:25" s="68" customFormat="1" ht="12.75" customHeight="1">
      <c r="A385" s="22"/>
      <c r="B385" s="23"/>
      <c r="C385" s="19"/>
      <c r="D385" s="19"/>
      <c r="E385" s="52"/>
      <c r="F385" s="22"/>
      <c r="G385" s="22"/>
      <c r="I385" s="25"/>
      <c r="J385" s="25"/>
      <c r="K385" s="25"/>
      <c r="L385" s="25"/>
      <c r="M385" s="25"/>
      <c r="N385" s="25"/>
      <c r="O385" s="25"/>
      <c r="P385" s="25"/>
      <c r="Q385" s="25"/>
      <c r="R385" s="171"/>
      <c r="S385" s="72"/>
      <c r="T385" s="25"/>
      <c r="U385" s="25"/>
      <c r="V385" s="25"/>
      <c r="W385" s="25"/>
      <c r="X385" s="25"/>
      <c r="Y385" s="25"/>
    </row>
    <row r="386" spans="1:25" s="68" customFormat="1" ht="12.75" customHeight="1">
      <c r="A386" s="22"/>
      <c r="B386" s="23"/>
      <c r="C386" s="19"/>
      <c r="D386" s="19"/>
      <c r="E386" s="52"/>
      <c r="F386" s="22"/>
      <c r="G386" s="22"/>
      <c r="I386" s="25"/>
      <c r="J386" s="25"/>
      <c r="K386" s="25"/>
      <c r="L386" s="25"/>
      <c r="M386" s="25"/>
      <c r="N386" s="25"/>
      <c r="O386" s="25"/>
      <c r="P386" s="25"/>
      <c r="Q386" s="25"/>
      <c r="R386" s="171"/>
      <c r="S386" s="72"/>
      <c r="T386" s="25"/>
      <c r="U386" s="25"/>
      <c r="V386" s="25"/>
      <c r="W386" s="25"/>
      <c r="X386" s="25"/>
      <c r="Y386" s="25"/>
    </row>
    <row r="387" spans="1:25" s="68" customFormat="1" ht="12.75" customHeight="1">
      <c r="A387" s="22"/>
      <c r="B387" s="23"/>
      <c r="C387" s="19"/>
      <c r="D387" s="19"/>
      <c r="E387" s="52"/>
      <c r="F387" s="22"/>
      <c r="G387" s="22"/>
      <c r="I387" s="25"/>
      <c r="J387" s="25"/>
      <c r="K387" s="25"/>
      <c r="L387" s="25"/>
      <c r="M387" s="25"/>
      <c r="N387" s="25"/>
      <c r="O387" s="25"/>
      <c r="P387" s="25"/>
      <c r="Q387" s="25"/>
      <c r="R387" s="171"/>
      <c r="S387" s="72"/>
      <c r="T387" s="25"/>
      <c r="U387" s="25"/>
      <c r="V387" s="25"/>
      <c r="W387" s="25"/>
      <c r="X387" s="25"/>
      <c r="Y387" s="25"/>
    </row>
    <row r="388" spans="1:25" s="68" customFormat="1" ht="12.75" customHeight="1">
      <c r="A388" s="22"/>
      <c r="B388" s="23"/>
      <c r="C388" s="19"/>
      <c r="D388" s="19"/>
      <c r="E388" s="52"/>
      <c r="F388" s="22"/>
      <c r="G388" s="22"/>
      <c r="I388" s="25"/>
      <c r="J388" s="25"/>
      <c r="K388" s="25"/>
      <c r="L388" s="25"/>
      <c r="M388" s="25"/>
      <c r="N388" s="25"/>
      <c r="O388" s="25"/>
      <c r="P388" s="25"/>
      <c r="Q388" s="25"/>
      <c r="R388" s="171"/>
      <c r="S388" s="72"/>
      <c r="T388" s="25"/>
      <c r="U388" s="25"/>
      <c r="V388" s="25"/>
      <c r="W388" s="25"/>
      <c r="X388" s="25"/>
      <c r="Y388" s="25"/>
    </row>
    <row r="389" spans="1:25" s="68" customFormat="1" ht="12.75" customHeight="1">
      <c r="A389" s="22"/>
      <c r="B389" s="23"/>
      <c r="C389" s="19"/>
      <c r="D389" s="19"/>
      <c r="E389" s="52"/>
      <c r="F389" s="22"/>
      <c r="G389" s="22"/>
      <c r="I389" s="25"/>
      <c r="J389" s="25"/>
      <c r="K389" s="25"/>
      <c r="L389" s="25"/>
      <c r="M389" s="25"/>
      <c r="N389" s="25"/>
      <c r="O389" s="25"/>
      <c r="P389" s="25"/>
      <c r="Q389" s="25"/>
      <c r="R389" s="171"/>
      <c r="S389" s="72"/>
      <c r="T389" s="25"/>
      <c r="U389" s="25"/>
      <c r="V389" s="25"/>
      <c r="W389" s="25"/>
      <c r="X389" s="25"/>
      <c r="Y389" s="25"/>
    </row>
    <row r="390" spans="1:25" s="68" customFormat="1" ht="12.75" customHeight="1">
      <c r="A390" s="22"/>
      <c r="B390" s="23"/>
      <c r="C390" s="19"/>
      <c r="D390" s="19"/>
      <c r="E390" s="52"/>
      <c r="F390" s="22"/>
      <c r="G390" s="22"/>
      <c r="I390" s="25"/>
      <c r="J390" s="25"/>
      <c r="K390" s="25"/>
      <c r="L390" s="25"/>
      <c r="M390" s="25"/>
      <c r="N390" s="25"/>
      <c r="O390" s="25"/>
      <c r="P390" s="25"/>
      <c r="Q390" s="25"/>
      <c r="R390" s="171"/>
      <c r="S390" s="72"/>
      <c r="T390" s="25"/>
      <c r="U390" s="25"/>
      <c r="V390" s="25"/>
      <c r="W390" s="25"/>
      <c r="X390" s="25"/>
      <c r="Y390" s="25"/>
    </row>
    <row r="391" spans="1:25" s="68" customFormat="1" ht="12.75" customHeight="1">
      <c r="A391" s="22"/>
      <c r="B391" s="23"/>
      <c r="C391" s="19"/>
      <c r="D391" s="19"/>
      <c r="E391" s="52"/>
      <c r="F391" s="22"/>
      <c r="G391" s="22"/>
      <c r="I391" s="25"/>
      <c r="J391" s="25"/>
      <c r="K391" s="25"/>
      <c r="L391" s="25"/>
      <c r="M391" s="25"/>
      <c r="N391" s="25"/>
      <c r="O391" s="25"/>
      <c r="P391" s="25"/>
      <c r="Q391" s="25"/>
      <c r="R391" s="171"/>
      <c r="S391" s="72"/>
      <c r="T391" s="25"/>
      <c r="U391" s="25"/>
      <c r="V391" s="25"/>
      <c r="W391" s="25"/>
      <c r="X391" s="25"/>
      <c r="Y391" s="25"/>
    </row>
    <row r="392" spans="1:25" s="68" customFormat="1" ht="12.75" customHeight="1">
      <c r="A392" s="22"/>
      <c r="B392" s="23"/>
      <c r="C392" s="19"/>
      <c r="D392" s="19"/>
      <c r="E392" s="52"/>
      <c r="F392" s="22"/>
      <c r="G392" s="22"/>
      <c r="I392" s="25"/>
      <c r="J392" s="25"/>
      <c r="K392" s="25"/>
      <c r="L392" s="25"/>
      <c r="M392" s="25"/>
      <c r="N392" s="25"/>
      <c r="O392" s="25"/>
      <c r="P392" s="25"/>
      <c r="Q392" s="25"/>
      <c r="R392" s="171"/>
      <c r="S392" s="72"/>
      <c r="T392" s="25"/>
      <c r="U392" s="25"/>
      <c r="V392" s="25"/>
      <c r="W392" s="25"/>
      <c r="X392" s="25"/>
      <c r="Y392" s="25"/>
    </row>
    <row r="393" spans="1:25" s="68" customFormat="1" ht="12.75" customHeight="1">
      <c r="A393" s="22"/>
      <c r="B393" s="23"/>
      <c r="C393" s="19"/>
      <c r="D393" s="19"/>
      <c r="E393" s="52"/>
      <c r="F393" s="22"/>
      <c r="G393" s="22"/>
      <c r="I393" s="25"/>
      <c r="J393" s="25"/>
      <c r="K393" s="25"/>
      <c r="L393" s="25"/>
      <c r="M393" s="25"/>
      <c r="N393" s="25"/>
      <c r="O393" s="25"/>
      <c r="P393" s="25"/>
      <c r="Q393" s="25"/>
      <c r="R393" s="171"/>
      <c r="S393" s="72"/>
      <c r="T393" s="25"/>
      <c r="U393" s="25"/>
      <c r="V393" s="25"/>
      <c r="W393" s="25"/>
      <c r="X393" s="25"/>
      <c r="Y393" s="25"/>
    </row>
    <row r="394" spans="1:25" s="68" customFormat="1" ht="12.75" customHeight="1">
      <c r="A394" s="22"/>
      <c r="B394" s="23"/>
      <c r="C394" s="19"/>
      <c r="D394" s="19"/>
      <c r="E394" s="52"/>
      <c r="F394" s="22"/>
      <c r="G394" s="22"/>
      <c r="I394" s="25"/>
      <c r="J394" s="25"/>
      <c r="K394" s="25"/>
      <c r="L394" s="25"/>
      <c r="M394" s="25"/>
      <c r="N394" s="25"/>
      <c r="O394" s="25"/>
      <c r="P394" s="25"/>
      <c r="Q394" s="25"/>
      <c r="R394" s="171"/>
      <c r="S394" s="72"/>
      <c r="T394" s="25"/>
      <c r="U394" s="25"/>
      <c r="V394" s="25"/>
      <c r="W394" s="25"/>
      <c r="X394" s="25"/>
      <c r="Y394" s="25"/>
    </row>
    <row r="395" spans="1:25" s="68" customFormat="1" ht="12.75" customHeight="1">
      <c r="A395" s="22"/>
      <c r="B395" s="23"/>
      <c r="C395" s="19"/>
      <c r="D395" s="19"/>
      <c r="E395" s="52"/>
      <c r="F395" s="22"/>
      <c r="G395" s="22"/>
      <c r="I395" s="25"/>
      <c r="J395" s="25"/>
      <c r="K395" s="25"/>
      <c r="L395" s="25"/>
      <c r="M395" s="25"/>
      <c r="N395" s="25"/>
      <c r="O395" s="25"/>
      <c r="P395" s="25"/>
      <c r="Q395" s="25"/>
      <c r="R395" s="171"/>
      <c r="S395" s="72"/>
      <c r="T395" s="25"/>
      <c r="U395" s="25"/>
      <c r="V395" s="25"/>
      <c r="W395" s="25"/>
      <c r="X395" s="25"/>
      <c r="Y395" s="25"/>
    </row>
    <row r="396" spans="1:25" s="68" customFormat="1" ht="12.75" customHeight="1">
      <c r="A396" s="22"/>
      <c r="B396" s="23"/>
      <c r="C396" s="19"/>
      <c r="D396" s="19"/>
      <c r="E396" s="52"/>
      <c r="F396" s="22"/>
      <c r="G396" s="22"/>
      <c r="I396" s="25"/>
      <c r="J396" s="25"/>
      <c r="K396" s="25"/>
      <c r="L396" s="25"/>
      <c r="M396" s="25"/>
      <c r="N396" s="25"/>
      <c r="O396" s="25"/>
      <c r="P396" s="25"/>
      <c r="Q396" s="25"/>
      <c r="R396" s="171"/>
      <c r="S396" s="72"/>
      <c r="T396" s="25"/>
      <c r="U396" s="25"/>
      <c r="V396" s="25"/>
      <c r="W396" s="25"/>
      <c r="X396" s="25"/>
      <c r="Y396" s="25"/>
    </row>
    <row r="397" spans="1:25" s="68" customFormat="1" ht="12.75" customHeight="1">
      <c r="A397" s="22"/>
      <c r="B397" s="23"/>
      <c r="C397" s="19"/>
      <c r="D397" s="19"/>
      <c r="E397" s="52"/>
      <c r="F397" s="22"/>
      <c r="G397" s="22"/>
      <c r="I397" s="25"/>
      <c r="J397" s="25"/>
      <c r="K397" s="25"/>
      <c r="L397" s="25"/>
      <c r="M397" s="25"/>
      <c r="N397" s="25"/>
      <c r="O397" s="25"/>
      <c r="P397" s="25"/>
      <c r="Q397" s="25"/>
      <c r="R397" s="171"/>
      <c r="S397" s="72"/>
      <c r="T397" s="25"/>
      <c r="U397" s="25"/>
      <c r="V397" s="25"/>
      <c r="W397" s="25"/>
      <c r="X397" s="25"/>
      <c r="Y397" s="25"/>
    </row>
    <row r="398" spans="1:25" s="68" customFormat="1" ht="12.75" customHeight="1">
      <c r="A398" s="22"/>
      <c r="B398" s="23"/>
      <c r="C398" s="19"/>
      <c r="D398" s="19"/>
      <c r="E398" s="52"/>
      <c r="F398" s="22"/>
      <c r="G398" s="22"/>
      <c r="I398" s="25"/>
      <c r="J398" s="25"/>
      <c r="K398" s="25"/>
      <c r="L398" s="25"/>
      <c r="M398" s="25"/>
      <c r="N398" s="25"/>
      <c r="O398" s="25"/>
      <c r="P398" s="25"/>
      <c r="Q398" s="25"/>
      <c r="R398" s="171"/>
      <c r="S398" s="72"/>
      <c r="T398" s="25"/>
      <c r="U398" s="25"/>
      <c r="V398" s="25"/>
      <c r="W398" s="25"/>
      <c r="X398" s="25"/>
      <c r="Y398" s="25"/>
    </row>
    <row r="399" spans="1:25" s="68" customFormat="1" ht="12.75" customHeight="1">
      <c r="A399" s="22"/>
      <c r="B399" s="23"/>
      <c r="C399" s="19"/>
      <c r="D399" s="19"/>
      <c r="E399" s="52"/>
      <c r="F399" s="22"/>
      <c r="G399" s="22"/>
      <c r="I399" s="25"/>
      <c r="J399" s="25"/>
      <c r="K399" s="25"/>
      <c r="L399" s="25"/>
      <c r="M399" s="25"/>
      <c r="N399" s="25"/>
      <c r="O399" s="25"/>
      <c r="P399" s="25"/>
      <c r="Q399" s="25"/>
      <c r="R399" s="171"/>
      <c r="S399" s="72"/>
      <c r="T399" s="25"/>
      <c r="U399" s="25"/>
      <c r="V399" s="25"/>
      <c r="W399" s="25"/>
      <c r="X399" s="25"/>
      <c r="Y399" s="25"/>
    </row>
    <row r="400" spans="1:25" s="68" customFormat="1" ht="12.75" customHeight="1">
      <c r="A400" s="22"/>
      <c r="B400" s="23"/>
      <c r="C400" s="19"/>
      <c r="D400" s="19"/>
      <c r="E400" s="52"/>
      <c r="F400" s="22"/>
      <c r="G400" s="22"/>
      <c r="I400" s="25"/>
      <c r="J400" s="25"/>
      <c r="K400" s="25"/>
      <c r="L400" s="25"/>
      <c r="M400" s="25"/>
      <c r="N400" s="25"/>
      <c r="O400" s="25"/>
      <c r="P400" s="25"/>
      <c r="Q400" s="25"/>
      <c r="R400" s="171"/>
      <c r="S400" s="72"/>
      <c r="T400" s="25"/>
      <c r="U400" s="25"/>
      <c r="V400" s="25"/>
      <c r="W400" s="25"/>
      <c r="X400" s="25"/>
      <c r="Y400" s="25"/>
    </row>
    <row r="401" spans="1:25" s="68" customFormat="1" ht="12.75" customHeight="1">
      <c r="A401" s="22"/>
      <c r="B401" s="23"/>
      <c r="C401" s="19"/>
      <c r="D401" s="19"/>
      <c r="E401" s="52"/>
      <c r="F401" s="22"/>
      <c r="G401" s="22"/>
      <c r="I401" s="25"/>
      <c r="J401" s="25"/>
      <c r="K401" s="25"/>
      <c r="L401" s="25"/>
      <c r="M401" s="25"/>
      <c r="N401" s="25"/>
      <c r="O401" s="25"/>
      <c r="P401" s="25"/>
      <c r="Q401" s="25"/>
      <c r="R401" s="171"/>
      <c r="S401" s="72"/>
      <c r="T401" s="25"/>
      <c r="U401" s="25"/>
      <c r="V401" s="25"/>
      <c r="W401" s="25"/>
      <c r="X401" s="25"/>
      <c r="Y401" s="25"/>
    </row>
    <row r="402" spans="1:25" s="68" customFormat="1" ht="12.75" customHeight="1">
      <c r="A402" s="22"/>
      <c r="B402" s="23"/>
      <c r="C402" s="19"/>
      <c r="D402" s="19"/>
      <c r="E402" s="52"/>
      <c r="F402" s="22"/>
      <c r="G402" s="22"/>
      <c r="I402" s="25"/>
      <c r="J402" s="25"/>
      <c r="K402" s="25"/>
      <c r="L402" s="25"/>
      <c r="M402" s="25"/>
      <c r="N402" s="25"/>
      <c r="O402" s="25"/>
      <c r="P402" s="25"/>
      <c r="Q402" s="25"/>
      <c r="R402" s="171"/>
      <c r="S402" s="72"/>
      <c r="T402" s="25"/>
      <c r="U402" s="25"/>
      <c r="V402" s="25"/>
      <c r="W402" s="25"/>
      <c r="X402" s="25"/>
      <c r="Y402" s="25"/>
    </row>
    <row r="403" spans="1:25" s="68" customFormat="1" ht="12.75" customHeight="1">
      <c r="A403" s="22"/>
      <c r="B403" s="23"/>
      <c r="C403" s="19"/>
      <c r="D403" s="19"/>
      <c r="E403" s="52"/>
      <c r="F403" s="22"/>
      <c r="G403" s="22"/>
      <c r="I403" s="25"/>
      <c r="J403" s="25"/>
      <c r="K403" s="25"/>
      <c r="L403" s="25"/>
      <c r="M403" s="25"/>
      <c r="N403" s="25"/>
      <c r="O403" s="25"/>
      <c r="P403" s="25"/>
      <c r="Q403" s="25"/>
      <c r="R403" s="171"/>
      <c r="S403" s="72"/>
      <c r="T403" s="25"/>
      <c r="U403" s="25"/>
      <c r="V403" s="25"/>
      <c r="W403" s="25"/>
      <c r="X403" s="25"/>
      <c r="Y403" s="25"/>
    </row>
    <row r="404" spans="1:25" s="68" customFormat="1" ht="12.75" customHeight="1">
      <c r="A404" s="22"/>
      <c r="B404" s="23"/>
      <c r="C404" s="19"/>
      <c r="D404" s="19"/>
      <c r="E404" s="52"/>
      <c r="F404" s="22"/>
      <c r="G404" s="22"/>
      <c r="I404" s="25"/>
      <c r="J404" s="25"/>
      <c r="K404" s="25"/>
      <c r="L404" s="25"/>
      <c r="M404" s="25"/>
      <c r="N404" s="25"/>
      <c r="O404" s="25"/>
      <c r="P404" s="25"/>
      <c r="Q404" s="25"/>
      <c r="R404" s="171"/>
      <c r="S404" s="72"/>
      <c r="T404" s="25"/>
      <c r="U404" s="25"/>
      <c r="V404" s="25"/>
      <c r="W404" s="25"/>
      <c r="X404" s="25"/>
      <c r="Y404" s="25"/>
    </row>
    <row r="405" spans="1:25" s="68" customFormat="1" ht="12.75" customHeight="1">
      <c r="A405" s="22"/>
      <c r="B405" s="23"/>
      <c r="C405" s="19"/>
      <c r="D405" s="19"/>
      <c r="E405" s="52"/>
      <c r="F405" s="22"/>
      <c r="G405" s="22"/>
      <c r="I405" s="25"/>
      <c r="J405" s="25"/>
      <c r="K405" s="25"/>
      <c r="L405" s="25"/>
      <c r="M405" s="25"/>
      <c r="N405" s="25"/>
      <c r="O405" s="25"/>
      <c r="P405" s="25"/>
      <c r="Q405" s="25"/>
      <c r="R405" s="171"/>
      <c r="S405" s="72"/>
      <c r="T405" s="25"/>
      <c r="U405" s="25"/>
      <c r="V405" s="25"/>
      <c r="W405" s="25"/>
      <c r="X405" s="25"/>
      <c r="Y405" s="25"/>
    </row>
    <row r="406" spans="1:25" s="68" customFormat="1" ht="12.75" customHeight="1">
      <c r="A406" s="22"/>
      <c r="B406" s="23"/>
      <c r="C406" s="19"/>
      <c r="D406" s="19"/>
      <c r="E406" s="52"/>
      <c r="F406" s="22"/>
      <c r="G406" s="22"/>
      <c r="I406" s="25"/>
      <c r="J406" s="25"/>
      <c r="K406" s="25"/>
      <c r="L406" s="25"/>
      <c r="M406" s="25"/>
      <c r="N406" s="25"/>
      <c r="O406" s="25"/>
      <c r="P406" s="25"/>
      <c r="Q406" s="25"/>
      <c r="R406" s="171"/>
      <c r="S406" s="72"/>
      <c r="T406" s="25"/>
      <c r="U406" s="25"/>
      <c r="V406" s="25"/>
      <c r="W406" s="25"/>
      <c r="X406" s="25"/>
      <c r="Y406" s="25"/>
    </row>
    <row r="407" spans="1:25" s="68" customFormat="1" ht="12.75" customHeight="1">
      <c r="A407" s="22"/>
      <c r="B407" s="23"/>
      <c r="C407" s="19"/>
      <c r="D407" s="19"/>
      <c r="E407" s="52"/>
      <c r="F407" s="22"/>
      <c r="G407" s="22"/>
      <c r="I407" s="25"/>
      <c r="J407" s="25"/>
      <c r="K407" s="25"/>
      <c r="L407" s="25"/>
      <c r="M407" s="25"/>
      <c r="N407" s="25"/>
      <c r="O407" s="25"/>
      <c r="P407" s="25"/>
      <c r="Q407" s="25"/>
      <c r="R407" s="171"/>
      <c r="S407" s="72"/>
      <c r="T407" s="25"/>
      <c r="U407" s="25"/>
      <c r="V407" s="25"/>
      <c r="W407" s="25"/>
      <c r="X407" s="25"/>
      <c r="Y407" s="25"/>
    </row>
    <row r="408" spans="1:25" s="68" customFormat="1" ht="12.75" customHeight="1">
      <c r="A408" s="22"/>
      <c r="B408" s="23"/>
      <c r="C408" s="19"/>
      <c r="D408" s="19"/>
      <c r="E408" s="52"/>
      <c r="F408" s="22"/>
      <c r="G408" s="22"/>
      <c r="I408" s="25"/>
      <c r="J408" s="25"/>
      <c r="K408" s="25"/>
      <c r="L408" s="25"/>
      <c r="M408" s="25"/>
      <c r="N408" s="25"/>
      <c r="O408" s="25"/>
      <c r="P408" s="25"/>
      <c r="Q408" s="25"/>
      <c r="R408" s="171"/>
      <c r="S408" s="72"/>
      <c r="T408" s="25"/>
      <c r="U408" s="25"/>
      <c r="V408" s="25"/>
      <c r="W408" s="25"/>
      <c r="X408" s="25"/>
      <c r="Y408" s="25"/>
    </row>
    <row r="409" spans="1:25" s="68" customFormat="1" ht="12.75" customHeight="1">
      <c r="A409" s="22"/>
      <c r="B409" s="23"/>
      <c r="C409" s="19"/>
      <c r="D409" s="19"/>
      <c r="E409" s="52"/>
      <c r="F409" s="22"/>
      <c r="G409" s="22"/>
      <c r="I409" s="25"/>
      <c r="J409" s="25"/>
      <c r="K409" s="25"/>
      <c r="L409" s="25"/>
      <c r="M409" s="25"/>
      <c r="N409" s="25"/>
      <c r="O409" s="25"/>
      <c r="P409" s="25"/>
      <c r="Q409" s="25"/>
      <c r="R409" s="171"/>
      <c r="S409" s="72"/>
      <c r="T409" s="25"/>
      <c r="U409" s="25"/>
      <c r="V409" s="25"/>
      <c r="W409" s="25"/>
      <c r="X409" s="25"/>
      <c r="Y409" s="25"/>
    </row>
    <row r="410" spans="1:25" s="68" customFormat="1" ht="12.75" customHeight="1">
      <c r="A410" s="22"/>
      <c r="B410" s="23"/>
      <c r="C410" s="19"/>
      <c r="D410" s="19"/>
      <c r="E410" s="52"/>
      <c r="F410" s="22"/>
      <c r="G410" s="22"/>
      <c r="I410" s="25"/>
      <c r="J410" s="25"/>
      <c r="K410" s="25"/>
      <c r="L410" s="25"/>
      <c r="M410" s="25"/>
      <c r="N410" s="25"/>
      <c r="O410" s="25"/>
      <c r="P410" s="25"/>
      <c r="Q410" s="25"/>
      <c r="R410" s="171"/>
      <c r="S410" s="72"/>
      <c r="T410" s="25"/>
      <c r="U410" s="25"/>
      <c r="V410" s="25"/>
      <c r="W410" s="25"/>
      <c r="X410" s="25"/>
      <c r="Y410" s="25"/>
    </row>
    <row r="411" spans="1:25" s="68" customFormat="1" ht="12.75" customHeight="1">
      <c r="A411" s="22"/>
      <c r="B411" s="23"/>
      <c r="C411" s="19"/>
      <c r="D411" s="19"/>
      <c r="E411" s="52"/>
      <c r="F411" s="22"/>
      <c r="G411" s="22"/>
      <c r="I411" s="25"/>
      <c r="J411" s="25"/>
      <c r="K411" s="25"/>
      <c r="L411" s="25"/>
      <c r="M411" s="25"/>
      <c r="N411" s="25"/>
      <c r="O411" s="25"/>
      <c r="P411" s="25"/>
      <c r="Q411" s="25"/>
      <c r="R411" s="171"/>
      <c r="S411" s="72"/>
      <c r="T411" s="25"/>
      <c r="U411" s="25"/>
      <c r="V411" s="25"/>
      <c r="W411" s="25"/>
      <c r="X411" s="25"/>
      <c r="Y411" s="25"/>
    </row>
    <row r="412" spans="1:25" s="68" customFormat="1" ht="12.75" customHeight="1">
      <c r="A412" s="22"/>
      <c r="B412" s="23"/>
      <c r="C412" s="19"/>
      <c r="D412" s="19"/>
      <c r="E412" s="52"/>
      <c r="F412" s="22"/>
      <c r="G412" s="22"/>
      <c r="I412" s="25"/>
      <c r="J412" s="25"/>
      <c r="K412" s="25"/>
      <c r="L412" s="25"/>
      <c r="M412" s="25"/>
      <c r="N412" s="25"/>
      <c r="O412" s="25"/>
      <c r="P412" s="25"/>
      <c r="Q412" s="25"/>
      <c r="R412" s="171"/>
      <c r="S412" s="72"/>
      <c r="T412" s="25"/>
      <c r="U412" s="25"/>
      <c r="V412" s="25"/>
      <c r="W412" s="25"/>
      <c r="X412" s="25"/>
      <c r="Y412" s="25"/>
    </row>
    <row r="413" spans="1:25" s="68" customFormat="1" ht="12.75" customHeight="1">
      <c r="A413" s="22"/>
      <c r="B413" s="23"/>
      <c r="C413" s="19"/>
      <c r="D413" s="19"/>
      <c r="E413" s="52"/>
      <c r="F413" s="22"/>
      <c r="G413" s="22"/>
      <c r="I413" s="25"/>
      <c r="J413" s="25"/>
      <c r="K413" s="25"/>
      <c r="L413" s="25"/>
      <c r="M413" s="25"/>
      <c r="N413" s="25"/>
      <c r="O413" s="25"/>
      <c r="P413" s="25"/>
      <c r="Q413" s="25"/>
      <c r="R413" s="171"/>
      <c r="S413" s="72"/>
      <c r="T413" s="25"/>
      <c r="U413" s="25"/>
      <c r="V413" s="25"/>
      <c r="W413" s="25"/>
      <c r="X413" s="25"/>
      <c r="Y413" s="25"/>
    </row>
    <row r="414" spans="1:25" s="68" customFormat="1" ht="12.75" customHeight="1">
      <c r="A414" s="22"/>
      <c r="B414" s="23"/>
      <c r="C414" s="19"/>
      <c r="D414" s="19"/>
      <c r="E414" s="52"/>
      <c r="F414" s="22"/>
      <c r="G414" s="22"/>
      <c r="I414" s="25"/>
      <c r="J414" s="25"/>
      <c r="K414" s="25"/>
      <c r="L414" s="25"/>
      <c r="M414" s="25"/>
      <c r="N414" s="25"/>
      <c r="O414" s="25"/>
      <c r="P414" s="25"/>
      <c r="Q414" s="25"/>
      <c r="R414" s="171"/>
      <c r="S414" s="72"/>
      <c r="T414" s="25"/>
      <c r="U414" s="25"/>
      <c r="V414" s="25"/>
      <c r="W414" s="25"/>
      <c r="X414" s="25"/>
      <c r="Y414" s="25"/>
    </row>
    <row r="415" spans="1:25" s="68" customFormat="1" ht="12.75" customHeight="1">
      <c r="A415" s="22"/>
      <c r="B415" s="23"/>
      <c r="C415" s="19"/>
      <c r="D415" s="19"/>
      <c r="E415" s="52"/>
      <c r="F415" s="22"/>
      <c r="G415" s="22"/>
      <c r="I415" s="25"/>
      <c r="J415" s="25"/>
      <c r="K415" s="25"/>
      <c r="L415" s="25"/>
      <c r="M415" s="25"/>
      <c r="N415" s="25"/>
      <c r="O415" s="25"/>
      <c r="P415" s="25"/>
      <c r="Q415" s="25"/>
      <c r="R415" s="171"/>
      <c r="S415" s="72"/>
      <c r="T415" s="25"/>
      <c r="U415" s="25"/>
      <c r="V415" s="25"/>
      <c r="W415" s="25"/>
      <c r="X415" s="25"/>
      <c r="Y415" s="25"/>
    </row>
    <row r="416" spans="1:25" s="68" customFormat="1" ht="12.75" customHeight="1">
      <c r="A416" s="22"/>
      <c r="B416" s="23"/>
      <c r="C416" s="19"/>
      <c r="D416" s="19"/>
      <c r="E416" s="52"/>
      <c r="F416" s="22"/>
      <c r="G416" s="22"/>
      <c r="I416" s="25"/>
      <c r="J416" s="25"/>
      <c r="K416" s="25"/>
      <c r="L416" s="25"/>
      <c r="M416" s="25"/>
      <c r="N416" s="25"/>
      <c r="O416" s="25"/>
      <c r="P416" s="25"/>
      <c r="Q416" s="25"/>
      <c r="R416" s="171"/>
      <c r="S416" s="72"/>
      <c r="T416" s="25"/>
      <c r="U416" s="25"/>
      <c r="V416" s="25"/>
      <c r="W416" s="25"/>
      <c r="X416" s="25"/>
      <c r="Y416" s="25"/>
    </row>
    <row r="417" spans="1:25" s="68" customFormat="1" ht="12.75" customHeight="1">
      <c r="A417" s="22"/>
      <c r="B417" s="23"/>
      <c r="C417" s="19"/>
      <c r="D417" s="19"/>
      <c r="E417" s="52"/>
      <c r="F417" s="22"/>
      <c r="G417" s="22"/>
      <c r="I417" s="25"/>
      <c r="J417" s="25"/>
      <c r="K417" s="25"/>
      <c r="L417" s="25"/>
      <c r="M417" s="25"/>
      <c r="N417" s="25"/>
      <c r="O417" s="25"/>
      <c r="P417" s="25"/>
      <c r="Q417" s="25"/>
      <c r="R417" s="171"/>
      <c r="S417" s="72"/>
      <c r="T417" s="25"/>
      <c r="U417" s="25"/>
      <c r="V417" s="25"/>
      <c r="W417" s="25"/>
      <c r="X417" s="25"/>
      <c r="Y417" s="25"/>
    </row>
    <row r="418" spans="1:25" s="68" customFormat="1" ht="12.75" customHeight="1">
      <c r="A418" s="22"/>
      <c r="B418" s="23"/>
      <c r="C418" s="19"/>
      <c r="D418" s="19"/>
      <c r="E418" s="52"/>
      <c r="F418" s="22"/>
      <c r="G418" s="22"/>
      <c r="I418" s="25"/>
      <c r="J418" s="25"/>
      <c r="K418" s="25"/>
      <c r="L418" s="25"/>
      <c r="M418" s="25"/>
      <c r="N418" s="25"/>
      <c r="O418" s="25"/>
      <c r="P418" s="25"/>
      <c r="Q418" s="25"/>
      <c r="R418" s="171"/>
      <c r="S418" s="72"/>
      <c r="T418" s="25"/>
      <c r="U418" s="25"/>
      <c r="V418" s="25"/>
      <c r="W418" s="25"/>
      <c r="X418" s="25"/>
      <c r="Y418" s="25"/>
    </row>
    <row r="419" spans="1:25" s="68" customFormat="1" ht="12.75" customHeight="1">
      <c r="A419" s="22"/>
      <c r="B419" s="23"/>
      <c r="C419" s="19"/>
      <c r="D419" s="19"/>
      <c r="E419" s="52"/>
      <c r="F419" s="22"/>
      <c r="G419" s="22"/>
      <c r="I419" s="25"/>
      <c r="J419" s="25"/>
      <c r="K419" s="25"/>
      <c r="L419" s="25"/>
      <c r="M419" s="25"/>
      <c r="N419" s="25"/>
      <c r="O419" s="25"/>
      <c r="P419" s="25"/>
      <c r="Q419" s="25"/>
      <c r="R419" s="171"/>
      <c r="S419" s="72"/>
      <c r="T419" s="25"/>
      <c r="U419" s="25"/>
      <c r="V419" s="25"/>
      <c r="W419" s="25"/>
      <c r="X419" s="25"/>
      <c r="Y419" s="25"/>
    </row>
    <row r="420" spans="1:25" s="68" customFormat="1" ht="12.75" customHeight="1">
      <c r="A420" s="22"/>
      <c r="B420" s="23"/>
      <c r="C420" s="19"/>
      <c r="D420" s="19"/>
      <c r="E420" s="52"/>
      <c r="F420" s="22"/>
      <c r="G420" s="22"/>
      <c r="I420" s="25"/>
      <c r="J420" s="25"/>
      <c r="K420" s="25"/>
      <c r="L420" s="25"/>
      <c r="M420" s="25"/>
      <c r="N420" s="25"/>
      <c r="O420" s="25"/>
      <c r="P420" s="25"/>
      <c r="Q420" s="25"/>
      <c r="R420" s="171"/>
      <c r="S420" s="72"/>
      <c r="T420" s="25"/>
      <c r="U420" s="25"/>
      <c r="V420" s="25"/>
      <c r="W420" s="25"/>
      <c r="X420" s="25"/>
      <c r="Y420" s="25"/>
    </row>
    <row r="421" spans="1:25" s="68" customFormat="1" ht="12.75" customHeight="1">
      <c r="A421" s="22"/>
      <c r="B421" s="23"/>
      <c r="C421" s="19"/>
      <c r="D421" s="19"/>
      <c r="E421" s="52"/>
      <c r="F421" s="22"/>
      <c r="G421" s="22"/>
      <c r="I421" s="25"/>
      <c r="J421" s="25"/>
      <c r="K421" s="25"/>
      <c r="L421" s="25"/>
      <c r="M421" s="25"/>
      <c r="N421" s="25"/>
      <c r="O421" s="25"/>
      <c r="P421" s="25"/>
      <c r="Q421" s="25"/>
      <c r="R421" s="171"/>
      <c r="S421" s="72"/>
      <c r="T421" s="25"/>
      <c r="U421" s="25"/>
      <c r="V421" s="25"/>
      <c r="W421" s="25"/>
      <c r="X421" s="25"/>
      <c r="Y421" s="25"/>
    </row>
    <row r="422" spans="1:25" s="68" customFormat="1" ht="12.75" customHeight="1">
      <c r="A422" s="22"/>
      <c r="B422" s="23"/>
      <c r="C422" s="19"/>
      <c r="D422" s="19"/>
      <c r="E422" s="52"/>
      <c r="F422" s="22"/>
      <c r="G422" s="22"/>
      <c r="I422" s="25"/>
      <c r="J422" s="25"/>
      <c r="K422" s="25"/>
      <c r="L422" s="25"/>
      <c r="M422" s="25"/>
      <c r="N422" s="25"/>
      <c r="O422" s="25"/>
      <c r="P422" s="25"/>
      <c r="Q422" s="25"/>
      <c r="R422" s="171"/>
      <c r="S422" s="72"/>
      <c r="T422" s="25"/>
      <c r="U422" s="25"/>
      <c r="V422" s="25"/>
      <c r="W422" s="25"/>
      <c r="X422" s="25"/>
      <c r="Y422" s="25"/>
    </row>
    <row r="423" spans="1:25" s="68" customFormat="1" ht="12.75" customHeight="1">
      <c r="A423" s="22"/>
      <c r="B423" s="23"/>
      <c r="C423" s="19"/>
      <c r="D423" s="19"/>
      <c r="E423" s="52"/>
      <c r="F423" s="22"/>
      <c r="G423" s="22"/>
      <c r="I423" s="25"/>
      <c r="J423" s="25"/>
      <c r="K423" s="25"/>
      <c r="L423" s="25"/>
      <c r="M423" s="25"/>
      <c r="N423" s="25"/>
      <c r="O423" s="25"/>
      <c r="P423" s="25"/>
      <c r="Q423" s="25"/>
      <c r="R423" s="171"/>
      <c r="S423" s="72"/>
      <c r="T423" s="25"/>
      <c r="U423" s="25"/>
      <c r="V423" s="25"/>
      <c r="W423" s="25"/>
      <c r="X423" s="25"/>
      <c r="Y423" s="25"/>
    </row>
    <row r="424" spans="1:25" s="68" customFormat="1" ht="12.75" customHeight="1">
      <c r="A424" s="22"/>
      <c r="B424" s="23"/>
      <c r="C424" s="19"/>
      <c r="D424" s="19"/>
      <c r="E424" s="52"/>
      <c r="F424" s="22"/>
      <c r="G424" s="22"/>
      <c r="I424" s="25"/>
      <c r="J424" s="25"/>
      <c r="K424" s="25"/>
      <c r="L424" s="25"/>
      <c r="M424" s="25"/>
      <c r="N424" s="25"/>
      <c r="O424" s="25"/>
      <c r="P424" s="25"/>
      <c r="Q424" s="25"/>
      <c r="R424" s="171"/>
      <c r="S424" s="72"/>
      <c r="T424" s="25"/>
      <c r="U424" s="25"/>
      <c r="V424" s="25"/>
      <c r="W424" s="25"/>
      <c r="X424" s="25"/>
      <c r="Y424" s="25"/>
    </row>
    <row r="425" spans="1:25" s="68" customFormat="1" ht="12.75" customHeight="1">
      <c r="A425" s="22"/>
      <c r="B425" s="23"/>
      <c r="C425" s="19"/>
      <c r="D425" s="19"/>
      <c r="E425" s="52"/>
      <c r="F425" s="22"/>
      <c r="G425" s="22"/>
      <c r="I425" s="25"/>
      <c r="J425" s="25"/>
      <c r="K425" s="25"/>
      <c r="L425" s="25"/>
      <c r="M425" s="25"/>
      <c r="N425" s="25"/>
      <c r="O425" s="25"/>
      <c r="P425" s="25"/>
      <c r="Q425" s="25"/>
      <c r="R425" s="171"/>
      <c r="S425" s="72"/>
      <c r="T425" s="25"/>
      <c r="U425" s="25"/>
      <c r="V425" s="25"/>
      <c r="W425" s="25"/>
      <c r="X425" s="25"/>
      <c r="Y425" s="25"/>
    </row>
    <row r="426" spans="1:25" s="68" customFormat="1" ht="12.75" customHeight="1">
      <c r="A426" s="22"/>
      <c r="B426" s="23"/>
      <c r="C426" s="19"/>
      <c r="D426" s="19"/>
      <c r="E426" s="52"/>
      <c r="F426" s="22"/>
      <c r="G426" s="22"/>
      <c r="I426" s="25"/>
      <c r="J426" s="25"/>
      <c r="K426" s="25"/>
      <c r="L426" s="25"/>
      <c r="M426" s="25"/>
      <c r="N426" s="25"/>
      <c r="O426" s="25"/>
      <c r="P426" s="25"/>
      <c r="Q426" s="25"/>
      <c r="R426" s="171"/>
      <c r="S426" s="72"/>
      <c r="T426" s="25"/>
      <c r="U426" s="25"/>
      <c r="V426" s="25"/>
      <c r="W426" s="25"/>
      <c r="X426" s="25"/>
      <c r="Y426" s="25"/>
    </row>
    <row r="427" spans="1:25" s="68" customFormat="1" ht="12.75" customHeight="1">
      <c r="A427" s="22"/>
      <c r="B427" s="23"/>
      <c r="C427" s="19"/>
      <c r="D427" s="19"/>
      <c r="E427" s="52"/>
      <c r="F427" s="22"/>
      <c r="G427" s="22"/>
      <c r="I427" s="25"/>
      <c r="J427" s="25"/>
      <c r="K427" s="25"/>
      <c r="L427" s="25"/>
      <c r="M427" s="25"/>
      <c r="N427" s="25"/>
      <c r="O427" s="25"/>
      <c r="P427" s="25"/>
      <c r="Q427" s="25"/>
      <c r="R427" s="171"/>
      <c r="S427" s="72"/>
      <c r="T427" s="25"/>
      <c r="U427" s="25"/>
      <c r="V427" s="25"/>
      <c r="W427" s="25"/>
      <c r="X427" s="25"/>
      <c r="Y427" s="25"/>
    </row>
    <row r="428" spans="1:25" s="68" customFormat="1" ht="12.75" customHeight="1">
      <c r="A428" s="22"/>
      <c r="B428" s="23"/>
      <c r="C428" s="19"/>
      <c r="D428" s="19"/>
      <c r="E428" s="52"/>
      <c r="F428" s="22"/>
      <c r="G428" s="22"/>
      <c r="I428" s="25"/>
      <c r="J428" s="25"/>
      <c r="K428" s="25"/>
      <c r="L428" s="25"/>
      <c r="M428" s="25"/>
      <c r="N428" s="25"/>
      <c r="O428" s="25"/>
      <c r="P428" s="25"/>
      <c r="Q428" s="25"/>
      <c r="R428" s="171"/>
      <c r="S428" s="72"/>
      <c r="T428" s="25"/>
      <c r="U428" s="25"/>
      <c r="V428" s="25"/>
      <c r="W428" s="25"/>
      <c r="X428" s="25"/>
      <c r="Y428" s="25"/>
    </row>
    <row r="429" spans="1:25" s="68" customFormat="1" ht="12.75" customHeight="1">
      <c r="A429" s="22"/>
      <c r="B429" s="23"/>
      <c r="C429" s="19"/>
      <c r="D429" s="19"/>
      <c r="E429" s="52"/>
      <c r="F429" s="22"/>
      <c r="G429" s="22"/>
      <c r="I429" s="25"/>
      <c r="J429" s="25"/>
      <c r="K429" s="25"/>
      <c r="L429" s="25"/>
      <c r="M429" s="25"/>
      <c r="N429" s="25"/>
      <c r="O429" s="25"/>
      <c r="P429" s="25"/>
      <c r="Q429" s="25"/>
      <c r="R429" s="171"/>
      <c r="S429" s="72"/>
      <c r="T429" s="25"/>
      <c r="U429" s="25"/>
      <c r="V429" s="25"/>
      <c r="W429" s="25"/>
      <c r="X429" s="25"/>
      <c r="Y429" s="25"/>
    </row>
    <row r="430" spans="1:25" s="68" customFormat="1" ht="12.75" customHeight="1">
      <c r="A430" s="22"/>
      <c r="B430" s="23"/>
      <c r="C430" s="19"/>
      <c r="D430" s="19"/>
      <c r="E430" s="52"/>
      <c r="F430" s="22"/>
      <c r="G430" s="22"/>
      <c r="I430" s="25"/>
      <c r="J430" s="25"/>
      <c r="K430" s="25"/>
      <c r="L430" s="25"/>
      <c r="M430" s="25"/>
      <c r="N430" s="25"/>
      <c r="O430" s="25"/>
      <c r="P430" s="25"/>
      <c r="Q430" s="25"/>
      <c r="R430" s="171"/>
      <c r="S430" s="72"/>
      <c r="T430" s="25"/>
      <c r="U430" s="25"/>
      <c r="V430" s="25"/>
      <c r="W430" s="25"/>
      <c r="X430" s="25"/>
      <c r="Y430" s="25"/>
    </row>
    <row r="431" spans="1:25" s="68" customFormat="1" ht="12.75" customHeight="1">
      <c r="A431" s="22"/>
      <c r="B431" s="23"/>
      <c r="C431" s="19"/>
      <c r="D431" s="19"/>
      <c r="E431" s="52"/>
      <c r="F431" s="22"/>
      <c r="G431" s="22"/>
      <c r="I431" s="25"/>
      <c r="J431" s="25"/>
      <c r="K431" s="25"/>
      <c r="L431" s="25"/>
      <c r="M431" s="25"/>
      <c r="N431" s="25"/>
      <c r="O431" s="25"/>
      <c r="P431" s="25"/>
      <c r="Q431" s="25"/>
      <c r="R431" s="171"/>
      <c r="S431" s="72"/>
      <c r="T431" s="25"/>
      <c r="U431" s="25"/>
      <c r="V431" s="25"/>
      <c r="W431" s="25"/>
      <c r="X431" s="25"/>
      <c r="Y431" s="25"/>
    </row>
    <row r="432" spans="1:25" s="68" customFormat="1" ht="12.75" customHeight="1">
      <c r="A432" s="22"/>
      <c r="B432" s="23"/>
      <c r="C432" s="19"/>
      <c r="D432" s="19"/>
      <c r="E432" s="52"/>
      <c r="F432" s="22"/>
      <c r="G432" s="22"/>
      <c r="I432" s="25"/>
      <c r="J432" s="25"/>
      <c r="K432" s="25"/>
      <c r="L432" s="25"/>
      <c r="M432" s="25"/>
      <c r="N432" s="25"/>
      <c r="O432" s="25"/>
      <c r="P432" s="25"/>
      <c r="Q432" s="25"/>
      <c r="R432" s="171"/>
      <c r="S432" s="72"/>
      <c r="T432" s="25"/>
      <c r="U432" s="25"/>
      <c r="V432" s="25"/>
      <c r="W432" s="25"/>
      <c r="X432" s="25"/>
      <c r="Y432" s="25"/>
    </row>
    <row r="433" spans="1:25" s="68" customFormat="1" ht="12.75" customHeight="1">
      <c r="A433" s="22"/>
      <c r="B433" s="23"/>
      <c r="C433" s="19"/>
      <c r="D433" s="19"/>
      <c r="E433" s="52"/>
      <c r="F433" s="22"/>
      <c r="G433" s="22"/>
      <c r="I433" s="25"/>
      <c r="J433" s="25"/>
      <c r="K433" s="25"/>
      <c r="L433" s="25"/>
      <c r="M433" s="25"/>
      <c r="N433" s="25"/>
      <c r="O433" s="25"/>
      <c r="P433" s="25"/>
      <c r="Q433" s="25"/>
      <c r="R433" s="171"/>
      <c r="S433" s="72"/>
      <c r="T433" s="25"/>
      <c r="U433" s="25"/>
      <c r="V433" s="25"/>
      <c r="W433" s="25"/>
      <c r="X433" s="25"/>
      <c r="Y433" s="25"/>
    </row>
    <row r="434" spans="1:25" s="68" customFormat="1" ht="12.75" customHeight="1">
      <c r="A434" s="22"/>
      <c r="B434" s="23"/>
      <c r="C434" s="19"/>
      <c r="D434" s="19"/>
      <c r="E434" s="52"/>
      <c r="F434" s="22"/>
      <c r="G434" s="22"/>
      <c r="I434" s="25"/>
      <c r="J434" s="25"/>
      <c r="K434" s="25"/>
      <c r="L434" s="25"/>
      <c r="M434" s="25"/>
      <c r="N434" s="25"/>
      <c r="O434" s="25"/>
      <c r="P434" s="25"/>
      <c r="Q434" s="25"/>
      <c r="R434" s="171"/>
      <c r="S434" s="72"/>
      <c r="T434" s="25"/>
      <c r="U434" s="25"/>
      <c r="V434" s="25"/>
      <c r="W434" s="25"/>
      <c r="X434" s="25"/>
      <c r="Y434" s="25"/>
    </row>
    <row r="435" spans="1:25" s="68" customFormat="1" ht="12.75" customHeight="1">
      <c r="A435" s="22"/>
      <c r="B435" s="23"/>
      <c r="C435" s="19"/>
      <c r="D435" s="19"/>
      <c r="E435" s="52"/>
      <c r="F435" s="22"/>
      <c r="G435" s="22"/>
      <c r="I435" s="25"/>
      <c r="J435" s="25"/>
      <c r="K435" s="25"/>
      <c r="L435" s="25"/>
      <c r="M435" s="25"/>
      <c r="N435" s="25"/>
      <c r="O435" s="25"/>
      <c r="P435" s="25"/>
      <c r="Q435" s="25"/>
      <c r="R435" s="171"/>
      <c r="S435" s="72"/>
      <c r="T435" s="25"/>
      <c r="U435" s="25"/>
      <c r="V435" s="25"/>
      <c r="W435" s="25"/>
      <c r="X435" s="25"/>
      <c r="Y435" s="25"/>
    </row>
    <row r="436" spans="1:25" s="68" customFormat="1" ht="12.75" customHeight="1">
      <c r="A436" s="22"/>
      <c r="B436" s="23"/>
      <c r="C436" s="19"/>
      <c r="D436" s="19"/>
      <c r="E436" s="52"/>
      <c r="F436" s="22"/>
      <c r="G436" s="22"/>
      <c r="I436" s="25"/>
      <c r="J436" s="25"/>
      <c r="K436" s="25"/>
      <c r="L436" s="25"/>
      <c r="M436" s="25"/>
      <c r="N436" s="25"/>
      <c r="O436" s="25"/>
      <c r="P436" s="25"/>
      <c r="Q436" s="25"/>
      <c r="R436" s="171"/>
      <c r="S436" s="72"/>
      <c r="T436" s="25"/>
      <c r="U436" s="25"/>
      <c r="V436" s="25"/>
      <c r="W436" s="25"/>
      <c r="X436" s="25"/>
      <c r="Y436" s="25"/>
    </row>
    <row r="437" spans="1:25" s="68" customFormat="1" ht="12.75" customHeight="1">
      <c r="A437" s="22"/>
      <c r="B437" s="23"/>
      <c r="C437" s="19"/>
      <c r="D437" s="19"/>
      <c r="E437" s="52"/>
      <c r="F437" s="22"/>
      <c r="G437" s="22"/>
      <c r="I437" s="25"/>
      <c r="J437" s="25"/>
      <c r="K437" s="25"/>
      <c r="L437" s="25"/>
      <c r="M437" s="25"/>
      <c r="N437" s="25"/>
      <c r="O437" s="25"/>
      <c r="P437" s="25"/>
      <c r="Q437" s="25"/>
      <c r="R437" s="171"/>
      <c r="S437" s="72"/>
      <c r="T437" s="25"/>
      <c r="U437" s="25"/>
      <c r="V437" s="25"/>
      <c r="W437" s="25"/>
      <c r="X437" s="25"/>
      <c r="Y437" s="25"/>
    </row>
    <row r="438" spans="1:25" s="68" customFormat="1" ht="12.75" customHeight="1">
      <c r="A438" s="22"/>
      <c r="B438" s="23"/>
      <c r="C438" s="19"/>
      <c r="D438" s="19"/>
      <c r="E438" s="52"/>
      <c r="F438" s="22"/>
      <c r="G438" s="22"/>
      <c r="I438" s="25"/>
      <c r="J438" s="25"/>
      <c r="K438" s="25"/>
      <c r="L438" s="25"/>
      <c r="M438" s="25"/>
      <c r="N438" s="25"/>
      <c r="O438" s="25"/>
      <c r="P438" s="25"/>
      <c r="Q438" s="25"/>
      <c r="R438" s="171"/>
      <c r="S438" s="72"/>
      <c r="T438" s="25"/>
      <c r="U438" s="25"/>
      <c r="V438" s="25"/>
      <c r="W438" s="25"/>
      <c r="X438" s="25"/>
      <c r="Y438" s="25"/>
    </row>
    <row r="439" spans="1:25" s="68" customFormat="1" ht="12.75" customHeight="1">
      <c r="A439" s="22"/>
      <c r="B439" s="23"/>
      <c r="C439" s="19"/>
      <c r="D439" s="19"/>
      <c r="E439" s="52"/>
      <c r="F439" s="22"/>
      <c r="G439" s="22"/>
      <c r="I439" s="25"/>
      <c r="J439" s="25"/>
      <c r="K439" s="25"/>
      <c r="L439" s="25"/>
      <c r="M439" s="25"/>
      <c r="N439" s="25"/>
      <c r="O439" s="25"/>
      <c r="P439" s="25"/>
      <c r="Q439" s="25"/>
      <c r="R439" s="171"/>
      <c r="S439" s="72"/>
      <c r="T439" s="25"/>
      <c r="U439" s="25"/>
      <c r="V439" s="25"/>
      <c r="W439" s="25"/>
      <c r="X439" s="25"/>
      <c r="Y439" s="25"/>
    </row>
    <row r="440" spans="1:25" s="68" customFormat="1" ht="12.75" customHeight="1">
      <c r="A440" s="22"/>
      <c r="B440" s="23"/>
      <c r="C440" s="19"/>
      <c r="D440" s="19"/>
      <c r="E440" s="52"/>
      <c r="F440" s="22"/>
      <c r="G440" s="22"/>
      <c r="I440" s="25"/>
      <c r="J440" s="25"/>
      <c r="K440" s="25"/>
      <c r="L440" s="25"/>
      <c r="M440" s="25"/>
      <c r="N440" s="25"/>
      <c r="O440" s="25"/>
      <c r="P440" s="25"/>
      <c r="Q440" s="25"/>
      <c r="R440" s="171"/>
      <c r="S440" s="72"/>
      <c r="T440" s="25"/>
      <c r="U440" s="25"/>
      <c r="V440" s="25"/>
      <c r="W440" s="25"/>
      <c r="X440" s="25"/>
      <c r="Y440" s="25"/>
    </row>
    <row r="441" spans="1:25" s="68" customFormat="1" ht="12.75" customHeight="1">
      <c r="A441" s="22"/>
      <c r="B441" s="23"/>
      <c r="C441" s="19"/>
      <c r="D441" s="19"/>
      <c r="E441" s="52"/>
      <c r="F441" s="22"/>
      <c r="G441" s="22"/>
      <c r="I441" s="25"/>
      <c r="J441" s="25"/>
      <c r="K441" s="25"/>
      <c r="L441" s="25"/>
      <c r="M441" s="25"/>
      <c r="N441" s="25"/>
      <c r="O441" s="25"/>
      <c r="P441" s="25"/>
      <c r="Q441" s="25"/>
      <c r="R441" s="171"/>
      <c r="S441" s="72"/>
      <c r="T441" s="25"/>
      <c r="U441" s="25"/>
      <c r="V441" s="25"/>
      <c r="W441" s="25"/>
      <c r="X441" s="25"/>
      <c r="Y441" s="25"/>
    </row>
    <row r="442" spans="1:25" s="68" customFormat="1" ht="12.75" customHeight="1">
      <c r="A442" s="22"/>
      <c r="B442" s="23"/>
      <c r="C442" s="19"/>
      <c r="D442" s="19"/>
      <c r="E442" s="52"/>
      <c r="F442" s="22"/>
      <c r="G442" s="22"/>
      <c r="I442" s="25"/>
      <c r="J442" s="25"/>
      <c r="K442" s="25"/>
      <c r="L442" s="25"/>
      <c r="M442" s="25"/>
      <c r="N442" s="25"/>
      <c r="O442" s="25"/>
      <c r="P442" s="25"/>
      <c r="Q442" s="25"/>
      <c r="R442" s="171"/>
      <c r="S442" s="72"/>
      <c r="T442" s="25"/>
      <c r="U442" s="25"/>
      <c r="V442" s="25"/>
      <c r="W442" s="25"/>
      <c r="X442" s="25"/>
      <c r="Y442" s="25"/>
    </row>
    <row r="443" spans="1:25" s="68" customFormat="1" ht="12.75" customHeight="1">
      <c r="A443" s="22"/>
      <c r="B443" s="23"/>
      <c r="C443" s="19"/>
      <c r="D443" s="19"/>
      <c r="E443" s="52"/>
      <c r="F443" s="22"/>
      <c r="G443" s="22"/>
      <c r="I443" s="25"/>
      <c r="J443" s="25"/>
      <c r="K443" s="25"/>
      <c r="L443" s="25"/>
      <c r="M443" s="25"/>
      <c r="N443" s="25"/>
      <c r="O443" s="25"/>
      <c r="P443" s="25"/>
      <c r="Q443" s="25"/>
      <c r="R443" s="171"/>
      <c r="S443" s="72"/>
      <c r="T443" s="25"/>
      <c r="U443" s="25"/>
      <c r="V443" s="25"/>
      <c r="W443" s="25"/>
      <c r="X443" s="25"/>
      <c r="Y443" s="25"/>
    </row>
    <row r="444" spans="1:25" s="68" customFormat="1" ht="12.75" customHeight="1">
      <c r="A444" s="22"/>
      <c r="B444" s="23"/>
      <c r="C444" s="19"/>
      <c r="D444" s="19"/>
      <c r="E444" s="52"/>
      <c r="F444" s="22"/>
      <c r="G444" s="22"/>
      <c r="I444" s="25"/>
      <c r="J444" s="25"/>
      <c r="K444" s="25"/>
      <c r="L444" s="25"/>
      <c r="M444" s="25"/>
      <c r="N444" s="25"/>
      <c r="O444" s="25"/>
      <c r="P444" s="25"/>
      <c r="Q444" s="25"/>
      <c r="R444" s="171"/>
      <c r="S444" s="72"/>
      <c r="T444" s="25"/>
      <c r="U444" s="25"/>
      <c r="V444" s="25"/>
      <c r="W444" s="25"/>
      <c r="X444" s="25"/>
      <c r="Y444" s="25"/>
    </row>
    <row r="445" spans="1:25" s="68" customFormat="1" ht="12.75" customHeight="1">
      <c r="A445" s="22"/>
      <c r="B445" s="23"/>
      <c r="C445" s="19"/>
      <c r="D445" s="19"/>
      <c r="E445" s="52"/>
      <c r="F445" s="22"/>
      <c r="G445" s="22"/>
      <c r="I445" s="25"/>
      <c r="J445" s="25"/>
      <c r="K445" s="25"/>
      <c r="L445" s="25"/>
      <c r="M445" s="25"/>
      <c r="N445" s="25"/>
      <c r="O445" s="25"/>
      <c r="P445" s="25"/>
      <c r="Q445" s="25"/>
      <c r="R445" s="171"/>
      <c r="S445" s="72"/>
      <c r="T445" s="25"/>
      <c r="U445" s="25"/>
      <c r="V445" s="25"/>
      <c r="W445" s="25"/>
      <c r="X445" s="25"/>
      <c r="Y445" s="25"/>
    </row>
    <row r="446" spans="1:25" s="68" customFormat="1" ht="12.75" customHeight="1">
      <c r="A446" s="22"/>
      <c r="B446" s="23"/>
      <c r="C446" s="19"/>
      <c r="D446" s="19"/>
      <c r="E446" s="52"/>
      <c r="F446" s="22"/>
      <c r="G446" s="22"/>
      <c r="I446" s="25"/>
      <c r="J446" s="25"/>
      <c r="K446" s="25"/>
      <c r="L446" s="25"/>
      <c r="M446" s="25"/>
      <c r="N446" s="25"/>
      <c r="O446" s="25"/>
      <c r="P446" s="25"/>
      <c r="Q446" s="25"/>
      <c r="R446" s="171"/>
      <c r="S446" s="72"/>
      <c r="T446" s="25"/>
      <c r="U446" s="25"/>
      <c r="V446" s="25"/>
      <c r="W446" s="25"/>
      <c r="X446" s="25"/>
      <c r="Y446" s="25"/>
    </row>
    <row r="447" spans="1:25" s="68" customFormat="1" ht="12.75" customHeight="1">
      <c r="A447" s="22"/>
      <c r="B447" s="23"/>
      <c r="C447" s="19"/>
      <c r="D447" s="19"/>
      <c r="E447" s="52"/>
      <c r="F447" s="22"/>
      <c r="G447" s="22"/>
      <c r="I447" s="25"/>
      <c r="J447" s="25"/>
      <c r="K447" s="25"/>
      <c r="L447" s="25"/>
      <c r="M447" s="25"/>
      <c r="N447" s="25"/>
      <c r="O447" s="25"/>
      <c r="P447" s="25"/>
      <c r="Q447" s="25"/>
      <c r="R447" s="171"/>
      <c r="S447" s="72"/>
      <c r="T447" s="25"/>
      <c r="U447" s="25"/>
      <c r="V447" s="25"/>
      <c r="W447" s="25"/>
      <c r="X447" s="25"/>
      <c r="Y447" s="25"/>
    </row>
    <row r="448" spans="1:25" s="68" customFormat="1" ht="12.75" customHeight="1">
      <c r="A448" s="22"/>
      <c r="B448" s="23"/>
      <c r="C448" s="19"/>
      <c r="D448" s="19"/>
      <c r="E448" s="52"/>
      <c r="F448" s="22"/>
      <c r="G448" s="22"/>
      <c r="I448" s="25"/>
      <c r="J448" s="25"/>
      <c r="K448" s="25"/>
      <c r="L448" s="25"/>
      <c r="M448" s="25"/>
      <c r="N448" s="25"/>
      <c r="O448" s="25"/>
      <c r="P448" s="25"/>
      <c r="Q448" s="25"/>
      <c r="R448" s="171"/>
      <c r="S448" s="72"/>
      <c r="T448" s="25"/>
      <c r="U448" s="25"/>
      <c r="V448" s="25"/>
      <c r="W448" s="25"/>
      <c r="X448" s="25"/>
      <c r="Y448" s="25"/>
    </row>
    <row r="449" spans="1:25" s="68" customFormat="1" ht="12.75" customHeight="1">
      <c r="A449" s="22"/>
      <c r="B449" s="23"/>
      <c r="C449" s="19"/>
      <c r="D449" s="19"/>
      <c r="E449" s="52"/>
      <c r="F449" s="22"/>
      <c r="G449" s="22"/>
      <c r="I449" s="25"/>
      <c r="J449" s="25"/>
      <c r="K449" s="25"/>
      <c r="L449" s="25"/>
      <c r="M449" s="25"/>
      <c r="N449" s="25"/>
      <c r="O449" s="25"/>
      <c r="P449" s="25"/>
      <c r="Q449" s="25"/>
      <c r="R449" s="171"/>
      <c r="S449" s="72"/>
      <c r="T449" s="25"/>
      <c r="U449" s="25"/>
      <c r="V449" s="25"/>
      <c r="W449" s="25"/>
      <c r="X449" s="25"/>
      <c r="Y449" s="25"/>
    </row>
    <row r="450" spans="1:25" s="68" customFormat="1" ht="12.75" customHeight="1">
      <c r="A450" s="22"/>
      <c r="B450" s="23"/>
      <c r="C450" s="19"/>
      <c r="D450" s="19"/>
      <c r="E450" s="52"/>
      <c r="F450" s="22"/>
      <c r="G450" s="22"/>
      <c r="I450" s="25"/>
      <c r="J450" s="25"/>
      <c r="K450" s="25"/>
      <c r="L450" s="25"/>
      <c r="M450" s="25"/>
      <c r="N450" s="25"/>
      <c r="O450" s="25"/>
      <c r="P450" s="25"/>
      <c r="Q450" s="25"/>
      <c r="R450" s="171"/>
      <c r="S450" s="72"/>
      <c r="T450" s="25"/>
      <c r="U450" s="25"/>
      <c r="V450" s="25"/>
      <c r="W450" s="25"/>
      <c r="X450" s="25"/>
      <c r="Y450" s="25"/>
    </row>
    <row r="451" spans="1:25" s="68" customFormat="1" ht="12.75" customHeight="1">
      <c r="A451" s="22"/>
      <c r="B451" s="23"/>
      <c r="C451" s="19"/>
      <c r="D451" s="19"/>
      <c r="E451" s="52"/>
      <c r="F451" s="22"/>
      <c r="G451" s="22"/>
      <c r="I451" s="25"/>
      <c r="J451" s="25"/>
      <c r="K451" s="25"/>
      <c r="L451" s="25"/>
      <c r="M451" s="25"/>
      <c r="N451" s="25"/>
      <c r="O451" s="25"/>
      <c r="P451" s="25"/>
      <c r="Q451" s="25"/>
      <c r="R451" s="171"/>
      <c r="S451" s="72"/>
      <c r="T451" s="25"/>
      <c r="U451" s="25"/>
      <c r="V451" s="25"/>
      <c r="W451" s="25"/>
      <c r="X451" s="25"/>
      <c r="Y451" s="25"/>
    </row>
    <row r="452" spans="1:25" s="68" customFormat="1" ht="12.75" customHeight="1">
      <c r="A452" s="22"/>
      <c r="B452" s="23"/>
      <c r="C452" s="19"/>
      <c r="D452" s="19"/>
      <c r="E452" s="52"/>
      <c r="F452" s="22"/>
      <c r="G452" s="22"/>
      <c r="I452" s="25"/>
      <c r="J452" s="25"/>
      <c r="K452" s="25"/>
      <c r="L452" s="25"/>
      <c r="M452" s="25"/>
      <c r="N452" s="25"/>
      <c r="O452" s="25"/>
      <c r="P452" s="25"/>
      <c r="Q452" s="25"/>
      <c r="R452" s="171"/>
      <c r="S452" s="72"/>
      <c r="T452" s="25"/>
      <c r="U452" s="25"/>
      <c r="V452" s="25"/>
      <c r="W452" s="25"/>
      <c r="X452" s="25"/>
      <c r="Y452" s="25"/>
    </row>
    <row r="453" spans="1:25" s="68" customFormat="1" ht="12.75" customHeight="1">
      <c r="A453" s="22"/>
      <c r="B453" s="23"/>
      <c r="C453" s="19"/>
      <c r="D453" s="19"/>
      <c r="E453" s="52"/>
      <c r="F453" s="22"/>
      <c r="G453" s="22"/>
      <c r="I453" s="25"/>
      <c r="J453" s="25"/>
      <c r="K453" s="25"/>
      <c r="L453" s="25"/>
      <c r="M453" s="25"/>
      <c r="N453" s="25"/>
      <c r="O453" s="25"/>
      <c r="P453" s="25"/>
      <c r="Q453" s="25"/>
      <c r="R453" s="171"/>
      <c r="S453" s="72"/>
      <c r="T453" s="25"/>
      <c r="U453" s="25"/>
      <c r="V453" s="25"/>
      <c r="W453" s="25"/>
      <c r="X453" s="25"/>
      <c r="Y453" s="25"/>
    </row>
    <row r="454" spans="1:25" s="68" customFormat="1" ht="12.75" customHeight="1">
      <c r="A454" s="22"/>
      <c r="B454" s="23"/>
      <c r="C454" s="19"/>
      <c r="D454" s="19"/>
      <c r="E454" s="52"/>
      <c r="F454" s="22"/>
      <c r="G454" s="22"/>
      <c r="I454" s="25"/>
      <c r="J454" s="25"/>
      <c r="K454" s="25"/>
      <c r="L454" s="25"/>
      <c r="M454" s="25"/>
      <c r="N454" s="25"/>
      <c r="O454" s="25"/>
      <c r="P454" s="25"/>
      <c r="Q454" s="25"/>
      <c r="R454" s="171"/>
      <c r="S454" s="72"/>
      <c r="T454" s="25"/>
      <c r="U454" s="25"/>
      <c r="V454" s="25"/>
      <c r="W454" s="25"/>
      <c r="X454" s="25"/>
      <c r="Y454" s="25"/>
    </row>
    <row r="455" spans="1:25" s="68" customFormat="1" ht="12.75" customHeight="1">
      <c r="A455" s="22"/>
      <c r="B455" s="23"/>
      <c r="C455" s="19"/>
      <c r="D455" s="19"/>
      <c r="E455" s="52"/>
      <c r="F455" s="22"/>
      <c r="G455" s="22"/>
      <c r="I455" s="25"/>
      <c r="J455" s="25"/>
      <c r="K455" s="25"/>
      <c r="L455" s="25"/>
      <c r="M455" s="25"/>
      <c r="N455" s="25"/>
      <c r="O455" s="25"/>
      <c r="P455" s="25"/>
      <c r="Q455" s="25"/>
      <c r="R455" s="171"/>
      <c r="S455" s="72"/>
      <c r="T455" s="25"/>
      <c r="U455" s="25"/>
      <c r="V455" s="25"/>
      <c r="W455" s="25"/>
      <c r="X455" s="25"/>
      <c r="Y455" s="25"/>
    </row>
    <row r="456" spans="1:25" s="68" customFormat="1" ht="12.75" customHeight="1">
      <c r="A456" s="22"/>
      <c r="B456" s="23"/>
      <c r="C456" s="19"/>
      <c r="D456" s="19"/>
      <c r="E456" s="52"/>
      <c r="F456" s="22"/>
      <c r="G456" s="22"/>
      <c r="I456" s="25"/>
      <c r="J456" s="25"/>
      <c r="K456" s="25"/>
      <c r="L456" s="25"/>
      <c r="M456" s="25"/>
      <c r="N456" s="25"/>
      <c r="O456" s="25"/>
      <c r="P456" s="25"/>
      <c r="Q456" s="25"/>
      <c r="R456" s="171"/>
      <c r="S456" s="72"/>
      <c r="T456" s="25"/>
      <c r="U456" s="25"/>
      <c r="V456" s="25"/>
      <c r="W456" s="25"/>
      <c r="X456" s="25"/>
      <c r="Y456" s="25"/>
    </row>
    <row r="457" spans="1:25" s="68" customFormat="1" ht="12.75" customHeight="1">
      <c r="A457" s="22"/>
      <c r="B457" s="23"/>
      <c r="C457" s="19"/>
      <c r="D457" s="19"/>
      <c r="E457" s="52"/>
      <c r="F457" s="22"/>
      <c r="G457" s="22"/>
      <c r="I457" s="25"/>
      <c r="J457" s="25"/>
      <c r="K457" s="25"/>
      <c r="L457" s="25"/>
      <c r="M457" s="25"/>
      <c r="N457" s="25"/>
      <c r="O457" s="25"/>
      <c r="P457" s="25"/>
      <c r="Q457" s="25"/>
      <c r="R457" s="171"/>
      <c r="S457" s="72"/>
      <c r="T457" s="25"/>
      <c r="U457" s="25"/>
      <c r="V457" s="25"/>
      <c r="W457" s="25"/>
      <c r="X457" s="25"/>
      <c r="Y457" s="25"/>
    </row>
    <row r="458" spans="1:25" s="68" customFormat="1" ht="12.75" customHeight="1">
      <c r="A458" s="22"/>
      <c r="B458" s="23"/>
      <c r="C458" s="19"/>
      <c r="D458" s="19"/>
      <c r="E458" s="52"/>
      <c r="F458" s="22"/>
      <c r="G458" s="22"/>
      <c r="I458" s="25"/>
      <c r="J458" s="25"/>
      <c r="K458" s="25"/>
      <c r="L458" s="25"/>
      <c r="M458" s="25"/>
      <c r="N458" s="25"/>
      <c r="O458" s="25"/>
      <c r="P458" s="25"/>
      <c r="Q458" s="25"/>
      <c r="R458" s="171"/>
      <c r="S458" s="72"/>
      <c r="T458" s="25"/>
      <c r="U458" s="25"/>
      <c r="V458" s="25"/>
      <c r="W458" s="25"/>
      <c r="X458" s="25"/>
      <c r="Y458" s="25"/>
    </row>
    <row r="459" spans="1:25" s="68" customFormat="1" ht="12.75" customHeight="1">
      <c r="A459" s="22"/>
      <c r="B459" s="23"/>
      <c r="C459" s="19"/>
      <c r="D459" s="19"/>
      <c r="E459" s="52"/>
      <c r="F459" s="22"/>
      <c r="G459" s="22"/>
      <c r="I459" s="25"/>
      <c r="J459" s="25"/>
      <c r="K459" s="25"/>
      <c r="L459" s="25"/>
      <c r="M459" s="25"/>
      <c r="N459" s="25"/>
      <c r="O459" s="25"/>
      <c r="P459" s="25"/>
      <c r="Q459" s="25"/>
      <c r="R459" s="171"/>
      <c r="S459" s="72"/>
      <c r="T459" s="25"/>
      <c r="U459" s="25"/>
      <c r="V459" s="25"/>
      <c r="W459" s="25"/>
      <c r="X459" s="25"/>
      <c r="Y459" s="25"/>
    </row>
    <row r="460" spans="1:25" s="68" customFormat="1" ht="12.75" customHeight="1">
      <c r="A460" s="22"/>
      <c r="B460" s="23"/>
      <c r="C460" s="19"/>
      <c r="D460" s="19"/>
      <c r="E460" s="52"/>
      <c r="F460" s="22"/>
      <c r="G460" s="22"/>
      <c r="I460" s="25"/>
      <c r="J460" s="25"/>
      <c r="K460" s="25"/>
      <c r="L460" s="25"/>
      <c r="M460" s="25"/>
      <c r="N460" s="25"/>
      <c r="O460" s="25"/>
      <c r="P460" s="25"/>
      <c r="Q460" s="25"/>
      <c r="R460" s="171"/>
      <c r="S460" s="72"/>
      <c r="T460" s="25"/>
      <c r="U460" s="25"/>
      <c r="V460" s="25"/>
      <c r="W460" s="25"/>
      <c r="X460" s="25"/>
      <c r="Y460" s="25"/>
    </row>
    <row r="461" spans="1:25" s="68" customFormat="1" ht="12.75" customHeight="1">
      <c r="A461" s="22"/>
      <c r="B461" s="23"/>
      <c r="C461" s="19"/>
      <c r="D461" s="19"/>
      <c r="E461" s="52"/>
      <c r="F461" s="22"/>
      <c r="G461" s="22"/>
      <c r="I461" s="25"/>
      <c r="J461" s="25"/>
      <c r="K461" s="25"/>
      <c r="L461" s="25"/>
      <c r="M461" s="25"/>
      <c r="N461" s="25"/>
      <c r="O461" s="25"/>
      <c r="P461" s="25"/>
      <c r="Q461" s="25"/>
      <c r="R461" s="171"/>
      <c r="S461" s="72"/>
      <c r="T461" s="25"/>
      <c r="U461" s="25"/>
      <c r="V461" s="25"/>
      <c r="W461" s="25"/>
      <c r="X461" s="25"/>
      <c r="Y461" s="25"/>
    </row>
    <row r="462" spans="1:25" s="68" customFormat="1" ht="12.75" customHeight="1">
      <c r="A462" s="22"/>
      <c r="B462" s="23"/>
      <c r="C462" s="19"/>
      <c r="D462" s="19"/>
      <c r="E462" s="52"/>
      <c r="F462" s="22"/>
      <c r="G462" s="22"/>
      <c r="I462" s="25"/>
      <c r="J462" s="25"/>
      <c r="K462" s="25"/>
      <c r="L462" s="25"/>
      <c r="M462" s="25"/>
      <c r="N462" s="25"/>
      <c r="O462" s="25"/>
      <c r="P462" s="25"/>
      <c r="Q462" s="25"/>
      <c r="R462" s="171"/>
      <c r="S462" s="72"/>
      <c r="T462" s="25"/>
      <c r="U462" s="25"/>
      <c r="V462" s="25"/>
      <c r="W462" s="25"/>
      <c r="X462" s="25"/>
      <c r="Y462" s="25"/>
    </row>
    <row r="463" spans="1:25" s="68" customFormat="1" ht="12.75" customHeight="1">
      <c r="A463" s="22"/>
      <c r="B463" s="23"/>
      <c r="C463" s="19"/>
      <c r="D463" s="19"/>
      <c r="E463" s="52"/>
      <c r="F463" s="22"/>
      <c r="G463" s="22"/>
      <c r="I463" s="25"/>
      <c r="J463" s="25"/>
      <c r="K463" s="25"/>
      <c r="L463" s="25"/>
      <c r="M463" s="25"/>
      <c r="N463" s="25"/>
      <c r="O463" s="25"/>
      <c r="P463" s="25"/>
      <c r="Q463" s="25"/>
      <c r="R463" s="171"/>
      <c r="S463" s="72"/>
      <c r="T463" s="25"/>
      <c r="U463" s="25"/>
      <c r="V463" s="25"/>
      <c r="W463" s="25"/>
      <c r="X463" s="25"/>
      <c r="Y463" s="25"/>
    </row>
    <row r="464" spans="1:25" s="68" customFormat="1" ht="12.75" customHeight="1">
      <c r="A464" s="22"/>
      <c r="B464" s="23"/>
      <c r="C464" s="19"/>
      <c r="D464" s="19"/>
      <c r="E464" s="52"/>
      <c r="F464" s="22"/>
      <c r="G464" s="22"/>
      <c r="I464" s="25"/>
      <c r="J464" s="25"/>
      <c r="K464" s="25"/>
      <c r="L464" s="25"/>
      <c r="M464" s="25"/>
      <c r="N464" s="25"/>
      <c r="O464" s="25"/>
      <c r="P464" s="25"/>
      <c r="Q464" s="25"/>
      <c r="R464" s="171"/>
      <c r="S464" s="72"/>
      <c r="T464" s="25"/>
      <c r="U464" s="25"/>
      <c r="V464" s="25"/>
      <c r="W464" s="25"/>
      <c r="X464" s="25"/>
      <c r="Y464" s="25"/>
    </row>
    <row r="465" spans="1:25" s="68" customFormat="1" ht="12.75" customHeight="1">
      <c r="A465" s="22"/>
      <c r="B465" s="23"/>
      <c r="C465" s="19"/>
      <c r="D465" s="19"/>
      <c r="E465" s="52"/>
      <c r="F465" s="22"/>
      <c r="G465" s="22"/>
      <c r="I465" s="25"/>
      <c r="J465" s="25"/>
      <c r="K465" s="25"/>
      <c r="L465" s="25"/>
      <c r="M465" s="25"/>
      <c r="N465" s="25"/>
      <c r="O465" s="25"/>
      <c r="P465" s="25"/>
      <c r="Q465" s="25"/>
      <c r="R465" s="171"/>
      <c r="S465" s="72"/>
      <c r="T465" s="25"/>
      <c r="U465" s="25"/>
      <c r="V465" s="25"/>
      <c r="W465" s="25"/>
      <c r="X465" s="25"/>
      <c r="Y465" s="25"/>
    </row>
    <row r="466" spans="1:25" s="68" customFormat="1" ht="12.75" customHeight="1">
      <c r="A466" s="22"/>
      <c r="B466" s="23"/>
      <c r="C466" s="19"/>
      <c r="D466" s="19"/>
      <c r="E466" s="52"/>
      <c r="F466" s="22"/>
      <c r="G466" s="22"/>
      <c r="I466" s="25"/>
      <c r="J466" s="25"/>
      <c r="K466" s="25"/>
      <c r="L466" s="25"/>
      <c r="M466" s="25"/>
      <c r="N466" s="25"/>
      <c r="O466" s="25"/>
      <c r="P466" s="25"/>
      <c r="Q466" s="25"/>
      <c r="R466" s="171"/>
      <c r="S466" s="72"/>
      <c r="T466" s="25"/>
      <c r="U466" s="25"/>
      <c r="V466" s="25"/>
      <c r="W466" s="25"/>
      <c r="X466" s="25"/>
      <c r="Y466" s="25"/>
    </row>
    <row r="467" spans="1:25" s="68" customFormat="1" ht="12.75" customHeight="1">
      <c r="A467" s="22"/>
      <c r="B467" s="23"/>
      <c r="C467" s="19"/>
      <c r="D467" s="19"/>
      <c r="E467" s="52"/>
      <c r="F467" s="22"/>
      <c r="G467" s="22"/>
      <c r="I467" s="25"/>
      <c r="J467" s="25"/>
      <c r="K467" s="25"/>
      <c r="L467" s="25"/>
      <c r="M467" s="25"/>
      <c r="N467" s="25"/>
      <c r="O467" s="25"/>
      <c r="P467" s="25"/>
      <c r="Q467" s="25"/>
      <c r="R467" s="171"/>
      <c r="S467" s="72"/>
      <c r="T467" s="25"/>
      <c r="U467" s="25"/>
      <c r="V467" s="25"/>
      <c r="W467" s="25"/>
      <c r="X467" s="25"/>
      <c r="Y467" s="25"/>
    </row>
    <row r="468" spans="1:25" s="68" customFormat="1" ht="12.75" customHeight="1">
      <c r="A468" s="22"/>
      <c r="B468" s="23"/>
      <c r="C468" s="19"/>
      <c r="D468" s="19"/>
      <c r="E468" s="52"/>
      <c r="F468" s="22"/>
      <c r="G468" s="22"/>
      <c r="I468" s="25"/>
      <c r="J468" s="25"/>
      <c r="K468" s="25"/>
      <c r="L468" s="25"/>
      <c r="M468" s="25"/>
      <c r="N468" s="25"/>
      <c r="O468" s="25"/>
      <c r="P468" s="25"/>
      <c r="Q468" s="25"/>
      <c r="R468" s="171"/>
      <c r="S468" s="72"/>
      <c r="T468" s="25"/>
      <c r="U468" s="25"/>
      <c r="V468" s="25"/>
      <c r="W468" s="25"/>
      <c r="X468" s="25"/>
      <c r="Y468" s="25"/>
    </row>
    <row r="469" spans="1:25" s="68" customFormat="1" ht="12.75" customHeight="1">
      <c r="A469" s="22"/>
      <c r="B469" s="23"/>
      <c r="C469" s="19"/>
      <c r="D469" s="19"/>
      <c r="E469" s="52"/>
      <c r="F469" s="22"/>
      <c r="G469" s="22"/>
      <c r="I469" s="25"/>
      <c r="J469" s="25"/>
      <c r="K469" s="25"/>
      <c r="L469" s="25"/>
      <c r="M469" s="25"/>
      <c r="N469" s="25"/>
      <c r="O469" s="25"/>
      <c r="P469" s="25"/>
      <c r="Q469" s="25"/>
      <c r="R469" s="171"/>
      <c r="S469" s="72"/>
      <c r="T469" s="25"/>
      <c r="U469" s="25"/>
      <c r="V469" s="25"/>
      <c r="W469" s="25"/>
      <c r="X469" s="25"/>
      <c r="Y469" s="25"/>
    </row>
    <row r="470" spans="1:25" s="68" customFormat="1" ht="12.75" customHeight="1">
      <c r="A470" s="22"/>
      <c r="B470" s="23"/>
      <c r="C470" s="19"/>
      <c r="D470" s="19"/>
      <c r="E470" s="52"/>
      <c r="F470" s="22"/>
      <c r="G470" s="22"/>
      <c r="I470" s="25"/>
      <c r="J470" s="25"/>
      <c r="K470" s="25"/>
      <c r="L470" s="25"/>
      <c r="M470" s="25"/>
      <c r="N470" s="25"/>
      <c r="O470" s="25"/>
      <c r="P470" s="25"/>
      <c r="Q470" s="25"/>
      <c r="R470" s="171"/>
      <c r="S470" s="72"/>
      <c r="T470" s="25"/>
      <c r="U470" s="25"/>
      <c r="V470" s="25"/>
      <c r="W470" s="25"/>
      <c r="X470" s="25"/>
      <c r="Y470" s="25"/>
    </row>
    <row r="471" spans="1:25" s="68" customFormat="1" ht="12.75" customHeight="1">
      <c r="A471" s="22"/>
      <c r="B471" s="23"/>
      <c r="C471" s="19"/>
      <c r="D471" s="19"/>
      <c r="E471" s="52"/>
      <c r="F471" s="22"/>
      <c r="G471" s="22"/>
      <c r="I471" s="25"/>
      <c r="J471" s="25"/>
      <c r="K471" s="25"/>
      <c r="L471" s="25"/>
      <c r="M471" s="25"/>
      <c r="N471" s="25"/>
      <c r="O471" s="25"/>
      <c r="P471" s="25"/>
      <c r="Q471" s="25"/>
      <c r="R471" s="171"/>
      <c r="S471" s="72"/>
      <c r="T471" s="25"/>
      <c r="U471" s="25"/>
      <c r="V471" s="25"/>
      <c r="W471" s="25"/>
      <c r="X471" s="25"/>
      <c r="Y471" s="25"/>
    </row>
    <row r="472" spans="1:25" s="68" customFormat="1" ht="12.75" customHeight="1">
      <c r="A472" s="22"/>
      <c r="B472" s="23"/>
      <c r="C472" s="19"/>
      <c r="D472" s="19"/>
      <c r="E472" s="52"/>
      <c r="F472" s="22"/>
      <c r="G472" s="22"/>
      <c r="I472" s="25"/>
      <c r="J472" s="25"/>
      <c r="K472" s="25"/>
      <c r="L472" s="25"/>
      <c r="M472" s="25"/>
      <c r="N472" s="25"/>
      <c r="O472" s="25"/>
      <c r="P472" s="25"/>
      <c r="Q472" s="25"/>
      <c r="R472" s="171"/>
      <c r="S472" s="72"/>
      <c r="T472" s="25"/>
      <c r="U472" s="25"/>
      <c r="V472" s="25"/>
      <c r="W472" s="25"/>
      <c r="X472" s="25"/>
      <c r="Y472" s="25"/>
    </row>
    <row r="473" spans="1:25" s="68" customFormat="1" ht="12.75" customHeight="1">
      <c r="A473" s="22"/>
      <c r="B473" s="23"/>
      <c r="C473" s="19"/>
      <c r="D473" s="19"/>
      <c r="E473" s="52"/>
      <c r="F473" s="22"/>
      <c r="G473" s="22"/>
      <c r="I473" s="25"/>
      <c r="J473" s="25"/>
      <c r="K473" s="25"/>
      <c r="L473" s="25"/>
      <c r="M473" s="25"/>
      <c r="N473" s="25"/>
      <c r="O473" s="25"/>
      <c r="P473" s="25"/>
      <c r="Q473" s="25"/>
      <c r="R473" s="171"/>
      <c r="S473" s="72"/>
      <c r="T473" s="25"/>
      <c r="U473" s="25"/>
      <c r="V473" s="25"/>
      <c r="W473" s="25"/>
      <c r="X473" s="25"/>
      <c r="Y473" s="25"/>
    </row>
    <row r="474" spans="1:25" s="68" customFormat="1" ht="12.75" customHeight="1">
      <c r="A474" s="22"/>
      <c r="B474" s="23"/>
      <c r="C474" s="19"/>
      <c r="D474" s="19"/>
      <c r="E474" s="52"/>
      <c r="F474" s="22"/>
      <c r="G474" s="22"/>
      <c r="I474" s="25"/>
      <c r="J474" s="25"/>
      <c r="K474" s="25"/>
      <c r="L474" s="25"/>
      <c r="M474" s="25"/>
      <c r="N474" s="25"/>
      <c r="O474" s="25"/>
      <c r="P474" s="25"/>
      <c r="Q474" s="25"/>
      <c r="R474" s="171"/>
      <c r="S474" s="72"/>
      <c r="T474" s="25"/>
      <c r="U474" s="25"/>
      <c r="V474" s="25"/>
      <c r="W474" s="25"/>
      <c r="X474" s="25"/>
      <c r="Y474" s="25"/>
    </row>
    <row r="475" spans="1:25" s="68" customFormat="1" ht="12.75" customHeight="1">
      <c r="A475" s="22"/>
      <c r="B475" s="23"/>
      <c r="C475" s="19"/>
      <c r="D475" s="19"/>
      <c r="E475" s="52"/>
      <c r="F475" s="22"/>
      <c r="G475" s="22"/>
      <c r="I475" s="25"/>
      <c r="J475" s="25"/>
      <c r="K475" s="25"/>
      <c r="L475" s="25"/>
      <c r="M475" s="25"/>
      <c r="N475" s="25"/>
      <c r="O475" s="25"/>
      <c r="P475" s="25"/>
      <c r="Q475" s="25"/>
      <c r="R475" s="171"/>
      <c r="S475" s="72"/>
      <c r="T475" s="25"/>
      <c r="U475" s="25"/>
      <c r="V475" s="25"/>
      <c r="W475" s="25"/>
      <c r="X475" s="25"/>
      <c r="Y475" s="25"/>
    </row>
    <row r="476" spans="1:25" s="68" customFormat="1" ht="12.75" customHeight="1">
      <c r="A476" s="22"/>
      <c r="B476" s="23"/>
      <c r="C476" s="19"/>
      <c r="D476" s="19"/>
      <c r="E476" s="52"/>
      <c r="F476" s="22"/>
      <c r="G476" s="22"/>
      <c r="I476" s="25"/>
      <c r="J476" s="25"/>
      <c r="K476" s="25"/>
      <c r="L476" s="25"/>
      <c r="M476" s="25"/>
      <c r="N476" s="25"/>
      <c r="O476" s="25"/>
      <c r="P476" s="25"/>
      <c r="Q476" s="25"/>
      <c r="R476" s="171"/>
      <c r="S476" s="72"/>
      <c r="T476" s="25"/>
      <c r="U476" s="25"/>
      <c r="V476" s="25"/>
      <c r="W476" s="25"/>
      <c r="X476" s="25"/>
      <c r="Y476" s="25"/>
    </row>
    <row r="477" spans="1:25" s="68" customFormat="1" ht="12.75" customHeight="1">
      <c r="A477" s="22"/>
      <c r="B477" s="23"/>
      <c r="C477" s="19"/>
      <c r="D477" s="19"/>
      <c r="E477" s="52"/>
      <c r="F477" s="22"/>
      <c r="G477" s="22"/>
      <c r="I477" s="25"/>
      <c r="J477" s="25"/>
      <c r="K477" s="25"/>
      <c r="L477" s="25"/>
      <c r="M477" s="25"/>
      <c r="N477" s="25"/>
      <c r="O477" s="25"/>
      <c r="P477" s="25"/>
      <c r="Q477" s="25"/>
      <c r="R477" s="171"/>
      <c r="S477" s="72"/>
      <c r="T477" s="25"/>
      <c r="U477" s="25"/>
      <c r="V477" s="25"/>
      <c r="W477" s="25"/>
      <c r="X477" s="25"/>
      <c r="Y477" s="25"/>
    </row>
    <row r="478" spans="1:25" s="68" customFormat="1" ht="12.75" customHeight="1">
      <c r="A478" s="22"/>
      <c r="B478" s="23"/>
      <c r="C478" s="19"/>
      <c r="D478" s="19"/>
      <c r="E478" s="52"/>
      <c r="F478" s="22"/>
      <c r="G478" s="22"/>
      <c r="I478" s="25"/>
      <c r="J478" s="25"/>
      <c r="K478" s="25"/>
      <c r="L478" s="25"/>
      <c r="M478" s="25"/>
      <c r="N478" s="25"/>
      <c r="O478" s="25"/>
      <c r="P478" s="25"/>
      <c r="Q478" s="25"/>
      <c r="R478" s="171"/>
      <c r="S478" s="72"/>
      <c r="T478" s="25"/>
      <c r="U478" s="25"/>
      <c r="V478" s="25"/>
      <c r="W478" s="25"/>
      <c r="X478" s="25"/>
      <c r="Y478" s="25"/>
    </row>
    <row r="479" spans="1:25" s="68" customFormat="1" ht="12.75" customHeight="1">
      <c r="A479" s="22"/>
      <c r="B479" s="23"/>
      <c r="C479" s="19"/>
      <c r="D479" s="19"/>
      <c r="E479" s="52"/>
      <c r="F479" s="22"/>
      <c r="G479" s="22"/>
      <c r="I479" s="25"/>
      <c r="J479" s="25"/>
      <c r="K479" s="25"/>
      <c r="L479" s="25"/>
      <c r="M479" s="25"/>
      <c r="N479" s="25"/>
      <c r="O479" s="25"/>
      <c r="P479" s="25"/>
      <c r="Q479" s="25"/>
      <c r="R479" s="171"/>
      <c r="S479" s="72"/>
      <c r="T479" s="25"/>
      <c r="U479" s="25"/>
      <c r="V479" s="25"/>
      <c r="W479" s="25"/>
      <c r="X479" s="25"/>
      <c r="Y479" s="25"/>
    </row>
    <row r="480" spans="1:25" s="68" customFormat="1" ht="12.75" customHeight="1">
      <c r="A480" s="22"/>
      <c r="B480" s="23"/>
      <c r="C480" s="19"/>
      <c r="D480" s="19"/>
      <c r="E480" s="52"/>
      <c r="F480" s="22"/>
      <c r="G480" s="22"/>
      <c r="I480" s="25"/>
      <c r="J480" s="25"/>
      <c r="K480" s="25"/>
      <c r="L480" s="25"/>
      <c r="M480" s="25"/>
      <c r="N480" s="25"/>
      <c r="O480" s="25"/>
      <c r="P480" s="25"/>
      <c r="Q480" s="25"/>
      <c r="R480" s="171"/>
      <c r="S480" s="72"/>
      <c r="T480" s="25"/>
      <c r="U480" s="25"/>
      <c r="V480" s="25"/>
      <c r="W480" s="25"/>
      <c r="X480" s="25"/>
      <c r="Y480" s="25"/>
    </row>
    <row r="481" spans="1:25" s="68" customFormat="1" ht="12.75" customHeight="1">
      <c r="A481" s="22"/>
      <c r="B481" s="23"/>
      <c r="C481" s="19"/>
      <c r="D481" s="19"/>
      <c r="E481" s="52"/>
      <c r="F481" s="22"/>
      <c r="G481" s="22"/>
      <c r="I481" s="25"/>
      <c r="J481" s="25"/>
      <c r="K481" s="25"/>
      <c r="L481" s="25"/>
      <c r="M481" s="25"/>
      <c r="N481" s="25"/>
      <c r="O481" s="25"/>
      <c r="P481" s="25"/>
      <c r="Q481" s="25"/>
      <c r="R481" s="171"/>
      <c r="S481" s="72"/>
      <c r="T481" s="25"/>
      <c r="U481" s="25"/>
      <c r="V481" s="25"/>
      <c r="W481" s="25"/>
      <c r="X481" s="25"/>
      <c r="Y481" s="25"/>
    </row>
    <row r="482" spans="1:25" s="68" customFormat="1" ht="12.75" customHeight="1">
      <c r="A482" s="22"/>
      <c r="B482" s="23"/>
      <c r="C482" s="19"/>
      <c r="D482" s="19"/>
      <c r="E482" s="52"/>
      <c r="F482" s="22"/>
      <c r="G482" s="22"/>
      <c r="I482" s="25"/>
      <c r="J482" s="25"/>
      <c r="K482" s="25"/>
      <c r="L482" s="25"/>
      <c r="M482" s="25"/>
      <c r="N482" s="25"/>
      <c r="O482" s="25"/>
      <c r="P482" s="25"/>
      <c r="Q482" s="25"/>
      <c r="R482" s="170"/>
      <c r="S482" s="175"/>
      <c r="T482" s="25"/>
      <c r="U482" s="25"/>
      <c r="V482" s="25"/>
      <c r="W482" s="25"/>
      <c r="X482" s="25"/>
      <c r="Y482" s="25"/>
    </row>
    <row r="483" spans="1:25" s="68" customFormat="1" ht="12.75" customHeight="1">
      <c r="A483" s="22"/>
      <c r="B483" s="23"/>
      <c r="C483" s="19"/>
      <c r="D483" s="19"/>
      <c r="E483" s="52"/>
      <c r="F483" s="22"/>
      <c r="G483" s="22"/>
      <c r="I483" s="25"/>
      <c r="J483" s="25"/>
      <c r="K483" s="25"/>
      <c r="L483" s="25"/>
      <c r="M483" s="25"/>
      <c r="N483" s="25"/>
      <c r="O483" s="25"/>
      <c r="P483" s="25"/>
      <c r="Q483" s="25"/>
      <c r="R483" s="168"/>
      <c r="S483" s="172"/>
      <c r="T483" s="25"/>
      <c r="U483" s="25"/>
      <c r="V483" s="25"/>
      <c r="W483" s="25"/>
      <c r="X483" s="25"/>
      <c r="Y483" s="25"/>
    </row>
    <row r="484" spans="1:25" s="68" customFormat="1" ht="12.75" customHeight="1">
      <c r="A484" s="22"/>
      <c r="B484" s="23"/>
      <c r="C484" s="19"/>
      <c r="D484" s="19"/>
      <c r="E484" s="52"/>
      <c r="F484" s="22"/>
      <c r="G484" s="22"/>
      <c r="I484" s="25"/>
      <c r="J484" s="25"/>
      <c r="K484" s="25"/>
      <c r="L484" s="25"/>
      <c r="M484" s="25"/>
      <c r="N484" s="25"/>
      <c r="O484" s="25"/>
      <c r="P484" s="25"/>
      <c r="Q484" s="25"/>
      <c r="R484" s="168"/>
      <c r="S484" s="172"/>
      <c r="T484" s="25"/>
      <c r="U484" s="25"/>
      <c r="V484" s="25"/>
      <c r="W484" s="25"/>
      <c r="X484" s="25"/>
      <c r="Y484" s="25"/>
    </row>
    <row r="485" spans="1:25" s="68" customFormat="1" ht="12.75" customHeight="1">
      <c r="A485" s="22"/>
      <c r="B485" s="23"/>
      <c r="C485" s="19"/>
      <c r="D485" s="19"/>
      <c r="E485" s="52"/>
      <c r="F485" s="22"/>
      <c r="G485" s="22"/>
      <c r="I485" s="25"/>
      <c r="J485" s="25"/>
      <c r="K485" s="25"/>
      <c r="L485" s="25"/>
      <c r="M485" s="25"/>
      <c r="N485" s="25"/>
      <c r="O485" s="25"/>
      <c r="P485" s="25"/>
      <c r="Q485" s="25"/>
      <c r="R485" s="168"/>
      <c r="S485" s="172"/>
      <c r="T485" s="25"/>
      <c r="U485" s="25"/>
      <c r="V485" s="25"/>
      <c r="W485" s="25"/>
      <c r="X485" s="25"/>
      <c r="Y485" s="25"/>
    </row>
    <row r="486" spans="1:25" s="68" customFormat="1" ht="12.75" customHeight="1">
      <c r="A486" s="22"/>
      <c r="B486" s="23"/>
      <c r="C486" s="19"/>
      <c r="D486" s="19"/>
      <c r="E486" s="52"/>
      <c r="F486" s="22"/>
      <c r="G486" s="22"/>
      <c r="I486" s="25"/>
      <c r="J486" s="25"/>
      <c r="K486" s="25"/>
      <c r="L486" s="25"/>
      <c r="M486" s="25"/>
      <c r="N486" s="25"/>
      <c r="O486" s="25"/>
      <c r="P486" s="25"/>
      <c r="Q486" s="25"/>
      <c r="R486" s="168"/>
      <c r="S486" s="172"/>
      <c r="T486" s="25"/>
      <c r="U486" s="25"/>
      <c r="V486" s="25"/>
      <c r="W486" s="25"/>
      <c r="X486" s="25"/>
      <c r="Y486" s="25"/>
    </row>
    <row r="487" spans="1:25" s="68" customFormat="1" ht="12.75" customHeight="1">
      <c r="A487" s="22"/>
      <c r="B487" s="23"/>
      <c r="C487" s="19"/>
      <c r="D487" s="19"/>
      <c r="E487" s="52"/>
      <c r="F487" s="22"/>
      <c r="G487" s="22"/>
      <c r="I487" s="25"/>
      <c r="J487" s="25"/>
      <c r="K487" s="25"/>
      <c r="L487" s="25"/>
      <c r="M487" s="25"/>
      <c r="N487" s="25"/>
      <c r="O487" s="25"/>
      <c r="P487" s="25"/>
      <c r="Q487" s="25"/>
      <c r="R487" s="168"/>
      <c r="S487" s="172"/>
      <c r="T487" s="25"/>
      <c r="U487" s="25"/>
      <c r="V487" s="25"/>
      <c r="W487" s="25"/>
      <c r="X487" s="25"/>
      <c r="Y487" s="25"/>
    </row>
    <row r="488" spans="1:25" s="68" customFormat="1" ht="12.75" customHeight="1">
      <c r="A488" s="22"/>
      <c r="B488" s="23"/>
      <c r="C488" s="19"/>
      <c r="D488" s="19"/>
      <c r="E488" s="52"/>
      <c r="F488" s="22"/>
      <c r="G488" s="22"/>
      <c r="I488" s="25"/>
      <c r="J488" s="25"/>
      <c r="K488" s="25"/>
      <c r="L488" s="25"/>
      <c r="M488" s="25"/>
      <c r="N488" s="25"/>
      <c r="O488" s="25"/>
      <c r="P488" s="25"/>
      <c r="Q488" s="25"/>
      <c r="R488" s="168"/>
      <c r="S488" s="172"/>
      <c r="T488" s="25"/>
      <c r="U488" s="25"/>
      <c r="V488" s="25"/>
      <c r="W488" s="25"/>
      <c r="X488" s="25"/>
      <c r="Y488" s="25"/>
    </row>
    <row r="489" spans="1:25" s="68" customFormat="1" ht="12.75" customHeight="1">
      <c r="A489" s="22"/>
      <c r="B489" s="23"/>
      <c r="C489" s="19"/>
      <c r="D489" s="19"/>
      <c r="E489" s="52"/>
      <c r="F489" s="22"/>
      <c r="G489" s="22"/>
      <c r="I489" s="25"/>
      <c r="J489" s="25"/>
      <c r="K489" s="25"/>
      <c r="L489" s="25"/>
      <c r="M489" s="25"/>
      <c r="N489" s="25"/>
      <c r="O489" s="25"/>
      <c r="P489" s="25"/>
      <c r="Q489" s="25"/>
      <c r="R489" s="168"/>
      <c r="S489" s="172"/>
      <c r="T489" s="25"/>
      <c r="U489" s="25"/>
      <c r="V489" s="25"/>
      <c r="W489" s="25"/>
      <c r="X489" s="25"/>
      <c r="Y489" s="25"/>
    </row>
    <row r="490" spans="1:25" s="68" customFormat="1" ht="12.75" customHeight="1">
      <c r="A490" s="22"/>
      <c r="B490" s="23"/>
      <c r="C490" s="19"/>
      <c r="D490" s="19"/>
      <c r="E490" s="52"/>
      <c r="F490" s="22"/>
      <c r="G490" s="22"/>
      <c r="I490" s="25"/>
      <c r="J490" s="25"/>
      <c r="K490" s="25"/>
      <c r="L490" s="25"/>
      <c r="M490" s="25"/>
      <c r="N490" s="25"/>
      <c r="O490" s="25"/>
      <c r="P490" s="25"/>
      <c r="Q490" s="25"/>
      <c r="R490" s="168"/>
      <c r="S490" s="172"/>
      <c r="T490" s="25"/>
      <c r="U490" s="25"/>
      <c r="V490" s="25"/>
      <c r="W490" s="25"/>
      <c r="X490" s="25"/>
      <c r="Y490" s="25"/>
    </row>
    <row r="491" spans="1:25" s="68" customFormat="1" ht="12.75" customHeight="1">
      <c r="A491" s="22"/>
      <c r="B491" s="23"/>
      <c r="C491" s="19"/>
      <c r="D491" s="19"/>
      <c r="E491" s="52"/>
      <c r="F491" s="22"/>
      <c r="G491" s="22"/>
      <c r="I491" s="25"/>
      <c r="J491" s="25"/>
      <c r="K491" s="25"/>
      <c r="L491" s="25"/>
      <c r="M491" s="25"/>
      <c r="N491" s="25"/>
      <c r="O491" s="25"/>
      <c r="P491" s="25"/>
      <c r="Q491" s="25"/>
      <c r="R491" s="168"/>
      <c r="S491" s="172"/>
      <c r="T491" s="25"/>
      <c r="U491" s="25"/>
      <c r="V491" s="25"/>
      <c r="W491" s="25"/>
      <c r="X491" s="25"/>
      <c r="Y491" s="25"/>
    </row>
    <row r="492" spans="1:25" s="68" customFormat="1" ht="12.75" customHeight="1">
      <c r="A492" s="22"/>
      <c r="B492" s="23"/>
      <c r="C492" s="19"/>
      <c r="D492" s="19"/>
      <c r="E492" s="52"/>
      <c r="F492" s="22"/>
      <c r="G492" s="22"/>
      <c r="I492" s="25"/>
      <c r="J492" s="25"/>
      <c r="K492" s="25"/>
      <c r="L492" s="25"/>
      <c r="M492" s="25"/>
      <c r="N492" s="25"/>
      <c r="O492" s="25"/>
      <c r="P492" s="25"/>
      <c r="Q492" s="25"/>
      <c r="R492" s="168"/>
      <c r="S492" s="172"/>
      <c r="T492" s="25"/>
      <c r="U492" s="25"/>
      <c r="V492" s="25"/>
      <c r="W492" s="25"/>
      <c r="X492" s="25"/>
      <c r="Y492" s="25"/>
    </row>
    <row r="493" spans="1:25" s="68" customFormat="1" ht="12.75" customHeight="1">
      <c r="A493" s="22"/>
      <c r="B493" s="23"/>
      <c r="C493" s="19"/>
      <c r="D493" s="19"/>
      <c r="E493" s="52"/>
      <c r="F493" s="22"/>
      <c r="G493" s="22"/>
      <c r="I493" s="25"/>
      <c r="J493" s="25"/>
      <c r="K493" s="25"/>
      <c r="L493" s="25"/>
      <c r="M493" s="25"/>
      <c r="N493" s="25"/>
      <c r="O493" s="25"/>
      <c r="P493" s="25"/>
      <c r="Q493" s="25"/>
      <c r="R493" s="168"/>
      <c r="S493" s="172"/>
      <c r="T493" s="25"/>
      <c r="U493" s="25"/>
      <c r="V493" s="25"/>
      <c r="W493" s="25"/>
      <c r="X493" s="25"/>
      <c r="Y493" s="25"/>
    </row>
    <row r="494" spans="1:25" s="68" customFormat="1" ht="12.75" customHeight="1">
      <c r="A494" s="22"/>
      <c r="B494" s="23"/>
      <c r="C494" s="19"/>
      <c r="D494" s="19"/>
      <c r="E494" s="52"/>
      <c r="F494" s="22"/>
      <c r="G494" s="22"/>
      <c r="I494" s="25"/>
      <c r="J494" s="25"/>
      <c r="K494" s="25"/>
      <c r="L494" s="25"/>
      <c r="M494" s="25"/>
      <c r="N494" s="25"/>
      <c r="O494" s="25"/>
      <c r="P494" s="25"/>
      <c r="Q494" s="25"/>
      <c r="R494" s="168"/>
      <c r="S494" s="172"/>
      <c r="T494" s="25"/>
      <c r="U494" s="25"/>
      <c r="V494" s="25"/>
      <c r="W494" s="25"/>
      <c r="X494" s="25"/>
      <c r="Y494" s="25"/>
    </row>
    <row r="495" spans="1:25" s="68" customFormat="1" ht="12.75" customHeight="1">
      <c r="A495" s="22"/>
      <c r="B495" s="23"/>
      <c r="C495" s="19"/>
      <c r="D495" s="19"/>
      <c r="E495" s="52"/>
      <c r="F495" s="22"/>
      <c r="G495" s="22"/>
      <c r="I495" s="25"/>
      <c r="J495" s="25"/>
      <c r="K495" s="25"/>
      <c r="L495" s="25"/>
      <c r="M495" s="25"/>
      <c r="N495" s="25"/>
      <c r="O495" s="25"/>
      <c r="P495" s="25"/>
      <c r="Q495" s="25"/>
      <c r="R495" s="168"/>
      <c r="S495" s="172"/>
      <c r="T495" s="25"/>
      <c r="U495" s="25"/>
      <c r="V495" s="25"/>
      <c r="W495" s="25"/>
      <c r="X495" s="25"/>
      <c r="Y495" s="25"/>
    </row>
    <row r="496" spans="1:25" s="68" customFormat="1" ht="12.75" customHeight="1">
      <c r="A496" s="22"/>
      <c r="B496" s="23"/>
      <c r="C496" s="19"/>
      <c r="D496" s="19"/>
      <c r="E496" s="52"/>
      <c r="F496" s="22"/>
      <c r="G496" s="22"/>
      <c r="I496" s="25"/>
      <c r="J496" s="25"/>
      <c r="K496" s="25"/>
      <c r="L496" s="25"/>
      <c r="M496" s="25"/>
      <c r="N496" s="25"/>
      <c r="O496" s="25"/>
      <c r="P496" s="25"/>
      <c r="Q496" s="25"/>
      <c r="R496" s="168"/>
      <c r="S496" s="172"/>
      <c r="T496" s="25"/>
      <c r="U496" s="25"/>
      <c r="V496" s="25"/>
      <c r="W496" s="25"/>
      <c r="X496" s="25"/>
      <c r="Y496" s="25"/>
    </row>
    <row r="497" spans="1:25" s="68" customFormat="1" ht="12.75" customHeight="1">
      <c r="A497" s="22"/>
      <c r="B497" s="23"/>
      <c r="C497" s="19"/>
      <c r="D497" s="19"/>
      <c r="E497" s="52"/>
      <c r="F497" s="22"/>
      <c r="G497" s="22"/>
      <c r="I497" s="25"/>
      <c r="J497" s="25"/>
      <c r="K497" s="25"/>
      <c r="L497" s="25"/>
      <c r="M497" s="25"/>
      <c r="N497" s="25"/>
      <c r="O497" s="25"/>
      <c r="P497" s="25"/>
      <c r="Q497" s="25"/>
      <c r="R497" s="168"/>
      <c r="S497" s="172"/>
      <c r="T497" s="25"/>
      <c r="U497" s="25"/>
      <c r="V497" s="25"/>
      <c r="W497" s="25"/>
      <c r="X497" s="25"/>
      <c r="Y497" s="25"/>
    </row>
    <row r="498" spans="1:25" s="68" customFormat="1" ht="12.75" customHeight="1">
      <c r="A498" s="22"/>
      <c r="B498" s="23"/>
      <c r="C498" s="19"/>
      <c r="D498" s="19"/>
      <c r="E498" s="52"/>
      <c r="F498" s="22"/>
      <c r="G498" s="22"/>
      <c r="I498" s="25"/>
      <c r="J498" s="25"/>
      <c r="K498" s="25"/>
      <c r="L498" s="25"/>
      <c r="M498" s="25"/>
      <c r="N498" s="25"/>
      <c r="O498" s="25"/>
      <c r="P498" s="25"/>
      <c r="Q498" s="25"/>
      <c r="R498" s="168"/>
      <c r="S498" s="172"/>
      <c r="T498" s="25"/>
      <c r="U498" s="25"/>
      <c r="V498" s="25"/>
      <c r="W498" s="25"/>
      <c r="X498" s="25"/>
      <c r="Y498" s="25"/>
    </row>
    <row r="499" spans="1:25" s="68" customFormat="1" ht="12.75" customHeight="1">
      <c r="A499" s="22"/>
      <c r="B499" s="23"/>
      <c r="C499" s="19"/>
      <c r="D499" s="19"/>
      <c r="E499" s="52"/>
      <c r="F499" s="22"/>
      <c r="G499" s="22"/>
      <c r="I499" s="25"/>
      <c r="J499" s="25"/>
      <c r="K499" s="25"/>
      <c r="L499" s="25"/>
      <c r="M499" s="25"/>
      <c r="N499" s="25"/>
      <c r="O499" s="25"/>
      <c r="P499" s="25"/>
      <c r="Q499" s="25"/>
      <c r="R499" s="168"/>
      <c r="S499" s="172"/>
      <c r="T499" s="25"/>
      <c r="U499" s="25"/>
      <c r="V499" s="25"/>
      <c r="W499" s="25"/>
      <c r="X499" s="25"/>
      <c r="Y499" s="25"/>
    </row>
    <row r="500" spans="1:25" s="68" customFormat="1" ht="12.75" customHeight="1">
      <c r="A500" s="22"/>
      <c r="B500" s="23"/>
      <c r="C500" s="19"/>
      <c r="D500" s="19"/>
      <c r="E500" s="52"/>
      <c r="F500" s="22"/>
      <c r="G500" s="22"/>
      <c r="I500" s="25"/>
      <c r="J500" s="25"/>
      <c r="K500" s="25"/>
      <c r="L500" s="25"/>
      <c r="M500" s="25"/>
      <c r="N500" s="25"/>
      <c r="O500" s="25"/>
      <c r="P500" s="25"/>
      <c r="Q500" s="25"/>
      <c r="R500" s="168"/>
      <c r="S500" s="172"/>
      <c r="T500" s="25"/>
      <c r="U500" s="25"/>
      <c r="V500" s="25"/>
      <c r="W500" s="25"/>
      <c r="X500" s="25"/>
      <c r="Y500" s="25"/>
    </row>
    <row r="501" spans="1:25" s="68" customFormat="1" ht="12.75" customHeight="1">
      <c r="A501" s="22"/>
      <c r="B501" s="23"/>
      <c r="C501" s="19"/>
      <c r="D501" s="19"/>
      <c r="E501" s="52"/>
      <c r="F501" s="22"/>
      <c r="G501" s="22"/>
      <c r="I501" s="25"/>
      <c r="J501" s="25"/>
      <c r="K501" s="25"/>
      <c r="L501" s="25"/>
      <c r="M501" s="25"/>
      <c r="N501" s="25"/>
      <c r="O501" s="25"/>
      <c r="P501" s="25"/>
      <c r="Q501" s="25"/>
      <c r="R501" s="168"/>
      <c r="S501" s="172"/>
      <c r="T501" s="25"/>
      <c r="U501" s="25"/>
      <c r="V501" s="25"/>
      <c r="W501" s="25"/>
      <c r="X501" s="25"/>
      <c r="Y501" s="25"/>
    </row>
    <row r="502" spans="1:25" s="68" customFormat="1" ht="12.75" customHeight="1">
      <c r="A502" s="22"/>
      <c r="B502" s="23"/>
      <c r="C502" s="19"/>
      <c r="D502" s="19"/>
      <c r="E502" s="52"/>
      <c r="F502" s="22"/>
      <c r="G502" s="22"/>
      <c r="I502" s="25"/>
      <c r="J502" s="25"/>
      <c r="K502" s="25"/>
      <c r="L502" s="25"/>
      <c r="M502" s="25"/>
      <c r="N502" s="25"/>
      <c r="O502" s="25"/>
      <c r="P502" s="25"/>
      <c r="Q502" s="25"/>
      <c r="R502" s="168"/>
      <c r="S502" s="172"/>
      <c r="T502" s="25"/>
      <c r="U502" s="25"/>
      <c r="V502" s="25"/>
      <c r="W502" s="25"/>
      <c r="X502" s="25"/>
      <c r="Y502" s="25"/>
    </row>
    <row r="503" spans="1:25" s="68" customFormat="1" ht="12.75" customHeight="1">
      <c r="A503" s="22"/>
      <c r="B503" s="23"/>
      <c r="C503" s="19"/>
      <c r="D503" s="19"/>
      <c r="E503" s="52"/>
      <c r="F503" s="22"/>
      <c r="G503" s="22"/>
      <c r="I503" s="25"/>
      <c r="J503" s="25"/>
      <c r="K503" s="25"/>
      <c r="L503" s="25"/>
      <c r="M503" s="25"/>
      <c r="N503" s="25"/>
      <c r="O503" s="25"/>
      <c r="P503" s="25"/>
      <c r="Q503" s="25"/>
      <c r="R503" s="168"/>
      <c r="S503" s="172"/>
      <c r="T503" s="25"/>
      <c r="U503" s="25"/>
      <c r="V503" s="25"/>
      <c r="W503" s="25"/>
      <c r="X503" s="25"/>
      <c r="Y503" s="25"/>
    </row>
    <row r="504" spans="1:25" s="68" customFormat="1" ht="12.75" customHeight="1">
      <c r="A504" s="22"/>
      <c r="B504" s="23"/>
      <c r="C504" s="19"/>
      <c r="D504" s="19"/>
      <c r="E504" s="52"/>
      <c r="F504" s="22"/>
      <c r="G504" s="22"/>
      <c r="I504" s="25"/>
      <c r="J504" s="25"/>
      <c r="K504" s="25"/>
      <c r="L504" s="25"/>
      <c r="M504" s="25"/>
      <c r="N504" s="25"/>
      <c r="O504" s="25"/>
      <c r="P504" s="25"/>
      <c r="Q504" s="25"/>
      <c r="R504" s="168"/>
      <c r="S504" s="172"/>
      <c r="T504" s="25"/>
      <c r="U504" s="25"/>
      <c r="V504" s="25"/>
      <c r="W504" s="25"/>
      <c r="X504" s="25"/>
      <c r="Y504" s="25"/>
    </row>
    <row r="505" spans="1:25" s="68" customFormat="1" ht="12.75" customHeight="1">
      <c r="A505" s="22"/>
      <c r="B505" s="23"/>
      <c r="C505" s="19"/>
      <c r="D505" s="19"/>
      <c r="E505" s="52"/>
      <c r="F505" s="22"/>
      <c r="G505" s="22"/>
      <c r="I505" s="25"/>
      <c r="J505" s="25"/>
      <c r="K505" s="25"/>
      <c r="L505" s="25"/>
      <c r="M505" s="25"/>
      <c r="N505" s="25"/>
      <c r="O505" s="25"/>
      <c r="P505" s="25"/>
      <c r="Q505" s="25"/>
      <c r="R505" s="168"/>
      <c r="S505" s="172"/>
      <c r="T505" s="25"/>
      <c r="U505" s="25"/>
      <c r="V505" s="25"/>
      <c r="W505" s="25"/>
      <c r="X505" s="25"/>
      <c r="Y505" s="25"/>
    </row>
    <row r="506" spans="1:25" s="68" customFormat="1" ht="12.75" customHeight="1">
      <c r="A506" s="22"/>
      <c r="B506" s="23"/>
      <c r="C506" s="19"/>
      <c r="D506" s="19"/>
      <c r="E506" s="52"/>
      <c r="F506" s="22"/>
      <c r="G506" s="22"/>
      <c r="I506" s="25"/>
      <c r="J506" s="25"/>
      <c r="K506" s="25"/>
      <c r="L506" s="25"/>
      <c r="M506" s="25"/>
      <c r="N506" s="25"/>
      <c r="O506" s="25"/>
      <c r="P506" s="25"/>
      <c r="Q506" s="25"/>
      <c r="R506" s="168"/>
      <c r="S506" s="172"/>
      <c r="T506" s="25"/>
      <c r="U506" s="25"/>
      <c r="V506" s="25"/>
      <c r="W506" s="25"/>
      <c r="X506" s="25"/>
      <c r="Y506" s="25"/>
    </row>
    <row r="507" spans="1:25" s="68" customFormat="1" ht="12.75" customHeight="1">
      <c r="A507" s="22"/>
      <c r="B507" s="23"/>
      <c r="C507" s="19"/>
      <c r="D507" s="19"/>
      <c r="E507" s="52"/>
      <c r="F507" s="22"/>
      <c r="G507" s="22"/>
      <c r="I507" s="25"/>
      <c r="J507" s="25"/>
      <c r="K507" s="25"/>
      <c r="L507" s="25"/>
      <c r="M507" s="25"/>
      <c r="N507" s="25"/>
      <c r="O507" s="25"/>
      <c r="P507" s="25"/>
      <c r="Q507" s="25"/>
      <c r="R507" s="168"/>
      <c r="S507" s="172"/>
      <c r="T507" s="25"/>
      <c r="U507" s="25"/>
      <c r="V507" s="25"/>
      <c r="W507" s="25"/>
      <c r="X507" s="25"/>
      <c r="Y507" s="25"/>
    </row>
    <row r="508" spans="1:25" s="68" customFormat="1" ht="12.75" customHeight="1">
      <c r="A508" s="22"/>
      <c r="B508" s="23"/>
      <c r="C508" s="19"/>
      <c r="D508" s="19"/>
      <c r="E508" s="52"/>
      <c r="F508" s="22"/>
      <c r="G508" s="22"/>
      <c r="I508" s="25"/>
      <c r="J508" s="25"/>
      <c r="K508" s="25"/>
      <c r="L508" s="25"/>
      <c r="M508" s="25"/>
      <c r="N508" s="25"/>
      <c r="O508" s="25"/>
      <c r="P508" s="25"/>
      <c r="Q508" s="25"/>
      <c r="R508" s="168"/>
      <c r="S508" s="172"/>
      <c r="T508" s="25"/>
      <c r="U508" s="25"/>
      <c r="V508" s="25"/>
      <c r="W508" s="25"/>
      <c r="X508" s="25"/>
      <c r="Y508" s="25"/>
    </row>
    <row r="509" spans="1:25" s="68" customFormat="1" ht="12.75" customHeight="1">
      <c r="A509" s="22"/>
      <c r="B509" s="23"/>
      <c r="C509" s="19"/>
      <c r="D509" s="19"/>
      <c r="E509" s="52"/>
      <c r="F509" s="22"/>
      <c r="G509" s="22"/>
      <c r="I509" s="25"/>
      <c r="J509" s="25"/>
      <c r="K509" s="25"/>
      <c r="L509" s="25"/>
      <c r="M509" s="25"/>
      <c r="N509" s="25"/>
      <c r="O509" s="25"/>
      <c r="P509" s="25"/>
      <c r="Q509" s="25"/>
      <c r="R509" s="168"/>
      <c r="S509" s="172"/>
      <c r="T509" s="25"/>
      <c r="U509" s="25"/>
      <c r="V509" s="25"/>
      <c r="W509" s="25"/>
      <c r="X509" s="25"/>
      <c r="Y509" s="25"/>
    </row>
    <row r="510" spans="1:25" s="68" customFormat="1" ht="12.75" customHeight="1">
      <c r="A510" s="22"/>
      <c r="B510" s="23"/>
      <c r="C510" s="19"/>
      <c r="D510" s="19"/>
      <c r="E510" s="52"/>
      <c r="F510" s="22"/>
      <c r="G510" s="22"/>
      <c r="I510" s="25"/>
      <c r="J510" s="25"/>
      <c r="K510" s="25"/>
      <c r="L510" s="25"/>
      <c r="M510" s="25"/>
      <c r="N510" s="25"/>
      <c r="O510" s="25"/>
      <c r="P510" s="25"/>
      <c r="Q510" s="25"/>
      <c r="R510" s="168"/>
      <c r="S510" s="172"/>
      <c r="T510" s="25"/>
      <c r="U510" s="25"/>
      <c r="V510" s="25"/>
      <c r="W510" s="25"/>
      <c r="X510" s="25"/>
      <c r="Y510" s="25"/>
    </row>
    <row r="511" spans="1:25" s="68" customFormat="1" ht="12.75" customHeight="1">
      <c r="A511" s="22"/>
      <c r="B511" s="23"/>
      <c r="C511" s="19"/>
      <c r="D511" s="19"/>
      <c r="E511" s="52"/>
      <c r="F511" s="22"/>
      <c r="G511" s="22"/>
      <c r="I511" s="25"/>
      <c r="J511" s="25"/>
      <c r="K511" s="25"/>
      <c r="L511" s="25"/>
      <c r="M511" s="25"/>
      <c r="N511" s="25"/>
      <c r="O511" s="25"/>
      <c r="P511" s="25"/>
      <c r="Q511" s="25"/>
      <c r="R511" s="168"/>
      <c r="S511" s="172"/>
      <c r="T511" s="25"/>
      <c r="U511" s="25"/>
      <c r="V511" s="25"/>
      <c r="W511" s="25"/>
      <c r="X511" s="25"/>
      <c r="Y511" s="25"/>
    </row>
    <row r="512" spans="1:25" s="68" customFormat="1" ht="12.75" customHeight="1">
      <c r="A512" s="22"/>
      <c r="B512" s="23"/>
      <c r="C512" s="19"/>
      <c r="D512" s="19"/>
      <c r="E512" s="52"/>
      <c r="F512" s="22"/>
      <c r="G512" s="22"/>
      <c r="I512" s="25"/>
      <c r="J512" s="25"/>
      <c r="K512" s="25"/>
      <c r="L512" s="25"/>
      <c r="M512" s="25"/>
      <c r="N512" s="25"/>
      <c r="O512" s="25"/>
      <c r="P512" s="25"/>
      <c r="Q512" s="25"/>
      <c r="R512" s="168"/>
      <c r="S512" s="172"/>
      <c r="T512" s="25"/>
      <c r="U512" s="25"/>
      <c r="V512" s="25"/>
      <c r="W512" s="25"/>
      <c r="X512" s="25"/>
      <c r="Y512" s="25"/>
    </row>
    <row r="513" spans="1:25" s="68" customFormat="1" ht="12.75" customHeight="1">
      <c r="A513" s="22"/>
      <c r="B513" s="23"/>
      <c r="C513" s="19"/>
      <c r="D513" s="19"/>
      <c r="E513" s="52"/>
      <c r="F513" s="22"/>
      <c r="G513" s="22"/>
      <c r="I513" s="25"/>
      <c r="J513" s="25"/>
      <c r="K513" s="25"/>
      <c r="L513" s="25"/>
      <c r="M513" s="25"/>
      <c r="N513" s="25"/>
      <c r="O513" s="25"/>
      <c r="P513" s="25"/>
      <c r="Q513" s="25"/>
      <c r="R513" s="168"/>
      <c r="S513" s="172"/>
      <c r="T513" s="25"/>
      <c r="U513" s="25"/>
      <c r="V513" s="25"/>
      <c r="W513" s="25"/>
      <c r="X513" s="25"/>
      <c r="Y513" s="25"/>
    </row>
    <row r="514" spans="1:25" s="68" customFormat="1" ht="12.75" customHeight="1">
      <c r="A514" s="22"/>
      <c r="B514" s="23"/>
      <c r="C514" s="19"/>
      <c r="D514" s="19"/>
      <c r="E514" s="52"/>
      <c r="F514" s="22"/>
      <c r="G514" s="22"/>
      <c r="I514" s="25"/>
      <c r="J514" s="25"/>
      <c r="K514" s="25"/>
      <c r="L514" s="25"/>
      <c r="M514" s="25"/>
      <c r="N514" s="25"/>
      <c r="O514" s="25"/>
      <c r="P514" s="25"/>
      <c r="Q514" s="25"/>
      <c r="R514" s="168"/>
      <c r="S514" s="172"/>
      <c r="T514" s="25"/>
      <c r="U514" s="25"/>
      <c r="V514" s="25"/>
      <c r="W514" s="25"/>
      <c r="X514" s="25"/>
      <c r="Y514" s="25"/>
    </row>
    <row r="515" spans="1:25" s="68" customFormat="1" ht="12.75" customHeight="1">
      <c r="A515" s="22"/>
      <c r="B515" s="23"/>
      <c r="C515" s="19"/>
      <c r="D515" s="19"/>
      <c r="E515" s="52"/>
      <c r="F515" s="22"/>
      <c r="G515" s="22"/>
      <c r="I515" s="25"/>
      <c r="J515" s="25"/>
      <c r="K515" s="25"/>
      <c r="L515" s="25"/>
      <c r="M515" s="25"/>
      <c r="N515" s="25"/>
      <c r="O515" s="25"/>
      <c r="P515" s="25"/>
      <c r="Q515" s="25"/>
      <c r="R515" s="168"/>
      <c r="S515" s="172"/>
      <c r="T515" s="25"/>
      <c r="U515" s="25"/>
      <c r="V515" s="25"/>
      <c r="W515" s="25"/>
      <c r="X515" s="25"/>
      <c r="Y515" s="25"/>
    </row>
    <row r="516" spans="1:25" s="68" customFormat="1" ht="12.75" customHeight="1">
      <c r="A516" s="22"/>
      <c r="B516" s="23"/>
      <c r="C516" s="19"/>
      <c r="D516" s="19"/>
      <c r="E516" s="52"/>
      <c r="F516" s="22"/>
      <c r="G516" s="22"/>
      <c r="I516" s="25"/>
      <c r="J516" s="25"/>
      <c r="K516" s="25"/>
      <c r="L516" s="25"/>
      <c r="M516" s="25"/>
      <c r="N516" s="25"/>
      <c r="O516" s="25"/>
      <c r="P516" s="25"/>
      <c r="Q516" s="25"/>
      <c r="R516" s="168"/>
      <c r="S516" s="172"/>
      <c r="T516" s="25"/>
      <c r="U516" s="25"/>
      <c r="V516" s="25"/>
      <c r="W516" s="25"/>
      <c r="X516" s="25"/>
      <c r="Y516" s="25"/>
    </row>
    <row r="517" spans="1:25" s="68" customFormat="1" ht="12.75" customHeight="1">
      <c r="A517" s="22"/>
      <c r="B517" s="23"/>
      <c r="C517" s="19"/>
      <c r="D517" s="19"/>
      <c r="E517" s="52"/>
      <c r="F517" s="22"/>
      <c r="G517" s="22"/>
      <c r="I517" s="25"/>
      <c r="J517" s="25"/>
      <c r="K517" s="25"/>
      <c r="L517" s="25"/>
      <c r="M517" s="25"/>
      <c r="N517" s="25"/>
      <c r="O517" s="25"/>
      <c r="P517" s="25"/>
      <c r="Q517" s="25"/>
      <c r="R517" s="168"/>
      <c r="S517" s="172"/>
      <c r="T517" s="25"/>
      <c r="U517" s="25"/>
      <c r="V517" s="25"/>
      <c r="W517" s="25"/>
      <c r="X517" s="25"/>
      <c r="Y517" s="25"/>
    </row>
    <row r="518" spans="1:25" s="68" customFormat="1" ht="12.75" customHeight="1">
      <c r="A518" s="22"/>
      <c r="B518" s="23"/>
      <c r="C518" s="19"/>
      <c r="D518" s="19"/>
      <c r="E518" s="52"/>
      <c r="F518" s="22"/>
      <c r="G518" s="22"/>
      <c r="I518" s="25"/>
      <c r="J518" s="25"/>
      <c r="K518" s="25"/>
      <c r="L518" s="25"/>
      <c r="M518" s="25"/>
      <c r="N518" s="25"/>
      <c r="O518" s="25"/>
      <c r="P518" s="25"/>
      <c r="Q518" s="25"/>
      <c r="R518" s="168"/>
      <c r="S518" s="172"/>
      <c r="T518" s="25"/>
      <c r="U518" s="25"/>
      <c r="V518" s="25"/>
      <c r="W518" s="25"/>
      <c r="X518" s="25"/>
      <c r="Y518" s="25"/>
    </row>
    <row r="519" spans="1:25" s="68" customFormat="1" ht="12.75" customHeight="1">
      <c r="A519" s="22"/>
      <c r="B519" s="23"/>
      <c r="C519" s="19"/>
      <c r="D519" s="19"/>
      <c r="E519" s="52"/>
      <c r="F519" s="22"/>
      <c r="G519" s="22"/>
      <c r="I519" s="25"/>
      <c r="J519" s="25"/>
      <c r="K519" s="25"/>
      <c r="L519" s="25"/>
      <c r="M519" s="25"/>
      <c r="N519" s="25"/>
      <c r="O519" s="25"/>
      <c r="P519" s="25"/>
      <c r="Q519" s="25"/>
      <c r="R519" s="168"/>
      <c r="S519" s="172"/>
      <c r="T519" s="25"/>
      <c r="U519" s="25"/>
      <c r="V519" s="25"/>
      <c r="W519" s="25"/>
      <c r="X519" s="25"/>
      <c r="Y519" s="25"/>
    </row>
    <row r="520" spans="1:25" s="68" customFormat="1" ht="12.75" customHeight="1">
      <c r="A520" s="22"/>
      <c r="B520" s="23"/>
      <c r="C520" s="19"/>
      <c r="D520" s="19"/>
      <c r="E520" s="52"/>
      <c r="F520" s="22"/>
      <c r="G520" s="22"/>
      <c r="I520" s="25"/>
      <c r="J520" s="25"/>
      <c r="K520" s="25"/>
      <c r="L520" s="25"/>
      <c r="M520" s="25"/>
      <c r="N520" s="25"/>
      <c r="O520" s="25"/>
      <c r="P520" s="25"/>
      <c r="Q520" s="25"/>
      <c r="R520" s="168"/>
      <c r="S520" s="172"/>
      <c r="T520" s="25"/>
      <c r="U520" s="25"/>
      <c r="V520" s="25"/>
      <c r="W520" s="25"/>
      <c r="X520" s="25"/>
      <c r="Y520" s="25"/>
    </row>
    <row r="521" spans="1:25" s="68" customFormat="1" ht="12.75" customHeight="1">
      <c r="A521" s="22"/>
      <c r="B521" s="23"/>
      <c r="C521" s="19"/>
      <c r="D521" s="19"/>
      <c r="E521" s="52"/>
      <c r="F521" s="22"/>
      <c r="G521" s="22"/>
      <c r="I521" s="25"/>
      <c r="J521" s="25"/>
      <c r="K521" s="25"/>
      <c r="L521" s="25"/>
      <c r="M521" s="25"/>
      <c r="N521" s="25"/>
      <c r="O521" s="25"/>
      <c r="P521" s="25"/>
      <c r="Q521" s="25"/>
      <c r="R521" s="168"/>
      <c r="S521" s="172"/>
      <c r="T521" s="25"/>
      <c r="U521" s="25"/>
      <c r="V521" s="25"/>
      <c r="W521" s="25"/>
      <c r="X521" s="25"/>
      <c r="Y521" s="25"/>
    </row>
    <row r="522" spans="1:25" s="68" customFormat="1" ht="12.75" customHeight="1">
      <c r="A522" s="22"/>
      <c r="B522" s="23"/>
      <c r="C522" s="19"/>
      <c r="D522" s="19"/>
      <c r="E522" s="52"/>
      <c r="F522" s="22"/>
      <c r="G522" s="22"/>
      <c r="I522" s="25"/>
      <c r="J522" s="25"/>
      <c r="K522" s="25"/>
      <c r="L522" s="25"/>
      <c r="M522" s="25"/>
      <c r="N522" s="25"/>
      <c r="O522" s="25"/>
      <c r="P522" s="25"/>
      <c r="Q522" s="25"/>
      <c r="R522" s="168"/>
      <c r="S522" s="172"/>
      <c r="T522" s="25"/>
      <c r="U522" s="25"/>
      <c r="V522" s="25"/>
      <c r="W522" s="25"/>
      <c r="X522" s="25"/>
      <c r="Y522" s="25"/>
    </row>
    <row r="523" spans="1:25" s="68" customFormat="1" ht="12.75" customHeight="1">
      <c r="A523" s="22"/>
      <c r="B523" s="23"/>
      <c r="C523" s="19"/>
      <c r="D523" s="19"/>
      <c r="E523" s="52"/>
      <c r="F523" s="22"/>
      <c r="G523" s="22"/>
      <c r="I523" s="25"/>
      <c r="J523" s="25"/>
      <c r="K523" s="25"/>
      <c r="L523" s="25"/>
      <c r="M523" s="25"/>
      <c r="N523" s="25"/>
      <c r="O523" s="25"/>
      <c r="P523" s="25"/>
      <c r="Q523" s="25"/>
      <c r="R523" s="168"/>
      <c r="S523" s="172"/>
      <c r="T523" s="25"/>
      <c r="U523" s="25"/>
      <c r="V523" s="25"/>
      <c r="W523" s="25"/>
      <c r="X523" s="25"/>
      <c r="Y523" s="25"/>
    </row>
    <row r="524" spans="1:25" s="68" customFormat="1" ht="12.75" customHeight="1">
      <c r="A524" s="22"/>
      <c r="B524" s="23"/>
      <c r="C524" s="19"/>
      <c r="D524" s="19"/>
      <c r="E524" s="52"/>
      <c r="F524" s="22"/>
      <c r="G524" s="22"/>
      <c r="I524" s="25"/>
      <c r="J524" s="25"/>
      <c r="K524" s="25"/>
      <c r="L524" s="25"/>
      <c r="M524" s="25"/>
      <c r="N524" s="25"/>
      <c r="O524" s="25"/>
      <c r="P524" s="25"/>
      <c r="Q524" s="25"/>
      <c r="R524" s="168"/>
      <c r="S524" s="172"/>
      <c r="T524" s="25"/>
      <c r="U524" s="25"/>
      <c r="V524" s="25"/>
      <c r="W524" s="25"/>
      <c r="X524" s="25"/>
      <c r="Y524" s="25"/>
    </row>
    <row r="525" spans="1:25" s="68" customFormat="1" ht="12.75" customHeight="1">
      <c r="A525" s="22"/>
      <c r="B525" s="23"/>
      <c r="C525" s="19"/>
      <c r="D525" s="19"/>
      <c r="E525" s="52"/>
      <c r="F525" s="22"/>
      <c r="G525" s="22"/>
      <c r="I525" s="25"/>
      <c r="J525" s="25"/>
      <c r="K525" s="25"/>
      <c r="L525" s="25"/>
      <c r="M525" s="25"/>
      <c r="N525" s="25"/>
      <c r="O525" s="25"/>
      <c r="P525" s="25"/>
      <c r="Q525" s="25"/>
      <c r="R525" s="168"/>
      <c r="S525" s="172"/>
      <c r="T525" s="25"/>
      <c r="U525" s="25"/>
      <c r="V525" s="25"/>
      <c r="W525" s="25"/>
      <c r="X525" s="25"/>
      <c r="Y525" s="25"/>
    </row>
    <row r="526" spans="1:25" s="68" customFormat="1" ht="12.75" customHeight="1">
      <c r="A526" s="22"/>
      <c r="B526" s="23"/>
      <c r="C526" s="19"/>
      <c r="D526" s="19"/>
      <c r="E526" s="52"/>
      <c r="F526" s="22"/>
      <c r="G526" s="22"/>
      <c r="I526" s="25"/>
      <c r="J526" s="25"/>
      <c r="K526" s="25"/>
      <c r="L526" s="25"/>
      <c r="M526" s="25"/>
      <c r="N526" s="25"/>
      <c r="O526" s="25"/>
      <c r="P526" s="25"/>
      <c r="Q526" s="25"/>
      <c r="R526" s="168"/>
      <c r="S526" s="172"/>
      <c r="T526" s="25"/>
      <c r="U526" s="25"/>
      <c r="V526" s="25"/>
      <c r="W526" s="25"/>
      <c r="X526" s="25"/>
      <c r="Y526" s="25"/>
    </row>
    <row r="527" spans="1:25" s="68" customFormat="1" ht="12.75" customHeight="1">
      <c r="A527" s="22"/>
      <c r="B527" s="23"/>
      <c r="C527" s="19"/>
      <c r="D527" s="19"/>
      <c r="E527" s="52"/>
      <c r="F527" s="22"/>
      <c r="G527" s="22"/>
      <c r="I527" s="25"/>
      <c r="J527" s="25"/>
      <c r="K527" s="25"/>
      <c r="L527" s="25"/>
      <c r="M527" s="25"/>
      <c r="N527" s="25"/>
      <c r="O527" s="25"/>
      <c r="P527" s="25"/>
      <c r="Q527" s="25"/>
      <c r="R527" s="168"/>
      <c r="S527" s="172"/>
      <c r="T527" s="25"/>
      <c r="U527" s="25"/>
      <c r="V527" s="25"/>
      <c r="W527" s="25"/>
      <c r="X527" s="25"/>
      <c r="Y527" s="25"/>
    </row>
    <row r="528" spans="1:25" s="68" customFormat="1" ht="12.75" customHeight="1">
      <c r="A528" s="22"/>
      <c r="B528" s="23"/>
      <c r="C528" s="19"/>
      <c r="D528" s="19"/>
      <c r="E528" s="52"/>
      <c r="F528" s="22"/>
      <c r="G528" s="22"/>
      <c r="I528" s="25"/>
      <c r="J528" s="25"/>
      <c r="K528" s="25"/>
      <c r="L528" s="25"/>
      <c r="M528" s="25"/>
      <c r="N528" s="25"/>
      <c r="O528" s="25"/>
      <c r="P528" s="25"/>
      <c r="Q528" s="25"/>
      <c r="R528" s="168"/>
      <c r="S528" s="172"/>
      <c r="T528" s="25"/>
      <c r="U528" s="25"/>
      <c r="V528" s="25"/>
      <c r="W528" s="25"/>
      <c r="X528" s="25"/>
      <c r="Y528" s="25"/>
    </row>
    <row r="529" spans="1:25" s="68" customFormat="1" ht="12.75" customHeight="1">
      <c r="A529" s="22"/>
      <c r="B529" s="23"/>
      <c r="C529" s="19"/>
      <c r="D529" s="19"/>
      <c r="E529" s="52"/>
      <c r="F529" s="22"/>
      <c r="G529" s="22"/>
      <c r="I529" s="25"/>
      <c r="J529" s="25"/>
      <c r="K529" s="25"/>
      <c r="L529" s="25"/>
      <c r="M529" s="25"/>
      <c r="N529" s="25"/>
      <c r="O529" s="25"/>
      <c r="P529" s="25"/>
      <c r="Q529" s="25"/>
      <c r="R529" s="168"/>
      <c r="S529" s="172"/>
      <c r="T529" s="25"/>
      <c r="U529" s="25"/>
      <c r="V529" s="25"/>
      <c r="W529" s="25"/>
      <c r="X529" s="25"/>
      <c r="Y529" s="25"/>
    </row>
    <row r="530" spans="1:25" s="68" customFormat="1" ht="12.75" customHeight="1">
      <c r="A530" s="22"/>
      <c r="B530" s="23"/>
      <c r="C530" s="19"/>
      <c r="D530" s="19"/>
      <c r="E530" s="52"/>
      <c r="F530" s="22"/>
      <c r="G530" s="22"/>
      <c r="I530" s="25"/>
      <c r="J530" s="25"/>
      <c r="K530" s="25"/>
      <c r="L530" s="25"/>
      <c r="M530" s="25"/>
      <c r="N530" s="25"/>
      <c r="O530" s="25"/>
      <c r="P530" s="25"/>
      <c r="Q530" s="25"/>
      <c r="R530" s="168"/>
      <c r="S530" s="172"/>
      <c r="T530" s="25"/>
      <c r="U530" s="25"/>
      <c r="V530" s="25"/>
      <c r="W530" s="25"/>
      <c r="X530" s="25"/>
      <c r="Y530" s="25"/>
    </row>
    <row r="531" spans="1:25" s="68" customFormat="1" ht="12.75" customHeight="1">
      <c r="A531" s="22"/>
      <c r="B531" s="23"/>
      <c r="C531" s="19"/>
      <c r="D531" s="19"/>
      <c r="E531" s="52"/>
      <c r="F531" s="22"/>
      <c r="G531" s="22"/>
      <c r="I531" s="25"/>
      <c r="J531" s="25"/>
      <c r="K531" s="25"/>
      <c r="L531" s="25"/>
      <c r="M531" s="25"/>
      <c r="N531" s="25"/>
      <c r="O531" s="25"/>
      <c r="P531" s="25"/>
      <c r="Q531" s="25"/>
      <c r="R531" s="168"/>
      <c r="S531" s="172"/>
      <c r="T531" s="25"/>
      <c r="U531" s="25"/>
      <c r="V531" s="25"/>
      <c r="W531" s="25"/>
      <c r="X531" s="25"/>
      <c r="Y531" s="25"/>
    </row>
    <row r="532" spans="1:25" s="68" customFormat="1" ht="12.75" customHeight="1">
      <c r="A532" s="22"/>
      <c r="B532" s="23"/>
      <c r="C532" s="19"/>
      <c r="D532" s="19"/>
      <c r="E532" s="52"/>
      <c r="F532" s="22"/>
      <c r="G532" s="22"/>
      <c r="I532" s="25"/>
      <c r="J532" s="25"/>
      <c r="K532" s="25"/>
      <c r="L532" s="25"/>
      <c r="M532" s="25"/>
      <c r="N532" s="25"/>
      <c r="O532" s="25"/>
      <c r="P532" s="25"/>
      <c r="Q532" s="25"/>
      <c r="R532" s="168"/>
      <c r="S532" s="172"/>
      <c r="T532" s="25"/>
      <c r="U532" s="25"/>
      <c r="V532" s="25"/>
      <c r="W532" s="25"/>
      <c r="X532" s="25"/>
      <c r="Y532" s="25"/>
    </row>
    <row r="533" spans="1:25" s="68" customFormat="1" ht="12.75" customHeight="1">
      <c r="A533" s="22"/>
      <c r="B533" s="23"/>
      <c r="C533" s="19"/>
      <c r="D533" s="19"/>
      <c r="E533" s="52"/>
      <c r="F533" s="22"/>
      <c r="G533" s="22"/>
      <c r="I533" s="25"/>
      <c r="J533" s="25"/>
      <c r="K533" s="25"/>
      <c r="L533" s="25"/>
      <c r="M533" s="25"/>
      <c r="N533" s="25"/>
      <c r="O533" s="25"/>
      <c r="P533" s="25"/>
      <c r="Q533" s="25"/>
      <c r="R533" s="168"/>
      <c r="S533" s="172"/>
      <c r="T533" s="25"/>
      <c r="U533" s="25"/>
      <c r="V533" s="25"/>
      <c r="W533" s="25"/>
      <c r="X533" s="25"/>
      <c r="Y533" s="25"/>
    </row>
    <row r="534" spans="1:25" s="68" customFormat="1" ht="12.75" customHeight="1">
      <c r="A534" s="22"/>
      <c r="B534" s="23"/>
      <c r="C534" s="19"/>
      <c r="D534" s="19"/>
      <c r="E534" s="52"/>
      <c r="F534" s="22"/>
      <c r="G534" s="22"/>
      <c r="I534" s="25"/>
      <c r="J534" s="25"/>
      <c r="K534" s="25"/>
      <c r="L534" s="25"/>
      <c r="M534" s="25"/>
      <c r="N534" s="25"/>
      <c r="O534" s="25"/>
      <c r="P534" s="25"/>
      <c r="Q534" s="25"/>
      <c r="R534" s="168"/>
      <c r="S534" s="172"/>
      <c r="T534" s="25"/>
      <c r="U534" s="25"/>
      <c r="V534" s="25"/>
      <c r="W534" s="25"/>
      <c r="X534" s="25"/>
      <c r="Y534" s="25"/>
    </row>
    <row r="535" spans="1:25" s="68" customFormat="1" ht="12.75" customHeight="1">
      <c r="A535" s="22"/>
      <c r="B535" s="23"/>
      <c r="C535" s="19"/>
      <c r="D535" s="19"/>
      <c r="E535" s="52"/>
      <c r="F535" s="22"/>
      <c r="G535" s="22"/>
      <c r="I535" s="25"/>
      <c r="J535" s="25"/>
      <c r="K535" s="25"/>
      <c r="L535" s="25"/>
      <c r="M535" s="25"/>
      <c r="N535" s="25"/>
      <c r="O535" s="25"/>
      <c r="P535" s="25"/>
      <c r="Q535" s="25"/>
      <c r="R535" s="168"/>
      <c r="S535" s="172"/>
      <c r="T535" s="25"/>
      <c r="U535" s="25"/>
      <c r="V535" s="25"/>
      <c r="W535" s="25"/>
      <c r="X535" s="25"/>
      <c r="Y535" s="25"/>
    </row>
    <row r="536" spans="1:25" s="68" customFormat="1" ht="12.75" customHeight="1">
      <c r="A536" s="22"/>
      <c r="B536" s="23"/>
      <c r="C536" s="19"/>
      <c r="D536" s="19"/>
      <c r="E536" s="52"/>
      <c r="F536" s="22"/>
      <c r="G536" s="22"/>
      <c r="I536" s="25"/>
      <c r="J536" s="25"/>
      <c r="K536" s="25"/>
      <c r="L536" s="25"/>
      <c r="M536" s="25"/>
      <c r="N536" s="25"/>
      <c r="O536" s="25"/>
      <c r="P536" s="25"/>
      <c r="Q536" s="25"/>
      <c r="R536" s="168"/>
      <c r="S536" s="172"/>
      <c r="T536" s="25"/>
      <c r="U536" s="25"/>
      <c r="V536" s="25"/>
      <c r="W536" s="25"/>
      <c r="X536" s="25"/>
      <c r="Y536" s="25"/>
    </row>
    <row r="537" spans="1:25" s="68" customFormat="1" ht="12.75" customHeight="1">
      <c r="A537" s="22"/>
      <c r="B537" s="23"/>
      <c r="C537" s="19"/>
      <c r="D537" s="19"/>
      <c r="E537" s="52"/>
      <c r="F537" s="22"/>
      <c r="G537" s="22"/>
      <c r="I537" s="25"/>
      <c r="J537" s="25"/>
      <c r="K537" s="25"/>
      <c r="L537" s="25"/>
      <c r="M537" s="25"/>
      <c r="N537" s="25"/>
      <c r="O537" s="25"/>
      <c r="P537" s="25"/>
      <c r="Q537" s="25"/>
      <c r="R537" s="168"/>
      <c r="S537" s="172"/>
      <c r="T537" s="25"/>
      <c r="U537" s="25"/>
      <c r="V537" s="25"/>
      <c r="W537" s="25"/>
      <c r="X537" s="25"/>
      <c r="Y537" s="25"/>
    </row>
    <row r="538" spans="1:25" s="68" customFormat="1" ht="12.75" customHeight="1">
      <c r="A538" s="22"/>
      <c r="B538" s="23"/>
      <c r="C538" s="19"/>
      <c r="D538" s="19"/>
      <c r="E538" s="52"/>
      <c r="F538" s="22"/>
      <c r="G538" s="22"/>
      <c r="I538" s="25"/>
      <c r="J538" s="25"/>
      <c r="K538" s="25"/>
      <c r="L538" s="25"/>
      <c r="M538" s="25"/>
      <c r="N538" s="25"/>
      <c r="O538" s="25"/>
      <c r="P538" s="25"/>
      <c r="Q538" s="25"/>
      <c r="R538" s="168"/>
      <c r="S538" s="172"/>
      <c r="T538" s="25"/>
      <c r="U538" s="25"/>
      <c r="V538" s="25"/>
      <c r="W538" s="25"/>
      <c r="X538" s="25"/>
      <c r="Y538" s="25"/>
    </row>
    <row r="539" spans="1:25" s="68" customFormat="1" ht="12.75" customHeight="1">
      <c r="A539" s="22"/>
      <c r="B539" s="23"/>
      <c r="C539" s="19"/>
      <c r="D539" s="19"/>
      <c r="E539" s="52"/>
      <c r="F539" s="22"/>
      <c r="G539" s="22"/>
      <c r="I539" s="25"/>
      <c r="J539" s="25"/>
      <c r="K539" s="25"/>
      <c r="L539" s="25"/>
      <c r="M539" s="25"/>
      <c r="N539" s="25"/>
      <c r="O539" s="25"/>
      <c r="P539" s="25"/>
      <c r="Q539" s="25"/>
      <c r="R539" s="168"/>
      <c r="S539" s="172"/>
      <c r="T539" s="25"/>
      <c r="U539" s="25"/>
      <c r="V539" s="25"/>
      <c r="W539" s="25"/>
      <c r="X539" s="25"/>
      <c r="Y539" s="25"/>
    </row>
    <row r="540" spans="1:25" s="68" customFormat="1" ht="12.75" customHeight="1">
      <c r="A540" s="22"/>
      <c r="B540" s="23"/>
      <c r="C540" s="19"/>
      <c r="D540" s="19"/>
      <c r="E540" s="52"/>
      <c r="F540" s="22"/>
      <c r="G540" s="22"/>
      <c r="I540" s="25"/>
      <c r="J540" s="25"/>
      <c r="K540" s="25"/>
      <c r="L540" s="25"/>
      <c r="M540" s="25"/>
      <c r="N540" s="25"/>
      <c r="O540" s="25"/>
      <c r="P540" s="25"/>
      <c r="Q540" s="25"/>
      <c r="R540" s="168"/>
      <c r="S540" s="172"/>
      <c r="T540" s="25"/>
      <c r="U540" s="25"/>
      <c r="V540" s="25"/>
      <c r="W540" s="25"/>
      <c r="X540" s="25"/>
      <c r="Y540" s="25"/>
    </row>
    <row r="541" spans="1:25" s="68" customFormat="1" ht="12.75" customHeight="1">
      <c r="A541" s="22"/>
      <c r="B541" s="23"/>
      <c r="C541" s="19"/>
      <c r="D541" s="19"/>
      <c r="E541" s="52"/>
      <c r="F541" s="22"/>
      <c r="G541" s="22"/>
      <c r="I541" s="25"/>
      <c r="J541" s="25"/>
      <c r="K541" s="25"/>
      <c r="L541" s="25"/>
      <c r="M541" s="25"/>
      <c r="N541" s="25"/>
      <c r="O541" s="25"/>
      <c r="P541" s="25"/>
      <c r="Q541" s="25"/>
      <c r="R541" s="168"/>
      <c r="S541" s="172"/>
      <c r="T541" s="25"/>
      <c r="U541" s="25"/>
      <c r="V541" s="25"/>
      <c r="W541" s="25"/>
      <c r="X541" s="25"/>
      <c r="Y541" s="25"/>
    </row>
    <row r="542" spans="1:25" s="68" customFormat="1" ht="12.75" customHeight="1">
      <c r="A542" s="22"/>
      <c r="B542" s="23"/>
      <c r="C542" s="19"/>
      <c r="D542" s="19"/>
      <c r="E542" s="52"/>
      <c r="F542" s="22"/>
      <c r="G542" s="22"/>
      <c r="I542" s="25"/>
      <c r="J542" s="25"/>
      <c r="K542" s="25"/>
      <c r="L542" s="25"/>
      <c r="M542" s="25"/>
      <c r="N542" s="25"/>
      <c r="O542" s="25"/>
      <c r="P542" s="25"/>
      <c r="Q542" s="25"/>
      <c r="R542" s="168"/>
      <c r="S542" s="172"/>
      <c r="T542" s="25"/>
      <c r="U542" s="25"/>
      <c r="V542" s="25"/>
      <c r="W542" s="25"/>
      <c r="X542" s="25"/>
      <c r="Y542" s="25"/>
    </row>
    <row r="543" spans="1:25" s="68" customFormat="1" ht="12.75" customHeight="1">
      <c r="A543" s="22"/>
      <c r="B543" s="23"/>
      <c r="C543" s="19"/>
      <c r="D543" s="19"/>
      <c r="E543" s="52"/>
      <c r="F543" s="22"/>
      <c r="G543" s="22"/>
      <c r="I543" s="25"/>
      <c r="J543" s="25"/>
      <c r="K543" s="25"/>
      <c r="L543" s="25"/>
      <c r="M543" s="25"/>
      <c r="N543" s="25"/>
      <c r="O543" s="25"/>
      <c r="P543" s="25"/>
      <c r="Q543" s="25"/>
      <c r="R543" s="168"/>
      <c r="S543" s="172"/>
      <c r="T543" s="25"/>
      <c r="U543" s="25"/>
      <c r="V543" s="25"/>
      <c r="W543" s="25"/>
      <c r="X543" s="25"/>
      <c r="Y543" s="25"/>
    </row>
    <row r="544" spans="1:25" s="68" customFormat="1" ht="12.75" customHeight="1">
      <c r="A544" s="22"/>
      <c r="B544" s="23"/>
      <c r="C544" s="19"/>
      <c r="D544" s="19"/>
      <c r="E544" s="52"/>
      <c r="F544" s="22"/>
      <c r="G544" s="22"/>
      <c r="I544" s="25"/>
      <c r="J544" s="25"/>
      <c r="K544" s="25"/>
      <c r="L544" s="25"/>
      <c r="M544" s="25"/>
      <c r="N544" s="25"/>
      <c r="O544" s="25"/>
      <c r="P544" s="25"/>
      <c r="Q544" s="25"/>
      <c r="R544" s="168"/>
      <c r="S544" s="172"/>
      <c r="T544" s="25"/>
      <c r="U544" s="25"/>
      <c r="V544" s="25"/>
      <c r="W544" s="25"/>
      <c r="X544" s="25"/>
      <c r="Y544" s="25"/>
    </row>
    <row r="545" spans="1:25" s="68" customFormat="1" ht="12.75" customHeight="1">
      <c r="A545" s="22"/>
      <c r="B545" s="23"/>
      <c r="C545" s="19"/>
      <c r="D545" s="19"/>
      <c r="E545" s="52"/>
      <c r="F545" s="22"/>
      <c r="G545" s="22"/>
      <c r="I545" s="25"/>
      <c r="J545" s="25"/>
      <c r="K545" s="25"/>
      <c r="L545" s="25"/>
      <c r="M545" s="25"/>
      <c r="N545" s="25"/>
      <c r="O545" s="25"/>
      <c r="P545" s="25"/>
      <c r="Q545" s="25"/>
      <c r="R545" s="168"/>
      <c r="S545" s="172"/>
      <c r="T545" s="25"/>
      <c r="U545" s="25"/>
      <c r="V545" s="25"/>
      <c r="W545" s="25"/>
      <c r="X545" s="25"/>
      <c r="Y545" s="25"/>
    </row>
    <row r="546" spans="1:25" s="68" customFormat="1" ht="12.75" customHeight="1">
      <c r="A546" s="22"/>
      <c r="B546" s="23"/>
      <c r="C546" s="19"/>
      <c r="D546" s="19"/>
      <c r="E546" s="52"/>
      <c r="F546" s="22"/>
      <c r="G546" s="22"/>
      <c r="I546" s="25"/>
      <c r="J546" s="25"/>
      <c r="K546" s="25"/>
      <c r="L546" s="25"/>
      <c r="M546" s="25"/>
      <c r="N546" s="25"/>
      <c r="O546" s="25"/>
      <c r="P546" s="25"/>
      <c r="Q546" s="25"/>
      <c r="R546" s="168"/>
      <c r="S546" s="172"/>
      <c r="T546" s="25"/>
      <c r="U546" s="25"/>
      <c r="V546" s="25"/>
      <c r="W546" s="25"/>
      <c r="X546" s="25"/>
      <c r="Y546" s="25"/>
    </row>
    <row r="547" spans="1:25" s="68" customFormat="1" ht="12.75" customHeight="1">
      <c r="A547" s="22"/>
      <c r="B547" s="23"/>
      <c r="C547" s="19"/>
      <c r="D547" s="19"/>
      <c r="E547" s="52"/>
      <c r="F547" s="22"/>
      <c r="G547" s="22"/>
      <c r="I547" s="25"/>
      <c r="J547" s="25"/>
      <c r="K547" s="25"/>
      <c r="L547" s="25"/>
      <c r="M547" s="25"/>
      <c r="N547" s="25"/>
      <c r="O547" s="25"/>
      <c r="P547" s="25"/>
      <c r="Q547" s="25"/>
      <c r="R547" s="168"/>
      <c r="S547" s="172"/>
      <c r="T547" s="25"/>
      <c r="U547" s="25"/>
      <c r="V547" s="25"/>
      <c r="W547" s="25"/>
      <c r="X547" s="25"/>
      <c r="Y547" s="25"/>
    </row>
    <row r="548" spans="1:25" s="68" customFormat="1" ht="12.75" customHeight="1">
      <c r="A548" s="22"/>
      <c r="B548" s="23"/>
      <c r="C548" s="19"/>
      <c r="D548" s="19"/>
      <c r="E548" s="52"/>
      <c r="F548" s="22"/>
      <c r="G548" s="22"/>
      <c r="I548" s="25"/>
      <c r="J548" s="25"/>
      <c r="K548" s="25"/>
      <c r="L548" s="25"/>
      <c r="M548" s="25"/>
      <c r="N548" s="25"/>
      <c r="O548" s="25"/>
      <c r="P548" s="25"/>
      <c r="Q548" s="25"/>
      <c r="R548" s="168"/>
      <c r="S548" s="172"/>
      <c r="T548" s="25"/>
      <c r="U548" s="25"/>
      <c r="V548" s="25"/>
      <c r="W548" s="25"/>
      <c r="X548" s="25"/>
      <c r="Y548" s="25"/>
    </row>
    <row r="549" spans="1:25" s="68" customFormat="1" ht="12.75" customHeight="1">
      <c r="A549" s="22"/>
      <c r="B549" s="23"/>
      <c r="C549" s="19"/>
      <c r="D549" s="19"/>
      <c r="E549" s="52"/>
      <c r="F549" s="22"/>
      <c r="G549" s="22"/>
      <c r="I549" s="25"/>
      <c r="J549" s="25"/>
      <c r="K549" s="25"/>
      <c r="L549" s="25"/>
      <c r="M549" s="25"/>
      <c r="N549" s="25"/>
      <c r="O549" s="25"/>
      <c r="P549" s="25"/>
      <c r="Q549" s="25"/>
      <c r="R549" s="168"/>
      <c r="S549" s="172"/>
      <c r="T549" s="25"/>
      <c r="U549" s="25"/>
      <c r="V549" s="25"/>
      <c r="W549" s="25"/>
      <c r="X549" s="25"/>
      <c r="Y549" s="25"/>
    </row>
    <row r="550" spans="1:25" s="68" customFormat="1" ht="12.75" customHeight="1">
      <c r="A550" s="22"/>
      <c r="B550" s="23"/>
      <c r="C550" s="19"/>
      <c r="D550" s="19"/>
      <c r="E550" s="52"/>
      <c r="F550" s="22"/>
      <c r="G550" s="22"/>
      <c r="I550" s="25"/>
      <c r="J550" s="25"/>
      <c r="K550" s="25"/>
      <c r="L550" s="25"/>
      <c r="M550" s="25"/>
      <c r="N550" s="25"/>
      <c r="O550" s="25"/>
      <c r="P550" s="25"/>
      <c r="Q550" s="25"/>
      <c r="R550" s="168"/>
      <c r="S550" s="172"/>
      <c r="T550" s="25"/>
      <c r="U550" s="25"/>
      <c r="V550" s="25"/>
      <c r="W550" s="25"/>
      <c r="X550" s="25"/>
      <c r="Y550" s="25"/>
    </row>
    <row r="551" spans="1:25" s="68" customFormat="1" ht="12.75" customHeight="1">
      <c r="A551" s="22"/>
      <c r="B551" s="23"/>
      <c r="C551" s="19"/>
      <c r="D551" s="19"/>
      <c r="E551" s="52"/>
      <c r="F551" s="22"/>
      <c r="G551" s="22"/>
      <c r="I551" s="25"/>
      <c r="J551" s="25"/>
      <c r="K551" s="25"/>
      <c r="L551" s="25"/>
      <c r="M551" s="25"/>
      <c r="N551" s="25"/>
      <c r="O551" s="25"/>
      <c r="P551" s="25"/>
      <c r="Q551" s="25"/>
      <c r="R551" s="168"/>
      <c r="S551" s="172"/>
      <c r="T551" s="25"/>
      <c r="U551" s="25"/>
      <c r="V551" s="25"/>
      <c r="W551" s="25"/>
      <c r="X551" s="25"/>
      <c r="Y551" s="25"/>
    </row>
    <row r="552" spans="1:25" s="68" customFormat="1" ht="12.75" customHeight="1">
      <c r="A552" s="22"/>
      <c r="B552" s="23"/>
      <c r="C552" s="19"/>
      <c r="D552" s="19"/>
      <c r="E552" s="52"/>
      <c r="F552" s="22"/>
      <c r="G552" s="22"/>
      <c r="I552" s="25"/>
      <c r="J552" s="25"/>
      <c r="K552" s="25"/>
      <c r="L552" s="25"/>
      <c r="M552" s="25"/>
      <c r="N552" s="25"/>
      <c r="O552" s="25"/>
      <c r="P552" s="25"/>
      <c r="Q552" s="25"/>
      <c r="R552" s="168"/>
      <c r="S552" s="172"/>
      <c r="T552" s="25"/>
      <c r="U552" s="25"/>
      <c r="V552" s="25"/>
      <c r="W552" s="25"/>
      <c r="X552" s="25"/>
      <c r="Y552" s="25"/>
    </row>
    <row r="553" spans="1:25" s="68" customFormat="1" ht="12.75" customHeight="1">
      <c r="A553" s="22"/>
      <c r="B553" s="23"/>
      <c r="C553" s="19"/>
      <c r="D553" s="19"/>
      <c r="E553" s="52"/>
      <c r="F553" s="22"/>
      <c r="G553" s="22"/>
      <c r="I553" s="25"/>
      <c r="J553" s="25"/>
      <c r="K553" s="25"/>
      <c r="L553" s="25"/>
      <c r="M553" s="25"/>
      <c r="N553" s="25"/>
      <c r="O553" s="25"/>
      <c r="P553" s="25"/>
      <c r="Q553" s="25"/>
      <c r="R553" s="168"/>
      <c r="S553" s="172"/>
      <c r="T553" s="25"/>
      <c r="U553" s="25"/>
      <c r="V553" s="25"/>
      <c r="W553" s="25"/>
      <c r="X553" s="25"/>
      <c r="Y553" s="25"/>
    </row>
    <row r="554" spans="1:25" s="68" customFormat="1" ht="12.75" customHeight="1">
      <c r="A554" s="22"/>
      <c r="B554" s="23"/>
      <c r="C554" s="19"/>
      <c r="D554" s="19"/>
      <c r="E554" s="52"/>
      <c r="F554" s="22"/>
      <c r="G554" s="22"/>
      <c r="I554" s="25"/>
      <c r="J554" s="25"/>
      <c r="K554" s="25"/>
      <c r="L554" s="25"/>
      <c r="M554" s="25"/>
      <c r="N554" s="25"/>
      <c r="O554" s="25"/>
      <c r="P554" s="25"/>
      <c r="Q554" s="25"/>
      <c r="R554" s="168"/>
      <c r="S554" s="172"/>
      <c r="T554" s="25"/>
      <c r="U554" s="25"/>
      <c r="V554" s="25"/>
      <c r="W554" s="25"/>
      <c r="X554" s="25"/>
      <c r="Y554" s="25"/>
    </row>
    <row r="555" spans="1:25" s="68" customFormat="1" ht="12.75" customHeight="1">
      <c r="A555" s="22"/>
      <c r="B555" s="23"/>
      <c r="C555" s="19"/>
      <c r="D555" s="19"/>
      <c r="E555" s="52"/>
      <c r="F555" s="22"/>
      <c r="G555" s="22"/>
      <c r="I555" s="25"/>
      <c r="J555" s="25"/>
      <c r="K555" s="25"/>
      <c r="L555" s="25"/>
      <c r="M555" s="25"/>
      <c r="N555" s="25"/>
      <c r="O555" s="25"/>
      <c r="P555" s="25"/>
      <c r="Q555" s="25"/>
      <c r="R555" s="168"/>
      <c r="S555" s="172"/>
      <c r="T555" s="25"/>
      <c r="U555" s="25"/>
      <c r="V555" s="25"/>
      <c r="W555" s="25"/>
      <c r="X555" s="25"/>
      <c r="Y555" s="25"/>
    </row>
    <row r="556" spans="1:25" s="68" customFormat="1" ht="12.75" customHeight="1">
      <c r="A556" s="22"/>
      <c r="B556" s="23"/>
      <c r="C556" s="19"/>
      <c r="D556" s="19"/>
      <c r="E556" s="52"/>
      <c r="F556" s="22"/>
      <c r="G556" s="22"/>
      <c r="I556" s="25"/>
      <c r="J556" s="25"/>
      <c r="K556" s="25"/>
      <c r="L556" s="25"/>
      <c r="M556" s="25"/>
      <c r="N556" s="25"/>
      <c r="O556" s="25"/>
      <c r="P556" s="25"/>
      <c r="Q556" s="25"/>
      <c r="R556" s="168"/>
      <c r="S556" s="172"/>
      <c r="T556" s="25"/>
      <c r="U556" s="25"/>
      <c r="V556" s="25"/>
      <c r="W556" s="25"/>
      <c r="X556" s="25"/>
      <c r="Y556" s="25"/>
    </row>
    <row r="557" spans="1:25" s="68" customFormat="1" ht="12.75" customHeight="1">
      <c r="A557" s="22"/>
      <c r="B557" s="23"/>
      <c r="C557" s="19"/>
      <c r="D557" s="19"/>
      <c r="E557" s="52"/>
      <c r="F557" s="22"/>
      <c r="G557" s="22"/>
      <c r="I557" s="25"/>
      <c r="J557" s="25"/>
      <c r="K557" s="25"/>
      <c r="L557" s="25"/>
      <c r="M557" s="25"/>
      <c r="N557" s="25"/>
      <c r="O557" s="25"/>
      <c r="P557" s="25"/>
      <c r="Q557" s="25"/>
      <c r="R557" s="168"/>
      <c r="S557" s="172"/>
      <c r="T557" s="25"/>
      <c r="U557" s="25"/>
      <c r="V557" s="25"/>
      <c r="W557" s="25"/>
      <c r="X557" s="25"/>
      <c r="Y557" s="25"/>
    </row>
    <row r="558" spans="1:25" s="68" customFormat="1" ht="12.75" customHeight="1">
      <c r="A558" s="22"/>
      <c r="B558" s="23"/>
      <c r="C558" s="19"/>
      <c r="D558" s="19"/>
      <c r="E558" s="52"/>
      <c r="F558" s="22"/>
      <c r="G558" s="22"/>
      <c r="I558" s="25"/>
      <c r="J558" s="25"/>
      <c r="K558" s="25"/>
      <c r="L558" s="25"/>
      <c r="M558" s="25"/>
      <c r="N558" s="25"/>
      <c r="O558" s="25"/>
      <c r="P558" s="25"/>
      <c r="Q558" s="25"/>
      <c r="R558" s="168"/>
      <c r="S558" s="172"/>
      <c r="T558" s="25"/>
      <c r="U558" s="25"/>
      <c r="V558" s="25"/>
      <c r="W558" s="25"/>
      <c r="X558" s="25"/>
      <c r="Y558" s="25"/>
    </row>
    <row r="559" spans="1:25" s="68" customFormat="1" ht="12.75" customHeight="1">
      <c r="A559" s="22"/>
      <c r="B559" s="23"/>
      <c r="C559" s="19"/>
      <c r="D559" s="19"/>
      <c r="E559" s="52"/>
      <c r="F559" s="22"/>
      <c r="G559" s="22"/>
      <c r="I559" s="25"/>
      <c r="J559" s="25"/>
      <c r="K559" s="25"/>
      <c r="L559" s="25"/>
      <c r="M559" s="25"/>
      <c r="N559" s="25"/>
      <c r="O559" s="25"/>
      <c r="P559" s="25"/>
      <c r="Q559" s="25"/>
      <c r="R559" s="168"/>
      <c r="S559" s="172"/>
      <c r="T559" s="25"/>
      <c r="U559" s="25"/>
      <c r="V559" s="25"/>
      <c r="W559" s="25"/>
      <c r="X559" s="25"/>
      <c r="Y559" s="25"/>
    </row>
    <row r="560" spans="1:25" s="68" customFormat="1" ht="12.75" customHeight="1">
      <c r="A560" s="22"/>
      <c r="B560" s="23"/>
      <c r="C560" s="19"/>
      <c r="D560" s="19"/>
      <c r="E560" s="52"/>
      <c r="F560" s="22"/>
      <c r="G560" s="22"/>
      <c r="I560" s="25"/>
      <c r="J560" s="25"/>
      <c r="K560" s="25"/>
      <c r="L560" s="25"/>
      <c r="M560" s="25"/>
      <c r="N560" s="25"/>
      <c r="O560" s="25"/>
      <c r="P560" s="25"/>
      <c r="Q560" s="25"/>
      <c r="R560" s="168"/>
      <c r="S560" s="172"/>
      <c r="T560" s="25"/>
      <c r="U560" s="25"/>
      <c r="V560" s="25"/>
      <c r="W560" s="25"/>
      <c r="X560" s="25"/>
      <c r="Y560" s="25"/>
    </row>
    <row r="561" spans="1:25" s="68" customFormat="1" ht="12.75" customHeight="1">
      <c r="A561" s="22"/>
      <c r="B561" s="23"/>
      <c r="C561" s="19"/>
      <c r="D561" s="19"/>
      <c r="E561" s="52"/>
      <c r="F561" s="22"/>
      <c r="G561" s="22"/>
      <c r="I561" s="25"/>
      <c r="J561" s="25"/>
      <c r="K561" s="25"/>
      <c r="L561" s="25"/>
      <c r="M561" s="25"/>
      <c r="N561" s="25"/>
      <c r="O561" s="25"/>
      <c r="P561" s="25"/>
      <c r="Q561" s="25"/>
      <c r="R561" s="168"/>
      <c r="S561" s="172"/>
      <c r="T561" s="25"/>
      <c r="U561" s="25"/>
      <c r="V561" s="25"/>
      <c r="W561" s="25"/>
      <c r="X561" s="25"/>
      <c r="Y561" s="25"/>
    </row>
    <row r="562" spans="1:25" s="68" customFormat="1" ht="12.75" customHeight="1">
      <c r="A562" s="22"/>
      <c r="B562" s="23"/>
      <c r="C562" s="19"/>
      <c r="D562" s="19"/>
      <c r="E562" s="52"/>
      <c r="F562" s="22"/>
      <c r="G562" s="22"/>
      <c r="I562" s="25"/>
      <c r="J562" s="25"/>
      <c r="K562" s="25"/>
      <c r="L562" s="25"/>
      <c r="M562" s="25"/>
      <c r="N562" s="25"/>
      <c r="O562" s="25"/>
      <c r="P562" s="25"/>
      <c r="Q562" s="25"/>
      <c r="R562" s="168"/>
      <c r="S562" s="172"/>
      <c r="T562" s="25"/>
      <c r="U562" s="25"/>
      <c r="V562" s="25"/>
      <c r="W562" s="25"/>
      <c r="X562" s="25"/>
      <c r="Y562" s="25"/>
    </row>
    <row r="563" spans="1:25" s="68" customFormat="1" ht="12.75" customHeight="1">
      <c r="A563" s="22"/>
      <c r="B563" s="23"/>
      <c r="C563" s="19"/>
      <c r="D563" s="19"/>
      <c r="E563" s="52"/>
      <c r="F563" s="22"/>
      <c r="G563" s="22"/>
      <c r="I563" s="25"/>
      <c r="J563" s="25"/>
      <c r="K563" s="25"/>
      <c r="L563" s="25"/>
      <c r="M563" s="25"/>
      <c r="N563" s="25"/>
      <c r="O563" s="25"/>
      <c r="P563" s="25"/>
      <c r="Q563" s="25"/>
      <c r="R563" s="168"/>
      <c r="S563" s="172"/>
      <c r="T563" s="25"/>
      <c r="U563" s="25"/>
      <c r="V563" s="25"/>
      <c r="W563" s="25"/>
      <c r="X563" s="25"/>
      <c r="Y563" s="25"/>
    </row>
    <row r="564" spans="1:25" s="68" customFormat="1" ht="12.75" customHeight="1">
      <c r="A564" s="22"/>
      <c r="B564" s="23"/>
      <c r="C564" s="19"/>
      <c r="D564" s="19"/>
      <c r="E564" s="52"/>
      <c r="F564" s="22"/>
      <c r="G564" s="22"/>
      <c r="I564" s="25"/>
      <c r="J564" s="25"/>
      <c r="K564" s="25"/>
      <c r="L564" s="25"/>
      <c r="M564" s="25"/>
      <c r="N564" s="25"/>
      <c r="O564" s="25"/>
      <c r="P564" s="25"/>
      <c r="Q564" s="25"/>
      <c r="R564" s="168"/>
      <c r="S564" s="172"/>
      <c r="T564" s="25"/>
      <c r="U564" s="25"/>
      <c r="V564" s="25"/>
      <c r="W564" s="25"/>
      <c r="X564" s="25"/>
      <c r="Y564" s="25"/>
    </row>
    <row r="565" spans="1:25" s="68" customFormat="1" ht="12.75" customHeight="1">
      <c r="A565" s="22"/>
      <c r="B565" s="23"/>
      <c r="C565" s="19"/>
      <c r="D565" s="19"/>
      <c r="E565" s="52"/>
      <c r="F565" s="22"/>
      <c r="G565" s="22"/>
      <c r="I565" s="25"/>
      <c r="J565" s="25"/>
      <c r="K565" s="25"/>
      <c r="L565" s="25"/>
      <c r="M565" s="25"/>
      <c r="N565" s="25"/>
      <c r="O565" s="25"/>
      <c r="P565" s="25"/>
      <c r="Q565" s="25"/>
      <c r="R565" s="168"/>
      <c r="S565" s="172"/>
      <c r="T565" s="25"/>
      <c r="U565" s="25"/>
      <c r="V565" s="25"/>
      <c r="W565" s="25"/>
      <c r="X565" s="25"/>
      <c r="Y565" s="25"/>
    </row>
    <row r="566" spans="1:25" s="68" customFormat="1" ht="12.75" customHeight="1">
      <c r="A566" s="22"/>
      <c r="B566" s="23"/>
      <c r="C566" s="19"/>
      <c r="D566" s="19"/>
      <c r="E566" s="52"/>
      <c r="F566" s="22"/>
      <c r="G566" s="22"/>
      <c r="I566" s="25"/>
      <c r="J566" s="25"/>
      <c r="K566" s="25"/>
      <c r="L566" s="25"/>
      <c r="M566" s="25"/>
      <c r="N566" s="25"/>
      <c r="O566" s="25"/>
      <c r="P566" s="25"/>
      <c r="Q566" s="25"/>
      <c r="R566" s="168"/>
      <c r="S566" s="172"/>
      <c r="T566" s="25"/>
      <c r="U566" s="25"/>
      <c r="V566" s="25"/>
      <c r="W566" s="25"/>
      <c r="X566" s="25"/>
      <c r="Y566" s="25"/>
    </row>
    <row r="567" spans="1:25" s="68" customFormat="1" ht="12.75" customHeight="1">
      <c r="A567" s="22"/>
      <c r="B567" s="23"/>
      <c r="C567" s="19"/>
      <c r="D567" s="19"/>
      <c r="E567" s="52"/>
      <c r="F567" s="22"/>
      <c r="G567" s="22"/>
      <c r="I567" s="25"/>
      <c r="J567" s="25"/>
      <c r="K567" s="25"/>
      <c r="L567" s="25"/>
      <c r="M567" s="25"/>
      <c r="N567" s="25"/>
      <c r="O567" s="25"/>
      <c r="P567" s="25"/>
      <c r="Q567" s="25"/>
      <c r="R567" s="168"/>
      <c r="S567" s="172"/>
      <c r="T567" s="25"/>
      <c r="U567" s="25"/>
      <c r="V567" s="25"/>
      <c r="W567" s="25"/>
      <c r="X567" s="25"/>
      <c r="Y567" s="25"/>
    </row>
    <row r="568" spans="1:25" s="68" customFormat="1" ht="12.75" customHeight="1">
      <c r="A568" s="22"/>
      <c r="B568" s="23"/>
      <c r="C568" s="19"/>
      <c r="D568" s="19"/>
      <c r="E568" s="52"/>
      <c r="F568" s="22"/>
      <c r="G568" s="22"/>
      <c r="I568" s="25"/>
      <c r="J568" s="25"/>
      <c r="K568" s="25"/>
      <c r="L568" s="25"/>
      <c r="M568" s="25"/>
      <c r="N568" s="25"/>
      <c r="O568" s="25"/>
      <c r="P568" s="25"/>
      <c r="Q568" s="25"/>
      <c r="R568" s="168"/>
      <c r="S568" s="172"/>
      <c r="T568" s="25"/>
      <c r="U568" s="25"/>
      <c r="V568" s="25"/>
      <c r="W568" s="25"/>
      <c r="X568" s="25"/>
      <c r="Y568" s="25"/>
    </row>
    <row r="569" spans="1:25" s="68" customFormat="1" ht="12.75" customHeight="1">
      <c r="A569" s="22"/>
      <c r="B569" s="23"/>
      <c r="C569" s="19"/>
      <c r="D569" s="19"/>
      <c r="E569" s="52"/>
      <c r="F569" s="22"/>
      <c r="G569" s="22"/>
      <c r="I569" s="25"/>
      <c r="J569" s="25"/>
      <c r="K569" s="25"/>
      <c r="L569" s="25"/>
      <c r="M569" s="25"/>
      <c r="N569" s="25"/>
      <c r="O569" s="25"/>
      <c r="P569" s="25"/>
      <c r="Q569" s="25"/>
      <c r="R569" s="168"/>
      <c r="S569" s="172"/>
      <c r="T569" s="25"/>
      <c r="U569" s="25"/>
      <c r="V569" s="25"/>
      <c r="W569" s="25"/>
      <c r="X569" s="25"/>
      <c r="Y569" s="25"/>
    </row>
    <row r="570" spans="1:25" s="68" customFormat="1" ht="12.75" customHeight="1">
      <c r="A570" s="22"/>
      <c r="B570" s="23"/>
      <c r="C570" s="19"/>
      <c r="D570" s="19"/>
      <c r="E570" s="52"/>
      <c r="F570" s="22"/>
      <c r="G570" s="22"/>
      <c r="I570" s="25"/>
      <c r="J570" s="25"/>
      <c r="K570" s="25"/>
      <c r="L570" s="25"/>
      <c r="M570" s="25"/>
      <c r="N570" s="25"/>
      <c r="O570" s="25"/>
      <c r="P570" s="25"/>
      <c r="Q570" s="25"/>
      <c r="R570" s="168"/>
      <c r="S570" s="172"/>
      <c r="T570" s="25"/>
      <c r="U570" s="25"/>
      <c r="V570" s="25"/>
      <c r="W570" s="25"/>
      <c r="X570" s="25"/>
      <c r="Y570" s="25"/>
    </row>
    <row r="571" spans="1:25" s="68" customFormat="1" ht="12.75" customHeight="1">
      <c r="A571" s="22"/>
      <c r="B571" s="23"/>
      <c r="C571" s="19"/>
      <c r="D571" s="19"/>
      <c r="E571" s="52"/>
      <c r="F571" s="22"/>
      <c r="G571" s="22"/>
      <c r="I571" s="25"/>
      <c r="J571" s="25"/>
      <c r="K571" s="25"/>
      <c r="L571" s="25"/>
      <c r="M571" s="25"/>
      <c r="N571" s="25"/>
      <c r="O571" s="25"/>
      <c r="P571" s="25"/>
      <c r="Q571" s="25"/>
      <c r="R571" s="168"/>
      <c r="S571" s="172"/>
      <c r="T571" s="25"/>
      <c r="U571" s="25"/>
      <c r="V571" s="25"/>
      <c r="W571" s="25"/>
      <c r="X571" s="25"/>
      <c r="Y571" s="25"/>
    </row>
    <row r="572" spans="1:25" s="68" customFormat="1" ht="12.75" customHeight="1">
      <c r="A572" s="22"/>
      <c r="B572" s="23"/>
      <c r="C572" s="19"/>
      <c r="D572" s="19"/>
      <c r="E572" s="52"/>
      <c r="F572" s="22"/>
      <c r="G572" s="22"/>
      <c r="I572" s="25"/>
      <c r="J572" s="25"/>
      <c r="K572" s="25"/>
      <c r="L572" s="25"/>
      <c r="M572" s="25"/>
      <c r="N572" s="25"/>
      <c r="O572" s="25"/>
      <c r="P572" s="25"/>
      <c r="Q572" s="25"/>
      <c r="R572" s="168"/>
      <c r="S572" s="172"/>
      <c r="T572" s="25"/>
      <c r="U572" s="25"/>
      <c r="V572" s="25"/>
      <c r="W572" s="25"/>
      <c r="X572" s="25"/>
      <c r="Y572" s="25"/>
    </row>
    <row r="573" spans="1:25" s="68" customFormat="1" ht="12.75" customHeight="1">
      <c r="A573" s="22"/>
      <c r="B573" s="23"/>
      <c r="C573" s="19"/>
      <c r="D573" s="19"/>
      <c r="E573" s="52"/>
      <c r="F573" s="22"/>
      <c r="G573" s="22"/>
      <c r="I573" s="25"/>
      <c r="J573" s="25"/>
      <c r="K573" s="25"/>
      <c r="L573" s="25"/>
      <c r="M573" s="25"/>
      <c r="N573" s="25"/>
      <c r="O573" s="25"/>
      <c r="P573" s="25"/>
      <c r="Q573" s="25"/>
      <c r="R573" s="168"/>
      <c r="S573" s="172"/>
      <c r="T573" s="25"/>
      <c r="U573" s="25"/>
      <c r="V573" s="25"/>
      <c r="W573" s="25"/>
      <c r="X573" s="25"/>
      <c r="Y573" s="25"/>
    </row>
    <row r="574" spans="1:25" s="68" customFormat="1" ht="12.75" customHeight="1">
      <c r="A574" s="22"/>
      <c r="B574" s="23"/>
      <c r="C574" s="19"/>
      <c r="D574" s="19"/>
      <c r="E574" s="52"/>
      <c r="F574" s="22"/>
      <c r="G574" s="22"/>
      <c r="I574" s="25"/>
      <c r="J574" s="25"/>
      <c r="K574" s="25"/>
      <c r="L574" s="25"/>
      <c r="M574" s="25"/>
      <c r="N574" s="25"/>
      <c r="O574" s="25"/>
      <c r="P574" s="25"/>
      <c r="Q574" s="25"/>
      <c r="R574" s="168"/>
      <c r="S574" s="172"/>
      <c r="T574" s="25"/>
      <c r="U574" s="25"/>
      <c r="V574" s="25"/>
      <c r="W574" s="25"/>
      <c r="X574" s="25"/>
      <c r="Y574" s="25"/>
    </row>
    <row r="575" spans="1:25" s="68" customFormat="1" ht="12.75" customHeight="1">
      <c r="A575" s="22"/>
      <c r="B575" s="23"/>
      <c r="C575" s="19"/>
      <c r="D575" s="19"/>
      <c r="E575" s="52"/>
      <c r="F575" s="22"/>
      <c r="G575" s="22"/>
      <c r="I575" s="25"/>
      <c r="J575" s="25"/>
      <c r="K575" s="25"/>
      <c r="L575" s="25"/>
      <c r="M575" s="25"/>
      <c r="N575" s="25"/>
      <c r="O575" s="25"/>
      <c r="P575" s="25"/>
      <c r="Q575" s="25"/>
      <c r="R575" s="168"/>
      <c r="S575" s="172"/>
      <c r="T575" s="25"/>
      <c r="U575" s="25"/>
      <c r="V575" s="25"/>
      <c r="W575" s="25"/>
      <c r="X575" s="25"/>
      <c r="Y575" s="25"/>
    </row>
    <row r="576" spans="1:25" s="68" customFormat="1" ht="12.75" customHeight="1">
      <c r="A576" s="22"/>
      <c r="B576" s="23"/>
      <c r="C576" s="19"/>
      <c r="D576" s="19"/>
      <c r="E576" s="52"/>
      <c r="F576" s="22"/>
      <c r="G576" s="22"/>
      <c r="I576" s="25"/>
      <c r="J576" s="25"/>
      <c r="K576" s="25"/>
      <c r="L576" s="25"/>
      <c r="M576" s="25"/>
      <c r="N576" s="25"/>
      <c r="O576" s="25"/>
      <c r="P576" s="25"/>
      <c r="Q576" s="25"/>
      <c r="R576" s="168"/>
      <c r="S576" s="172"/>
      <c r="T576" s="25"/>
      <c r="U576" s="25"/>
      <c r="V576" s="25"/>
      <c r="W576" s="25"/>
      <c r="X576" s="25"/>
      <c r="Y576" s="25"/>
    </row>
    <row r="577" spans="1:25" s="68" customFormat="1" ht="12.75" customHeight="1">
      <c r="A577" s="22"/>
      <c r="B577" s="23"/>
      <c r="C577" s="19"/>
      <c r="D577" s="19"/>
      <c r="E577" s="52"/>
      <c r="F577" s="22"/>
      <c r="G577" s="22"/>
      <c r="I577" s="25"/>
      <c r="J577" s="25"/>
      <c r="K577" s="25"/>
      <c r="L577" s="25"/>
      <c r="M577" s="25"/>
      <c r="N577" s="25"/>
      <c r="O577" s="25"/>
      <c r="P577" s="25"/>
      <c r="Q577" s="25"/>
      <c r="R577" s="168"/>
      <c r="S577" s="172"/>
      <c r="T577" s="25"/>
      <c r="U577" s="25"/>
      <c r="V577" s="25"/>
      <c r="W577" s="25"/>
      <c r="X577" s="25"/>
      <c r="Y577" s="25"/>
    </row>
    <row r="578" spans="1:25" s="68" customFormat="1" ht="12.75" customHeight="1">
      <c r="A578" s="22"/>
      <c r="B578" s="23"/>
      <c r="C578" s="19"/>
      <c r="D578" s="19"/>
      <c r="E578" s="52"/>
      <c r="F578" s="22"/>
      <c r="G578" s="22"/>
      <c r="I578" s="25"/>
      <c r="J578" s="25"/>
      <c r="K578" s="25"/>
      <c r="L578" s="25"/>
      <c r="M578" s="25"/>
      <c r="N578" s="25"/>
      <c r="O578" s="25"/>
      <c r="P578" s="25"/>
      <c r="Q578" s="25"/>
      <c r="R578" s="168"/>
      <c r="S578" s="172"/>
      <c r="T578" s="25"/>
      <c r="U578" s="25"/>
      <c r="V578" s="25"/>
      <c r="W578" s="25"/>
      <c r="X578" s="25"/>
      <c r="Y578" s="25"/>
    </row>
    <row r="579" spans="1:25" s="68" customFormat="1" ht="12.75" customHeight="1">
      <c r="A579" s="22"/>
      <c r="B579" s="23"/>
      <c r="C579" s="19"/>
      <c r="D579" s="19"/>
      <c r="E579" s="52"/>
      <c r="F579" s="22"/>
      <c r="G579" s="22"/>
      <c r="I579" s="25"/>
      <c r="J579" s="25"/>
      <c r="K579" s="25"/>
      <c r="L579" s="25"/>
      <c r="M579" s="25"/>
      <c r="N579" s="25"/>
      <c r="O579" s="25"/>
      <c r="P579" s="25"/>
      <c r="Q579" s="25"/>
      <c r="R579" s="168"/>
      <c r="S579" s="172"/>
      <c r="T579" s="25"/>
      <c r="U579" s="25"/>
      <c r="V579" s="25"/>
      <c r="W579" s="25"/>
      <c r="X579" s="25"/>
      <c r="Y579" s="25"/>
    </row>
    <row r="580" spans="1:25" s="68" customFormat="1" ht="12.75" customHeight="1">
      <c r="A580" s="22"/>
      <c r="B580" s="23"/>
      <c r="C580" s="19"/>
      <c r="D580" s="19"/>
      <c r="E580" s="52"/>
      <c r="F580" s="22"/>
      <c r="G580" s="22"/>
      <c r="I580" s="25"/>
      <c r="J580" s="25"/>
      <c r="K580" s="25"/>
      <c r="L580" s="25"/>
      <c r="M580" s="25"/>
      <c r="N580" s="25"/>
      <c r="O580" s="25"/>
      <c r="P580" s="25"/>
      <c r="Q580" s="25"/>
      <c r="R580" s="168"/>
      <c r="S580" s="172"/>
      <c r="T580" s="25"/>
      <c r="U580" s="25"/>
      <c r="V580" s="25"/>
      <c r="W580" s="25"/>
      <c r="X580" s="25"/>
      <c r="Y580" s="25"/>
    </row>
    <row r="581" spans="1:25" s="68" customFormat="1" ht="12.75" customHeight="1">
      <c r="A581" s="22"/>
      <c r="B581" s="23"/>
      <c r="C581" s="19"/>
      <c r="D581" s="19"/>
      <c r="E581" s="52"/>
      <c r="F581" s="22"/>
      <c r="G581" s="22"/>
      <c r="I581" s="25"/>
      <c r="J581" s="25"/>
      <c r="K581" s="25"/>
      <c r="L581" s="25"/>
      <c r="M581" s="25"/>
      <c r="N581" s="25"/>
      <c r="O581" s="25"/>
      <c r="P581" s="25"/>
      <c r="Q581" s="25"/>
      <c r="R581" s="168"/>
      <c r="S581" s="172"/>
      <c r="T581" s="25"/>
      <c r="U581" s="25"/>
      <c r="V581" s="25"/>
      <c r="W581" s="25"/>
      <c r="X581" s="25"/>
      <c r="Y581" s="25"/>
    </row>
    <row r="582" spans="1:25" s="68" customFormat="1" ht="12.75" customHeight="1">
      <c r="A582" s="22"/>
      <c r="B582" s="23"/>
      <c r="C582" s="19"/>
      <c r="D582" s="19"/>
      <c r="E582" s="52"/>
      <c r="F582" s="22"/>
      <c r="G582" s="22"/>
      <c r="I582" s="25"/>
      <c r="J582" s="25"/>
      <c r="K582" s="25"/>
      <c r="L582" s="25"/>
      <c r="M582" s="25"/>
      <c r="N582" s="25"/>
      <c r="O582" s="25"/>
      <c r="P582" s="25"/>
      <c r="Q582" s="25"/>
      <c r="R582" s="168"/>
      <c r="S582" s="172"/>
      <c r="T582" s="25"/>
      <c r="U582" s="25"/>
      <c r="V582" s="25"/>
      <c r="W582" s="25"/>
      <c r="X582" s="25"/>
      <c r="Y582" s="25"/>
    </row>
    <row r="583" spans="1:25" s="68" customFormat="1" ht="12.75" customHeight="1">
      <c r="A583" s="22"/>
      <c r="B583" s="23"/>
      <c r="C583" s="19"/>
      <c r="D583" s="19"/>
      <c r="E583" s="52"/>
      <c r="F583" s="22"/>
      <c r="G583" s="22"/>
      <c r="I583" s="25"/>
      <c r="J583" s="25"/>
      <c r="K583" s="25"/>
      <c r="L583" s="25"/>
      <c r="M583" s="25"/>
      <c r="N583" s="25"/>
      <c r="O583" s="25"/>
      <c r="P583" s="25"/>
      <c r="Q583" s="25"/>
      <c r="R583" s="168"/>
      <c r="S583" s="172"/>
      <c r="T583" s="25"/>
      <c r="U583" s="25"/>
      <c r="V583" s="25"/>
      <c r="W583" s="25"/>
      <c r="X583" s="25"/>
      <c r="Y583" s="25"/>
    </row>
    <row r="584" spans="1:25" s="68" customFormat="1" ht="12.75" customHeight="1">
      <c r="A584" s="22"/>
      <c r="B584" s="23"/>
      <c r="C584" s="19"/>
      <c r="D584" s="19"/>
      <c r="E584" s="52"/>
      <c r="F584" s="22"/>
      <c r="G584" s="22"/>
      <c r="I584" s="25"/>
      <c r="J584" s="25"/>
      <c r="K584" s="25"/>
      <c r="L584" s="25"/>
      <c r="M584" s="25"/>
      <c r="N584" s="25"/>
      <c r="O584" s="25"/>
      <c r="P584" s="25"/>
      <c r="Q584" s="25"/>
      <c r="R584" s="168"/>
      <c r="S584" s="172"/>
      <c r="T584" s="25"/>
      <c r="U584" s="25"/>
      <c r="V584" s="25"/>
      <c r="W584" s="25"/>
      <c r="X584" s="25"/>
      <c r="Y584" s="25"/>
    </row>
    <row r="585" spans="1:25" s="68" customFormat="1" ht="12.75" customHeight="1">
      <c r="A585" s="22"/>
      <c r="B585" s="23"/>
      <c r="C585" s="19"/>
      <c r="D585" s="19"/>
      <c r="E585" s="52"/>
      <c r="F585" s="22"/>
      <c r="G585" s="22"/>
      <c r="I585" s="25"/>
      <c r="J585" s="25"/>
      <c r="K585" s="25"/>
      <c r="L585" s="25"/>
      <c r="M585" s="25"/>
      <c r="N585" s="25"/>
      <c r="O585" s="25"/>
      <c r="P585" s="25"/>
      <c r="Q585" s="25"/>
      <c r="R585" s="168"/>
      <c r="S585" s="172"/>
      <c r="T585" s="25"/>
      <c r="U585" s="25"/>
      <c r="V585" s="25"/>
      <c r="W585" s="25"/>
      <c r="X585" s="25"/>
      <c r="Y585" s="25"/>
    </row>
    <row r="586" spans="1:25" s="68" customFormat="1" ht="12.75" customHeight="1">
      <c r="A586" s="22"/>
      <c r="B586" s="23"/>
      <c r="C586" s="19"/>
      <c r="D586" s="19"/>
      <c r="E586" s="52"/>
      <c r="F586" s="22"/>
      <c r="G586" s="22"/>
      <c r="I586" s="25"/>
      <c r="J586" s="25"/>
      <c r="K586" s="25"/>
      <c r="L586" s="25"/>
      <c r="M586" s="25"/>
      <c r="N586" s="25"/>
      <c r="O586" s="25"/>
      <c r="P586" s="25"/>
      <c r="Q586" s="25"/>
      <c r="R586" s="168"/>
      <c r="S586" s="172"/>
      <c r="T586" s="25"/>
      <c r="U586" s="25"/>
      <c r="V586" s="25"/>
      <c r="W586" s="25"/>
      <c r="X586" s="25"/>
      <c r="Y586" s="25"/>
    </row>
    <row r="587" spans="1:25" s="68" customFormat="1" ht="12.75" customHeight="1">
      <c r="A587" s="22"/>
      <c r="B587" s="23"/>
      <c r="C587" s="19"/>
      <c r="D587" s="19"/>
      <c r="E587" s="52"/>
      <c r="F587" s="22"/>
      <c r="G587" s="22"/>
      <c r="I587" s="25"/>
      <c r="J587" s="25"/>
      <c r="K587" s="25"/>
      <c r="L587" s="25"/>
      <c r="M587" s="25"/>
      <c r="N587" s="25"/>
      <c r="O587" s="25"/>
      <c r="P587" s="25"/>
      <c r="Q587" s="25"/>
      <c r="R587" s="168"/>
      <c r="S587" s="172"/>
      <c r="T587" s="25"/>
      <c r="U587" s="25"/>
      <c r="V587" s="25"/>
      <c r="W587" s="25"/>
      <c r="X587" s="25"/>
      <c r="Y587" s="25"/>
    </row>
    <row r="588" spans="1:25" s="68" customFormat="1" ht="12.75" customHeight="1">
      <c r="A588" s="22"/>
      <c r="B588" s="23"/>
      <c r="C588" s="19"/>
      <c r="D588" s="19"/>
      <c r="E588" s="52"/>
      <c r="F588" s="22"/>
      <c r="G588" s="22"/>
      <c r="I588" s="25"/>
      <c r="J588" s="25"/>
      <c r="K588" s="25"/>
      <c r="L588" s="25"/>
      <c r="M588" s="25"/>
      <c r="N588" s="25"/>
      <c r="O588" s="25"/>
      <c r="P588" s="25"/>
      <c r="Q588" s="25"/>
      <c r="R588" s="168"/>
      <c r="S588" s="172"/>
      <c r="T588" s="25"/>
      <c r="U588" s="25"/>
      <c r="V588" s="25"/>
      <c r="W588" s="25"/>
      <c r="X588" s="25"/>
      <c r="Y588" s="25"/>
    </row>
    <row r="589" spans="1:25" s="68" customFormat="1" ht="12.75" customHeight="1">
      <c r="A589" s="22"/>
      <c r="B589" s="23"/>
      <c r="C589" s="19"/>
      <c r="D589" s="19"/>
      <c r="E589" s="52"/>
      <c r="F589" s="22"/>
      <c r="G589" s="22"/>
      <c r="I589" s="25"/>
      <c r="J589" s="25"/>
      <c r="K589" s="25"/>
      <c r="L589" s="25"/>
      <c r="M589" s="25"/>
      <c r="N589" s="25"/>
      <c r="O589" s="25"/>
      <c r="P589" s="25"/>
      <c r="Q589" s="25"/>
      <c r="R589" s="168"/>
      <c r="S589" s="172"/>
      <c r="T589" s="25"/>
      <c r="U589" s="25"/>
      <c r="V589" s="25"/>
      <c r="W589" s="25"/>
      <c r="X589" s="25"/>
      <c r="Y589" s="25"/>
    </row>
    <row r="590" spans="1:25" s="68" customFormat="1" ht="12.75" customHeight="1">
      <c r="A590" s="22"/>
      <c r="B590" s="23"/>
      <c r="C590" s="19"/>
      <c r="D590" s="19"/>
      <c r="E590" s="52"/>
      <c r="F590" s="22"/>
      <c r="G590" s="22"/>
      <c r="I590" s="25"/>
      <c r="J590" s="25"/>
      <c r="K590" s="25"/>
      <c r="L590" s="25"/>
      <c r="M590" s="25"/>
      <c r="N590" s="25"/>
      <c r="O590" s="25"/>
      <c r="P590" s="25"/>
      <c r="Q590" s="25"/>
      <c r="R590" s="168"/>
      <c r="S590" s="172"/>
      <c r="T590" s="25"/>
      <c r="U590" s="25"/>
      <c r="V590" s="25"/>
      <c r="W590" s="25"/>
      <c r="X590" s="25"/>
      <c r="Y590" s="25"/>
    </row>
    <row r="591" spans="1:25" s="68" customFormat="1" ht="12.75" customHeight="1">
      <c r="A591" s="22"/>
      <c r="B591" s="23"/>
      <c r="C591" s="19"/>
      <c r="D591" s="19"/>
      <c r="E591" s="52"/>
      <c r="F591" s="22"/>
      <c r="G591" s="22"/>
      <c r="I591" s="25"/>
      <c r="J591" s="25"/>
      <c r="K591" s="25"/>
      <c r="L591" s="25"/>
      <c r="M591" s="25"/>
      <c r="N591" s="25"/>
      <c r="O591" s="25"/>
      <c r="P591" s="25"/>
      <c r="Q591" s="25"/>
      <c r="R591" s="168"/>
      <c r="S591" s="172"/>
      <c r="T591" s="25"/>
      <c r="U591" s="25"/>
      <c r="V591" s="25"/>
      <c r="W591" s="25"/>
      <c r="X591" s="25"/>
      <c r="Y591" s="25"/>
    </row>
    <row r="592" spans="1:25" s="68" customFormat="1" ht="12.75" customHeight="1">
      <c r="A592" s="22"/>
      <c r="B592" s="23"/>
      <c r="C592" s="19"/>
      <c r="D592" s="19"/>
      <c r="E592" s="52"/>
      <c r="F592" s="22"/>
      <c r="G592" s="22"/>
      <c r="I592" s="25"/>
      <c r="J592" s="25"/>
      <c r="K592" s="25"/>
      <c r="L592" s="25"/>
      <c r="M592" s="25"/>
      <c r="N592" s="25"/>
      <c r="O592" s="25"/>
      <c r="P592" s="25"/>
      <c r="Q592" s="25"/>
      <c r="R592" s="168"/>
      <c r="S592" s="172"/>
      <c r="T592" s="25"/>
      <c r="U592" s="25"/>
      <c r="V592" s="25"/>
      <c r="W592" s="25"/>
      <c r="X592" s="25"/>
      <c r="Y592" s="25"/>
    </row>
    <row r="593" spans="1:25" s="68" customFormat="1" ht="12.75" customHeight="1">
      <c r="A593" s="22"/>
      <c r="B593" s="23"/>
      <c r="C593" s="19"/>
      <c r="D593" s="19"/>
      <c r="E593" s="52"/>
      <c r="F593" s="22"/>
      <c r="G593" s="22"/>
      <c r="I593" s="25"/>
      <c r="J593" s="25"/>
      <c r="K593" s="25"/>
      <c r="L593" s="25"/>
      <c r="M593" s="25"/>
      <c r="N593" s="25"/>
      <c r="O593" s="25"/>
      <c r="P593" s="25"/>
      <c r="Q593" s="25"/>
      <c r="R593" s="168"/>
      <c r="S593" s="172"/>
      <c r="T593" s="25"/>
      <c r="U593" s="25"/>
      <c r="V593" s="25"/>
      <c r="W593" s="25"/>
      <c r="X593" s="25"/>
      <c r="Y593" s="25"/>
    </row>
    <row r="594" spans="1:25" s="68" customFormat="1" ht="12.75" customHeight="1">
      <c r="A594" s="22"/>
      <c r="B594" s="23"/>
      <c r="C594" s="19"/>
      <c r="D594" s="19"/>
      <c r="E594" s="52"/>
      <c r="F594" s="22"/>
      <c r="G594" s="22"/>
      <c r="I594" s="25"/>
      <c r="J594" s="25"/>
      <c r="K594" s="25"/>
      <c r="L594" s="25"/>
      <c r="M594" s="25"/>
      <c r="N594" s="25"/>
      <c r="O594" s="25"/>
      <c r="P594" s="25"/>
      <c r="Q594" s="25"/>
      <c r="R594" s="168"/>
      <c r="S594" s="172"/>
      <c r="T594" s="25"/>
      <c r="U594" s="25"/>
      <c r="V594" s="25"/>
      <c r="W594" s="25"/>
      <c r="X594" s="25"/>
      <c r="Y594" s="25"/>
    </row>
    <row r="595" spans="1:25" s="68" customFormat="1" ht="12.75" customHeight="1">
      <c r="A595" s="22"/>
      <c r="B595" s="23"/>
      <c r="C595" s="19"/>
      <c r="D595" s="19"/>
      <c r="E595" s="52"/>
      <c r="F595" s="22"/>
      <c r="G595" s="22"/>
      <c r="I595" s="25"/>
      <c r="J595" s="25"/>
      <c r="K595" s="25"/>
      <c r="L595" s="25"/>
      <c r="M595" s="25"/>
      <c r="N595" s="25"/>
      <c r="O595" s="25"/>
      <c r="P595" s="25"/>
      <c r="Q595" s="25"/>
      <c r="R595" s="168"/>
      <c r="S595" s="172"/>
      <c r="T595" s="25"/>
      <c r="U595" s="25"/>
      <c r="V595" s="25"/>
      <c r="W595" s="25"/>
      <c r="X595" s="25"/>
      <c r="Y595" s="25"/>
    </row>
    <row r="596" spans="1:25" s="68" customFormat="1" ht="12.75" customHeight="1">
      <c r="A596" s="22"/>
      <c r="B596" s="23"/>
      <c r="C596" s="19"/>
      <c r="D596" s="19"/>
      <c r="E596" s="52"/>
      <c r="F596" s="22"/>
      <c r="G596" s="22"/>
      <c r="I596" s="25"/>
      <c r="J596" s="25"/>
      <c r="K596" s="25"/>
      <c r="L596" s="25"/>
      <c r="M596" s="25"/>
      <c r="N596" s="25"/>
      <c r="O596" s="25"/>
      <c r="P596" s="25"/>
      <c r="Q596" s="25"/>
      <c r="R596" s="168"/>
      <c r="S596" s="172"/>
      <c r="T596" s="25"/>
      <c r="U596" s="25"/>
      <c r="V596" s="25"/>
      <c r="W596" s="25"/>
      <c r="X596" s="25"/>
      <c r="Y596" s="25"/>
    </row>
    <row r="597" spans="1:25" s="68" customFormat="1" ht="12.75" customHeight="1">
      <c r="A597" s="22"/>
      <c r="B597" s="23"/>
      <c r="C597" s="19"/>
      <c r="D597" s="19"/>
      <c r="E597" s="52"/>
      <c r="F597" s="22"/>
      <c r="G597" s="22"/>
      <c r="I597" s="25"/>
      <c r="J597" s="25"/>
      <c r="K597" s="25"/>
      <c r="L597" s="25"/>
      <c r="M597" s="25"/>
      <c r="N597" s="25"/>
      <c r="O597" s="25"/>
      <c r="P597" s="25"/>
      <c r="Q597" s="25"/>
      <c r="R597" s="168"/>
      <c r="S597" s="172"/>
      <c r="T597" s="25"/>
      <c r="U597" s="25"/>
      <c r="V597" s="25"/>
      <c r="W597" s="25"/>
      <c r="X597" s="25"/>
      <c r="Y597" s="25"/>
    </row>
    <row r="598" spans="1:25" s="68" customFormat="1" ht="12.75" customHeight="1">
      <c r="A598" s="22"/>
      <c r="B598" s="23"/>
      <c r="C598" s="19"/>
      <c r="D598" s="19"/>
      <c r="E598" s="52"/>
      <c r="F598" s="22"/>
      <c r="G598" s="22"/>
      <c r="I598" s="25"/>
      <c r="J598" s="25"/>
      <c r="K598" s="25"/>
      <c r="L598" s="25"/>
      <c r="M598" s="25"/>
      <c r="N598" s="25"/>
      <c r="O598" s="25"/>
      <c r="P598" s="25"/>
      <c r="Q598" s="25"/>
      <c r="R598" s="168"/>
      <c r="S598" s="172"/>
      <c r="T598" s="25"/>
      <c r="U598" s="25"/>
      <c r="V598" s="25"/>
      <c r="W598" s="25"/>
      <c r="X598" s="25"/>
      <c r="Y598" s="25"/>
    </row>
    <row r="599" spans="1:25" s="68" customFormat="1" ht="12.75" customHeight="1">
      <c r="A599" s="22"/>
      <c r="B599" s="23"/>
      <c r="C599" s="19"/>
      <c r="D599" s="19"/>
      <c r="E599" s="52"/>
      <c r="F599" s="22"/>
      <c r="G599" s="22"/>
      <c r="I599" s="25"/>
      <c r="J599" s="25"/>
      <c r="K599" s="25"/>
      <c r="L599" s="25"/>
      <c r="M599" s="25"/>
      <c r="N599" s="25"/>
      <c r="O599" s="25"/>
      <c r="P599" s="25"/>
      <c r="Q599" s="25"/>
      <c r="R599" s="168"/>
      <c r="S599" s="172"/>
      <c r="T599" s="25"/>
      <c r="U599" s="25"/>
      <c r="V599" s="25"/>
      <c r="W599" s="25"/>
      <c r="X599" s="25"/>
      <c r="Y599" s="25"/>
    </row>
    <row r="600" spans="1:25" s="68" customFormat="1" ht="12.75" customHeight="1">
      <c r="A600" s="22"/>
      <c r="B600" s="23"/>
      <c r="C600" s="19"/>
      <c r="D600" s="19"/>
      <c r="E600" s="52"/>
      <c r="F600" s="22"/>
      <c r="G600" s="22"/>
      <c r="I600" s="25"/>
      <c r="J600" s="25"/>
      <c r="K600" s="25"/>
      <c r="L600" s="25"/>
      <c r="M600" s="25"/>
      <c r="N600" s="25"/>
      <c r="O600" s="25"/>
      <c r="P600" s="25"/>
      <c r="Q600" s="25"/>
      <c r="R600" s="168"/>
      <c r="S600" s="172"/>
      <c r="T600" s="25"/>
      <c r="U600" s="25"/>
      <c r="V600" s="25"/>
      <c r="W600" s="25"/>
      <c r="X600" s="25"/>
      <c r="Y600" s="25"/>
    </row>
    <row r="601" spans="1:25" s="68" customFormat="1" ht="12.75" customHeight="1">
      <c r="A601" s="22"/>
      <c r="B601" s="23"/>
      <c r="C601" s="19"/>
      <c r="D601" s="19"/>
      <c r="E601" s="52"/>
      <c r="F601" s="22"/>
      <c r="G601" s="22"/>
      <c r="I601" s="25"/>
      <c r="J601" s="25"/>
      <c r="K601" s="25"/>
      <c r="L601" s="25"/>
      <c r="M601" s="25"/>
      <c r="N601" s="25"/>
      <c r="O601" s="25"/>
      <c r="P601" s="25"/>
      <c r="Q601" s="25"/>
      <c r="R601" s="168"/>
      <c r="S601" s="172"/>
      <c r="T601" s="25"/>
      <c r="U601" s="25"/>
      <c r="V601" s="25"/>
      <c r="W601" s="25"/>
      <c r="X601" s="25"/>
      <c r="Y601" s="25"/>
    </row>
    <row r="602" spans="1:25" s="68" customFormat="1" ht="12.75" customHeight="1">
      <c r="A602" s="22"/>
      <c r="B602" s="23"/>
      <c r="C602" s="19"/>
      <c r="D602" s="19"/>
      <c r="E602" s="52"/>
      <c r="F602" s="22"/>
      <c r="G602" s="22"/>
      <c r="I602" s="25"/>
      <c r="J602" s="25"/>
      <c r="K602" s="25"/>
      <c r="L602" s="25"/>
      <c r="M602" s="25"/>
      <c r="N602" s="25"/>
      <c r="O602" s="25"/>
      <c r="P602" s="25"/>
      <c r="Q602" s="25"/>
      <c r="R602" s="168"/>
      <c r="S602" s="172"/>
      <c r="T602" s="25"/>
      <c r="U602" s="25"/>
      <c r="V602" s="25"/>
      <c r="W602" s="25"/>
      <c r="X602" s="25"/>
      <c r="Y602" s="25"/>
    </row>
    <row r="603" spans="1:25" s="68" customFormat="1" ht="12.75" customHeight="1">
      <c r="A603" s="22"/>
      <c r="B603" s="23"/>
      <c r="C603" s="19"/>
      <c r="D603" s="19"/>
      <c r="E603" s="52"/>
      <c r="F603" s="22"/>
      <c r="G603" s="22"/>
      <c r="I603" s="25"/>
      <c r="J603" s="25"/>
      <c r="K603" s="25"/>
      <c r="L603" s="25"/>
      <c r="M603" s="25"/>
      <c r="N603" s="25"/>
      <c r="O603" s="25"/>
      <c r="P603" s="25"/>
      <c r="Q603" s="25"/>
      <c r="R603" s="168"/>
      <c r="S603" s="172"/>
      <c r="T603" s="25"/>
      <c r="U603" s="25"/>
      <c r="V603" s="25"/>
      <c r="W603" s="25"/>
      <c r="X603" s="25"/>
      <c r="Y603" s="25"/>
    </row>
    <row r="604" spans="1:25" s="68" customFormat="1" ht="12.75" customHeight="1">
      <c r="A604" s="22"/>
      <c r="B604" s="23"/>
      <c r="C604" s="19"/>
      <c r="D604" s="19"/>
      <c r="E604" s="52"/>
      <c r="F604" s="22"/>
      <c r="G604" s="22"/>
      <c r="I604" s="25"/>
      <c r="J604" s="25"/>
      <c r="K604" s="25"/>
      <c r="L604" s="25"/>
      <c r="M604" s="25"/>
      <c r="N604" s="25"/>
      <c r="O604" s="25"/>
      <c r="P604" s="25"/>
      <c r="Q604" s="25"/>
      <c r="R604" s="168"/>
      <c r="S604" s="172"/>
      <c r="T604" s="25"/>
      <c r="U604" s="25"/>
      <c r="V604" s="25"/>
      <c r="W604" s="25"/>
      <c r="X604" s="25"/>
      <c r="Y604" s="25"/>
    </row>
    <row r="605" spans="1:25" s="68" customFormat="1" ht="12.75" customHeight="1">
      <c r="A605" s="22"/>
      <c r="B605" s="23"/>
      <c r="C605" s="19"/>
      <c r="D605" s="19"/>
      <c r="E605" s="52"/>
      <c r="F605" s="22"/>
      <c r="G605" s="22"/>
      <c r="I605" s="25"/>
      <c r="J605" s="25"/>
      <c r="K605" s="25"/>
      <c r="L605" s="25"/>
      <c r="M605" s="25"/>
      <c r="N605" s="25"/>
      <c r="O605" s="25"/>
      <c r="P605" s="25"/>
      <c r="Q605" s="25"/>
      <c r="R605" s="168"/>
      <c r="S605" s="172"/>
      <c r="T605" s="25"/>
      <c r="U605" s="25"/>
      <c r="V605" s="25"/>
      <c r="W605" s="25"/>
      <c r="X605" s="25"/>
      <c r="Y605" s="25"/>
    </row>
    <row r="606" spans="1:25" s="68" customFormat="1" ht="12.75" customHeight="1">
      <c r="A606" s="22"/>
      <c r="B606" s="23"/>
      <c r="C606" s="19"/>
      <c r="D606" s="19"/>
      <c r="E606" s="52"/>
      <c r="F606" s="22"/>
      <c r="G606" s="22"/>
      <c r="I606" s="25"/>
      <c r="J606" s="25"/>
      <c r="K606" s="25"/>
      <c r="L606" s="25"/>
      <c r="M606" s="25"/>
      <c r="N606" s="25"/>
      <c r="O606" s="25"/>
      <c r="P606" s="25"/>
      <c r="Q606" s="25"/>
      <c r="R606" s="168"/>
      <c r="S606" s="172"/>
      <c r="T606" s="25"/>
      <c r="U606" s="25"/>
      <c r="V606" s="25"/>
      <c r="W606" s="25"/>
      <c r="X606" s="25"/>
      <c r="Y606" s="25"/>
    </row>
    <row r="607" spans="1:25" s="68" customFormat="1" ht="12.75" customHeight="1">
      <c r="A607" s="22"/>
      <c r="B607" s="23"/>
      <c r="C607" s="19"/>
      <c r="D607" s="19"/>
      <c r="E607" s="52"/>
      <c r="F607" s="22"/>
      <c r="G607" s="22"/>
      <c r="I607" s="25"/>
      <c r="J607" s="25"/>
      <c r="K607" s="25"/>
      <c r="L607" s="25"/>
      <c r="M607" s="25"/>
      <c r="N607" s="25"/>
      <c r="O607" s="25"/>
      <c r="P607" s="25"/>
      <c r="Q607" s="25"/>
      <c r="R607" s="168"/>
      <c r="S607" s="172"/>
      <c r="T607" s="25"/>
      <c r="U607" s="25"/>
      <c r="V607" s="25"/>
      <c r="W607" s="25"/>
      <c r="X607" s="25"/>
      <c r="Y607" s="25"/>
    </row>
    <row r="608" spans="1:25" s="68" customFormat="1" ht="12.75" customHeight="1">
      <c r="A608" s="22"/>
      <c r="B608" s="23"/>
      <c r="C608" s="19"/>
      <c r="D608" s="19"/>
      <c r="E608" s="52"/>
      <c r="F608" s="22"/>
      <c r="G608" s="22"/>
      <c r="I608" s="25"/>
      <c r="J608" s="25"/>
      <c r="K608" s="25"/>
      <c r="L608" s="25"/>
      <c r="M608" s="25"/>
      <c r="N608" s="25"/>
      <c r="O608" s="25"/>
      <c r="P608" s="25"/>
      <c r="Q608" s="25"/>
      <c r="R608" s="168"/>
      <c r="S608" s="172"/>
      <c r="T608" s="25"/>
      <c r="U608" s="25"/>
      <c r="V608" s="25"/>
      <c r="W608" s="25"/>
      <c r="X608" s="25"/>
      <c r="Y608" s="25"/>
    </row>
    <row r="609" spans="1:25" s="68" customFormat="1" ht="12.75" customHeight="1">
      <c r="A609" s="22"/>
      <c r="B609" s="23"/>
      <c r="C609" s="19"/>
      <c r="D609" s="19"/>
      <c r="E609" s="52"/>
      <c r="F609" s="22"/>
      <c r="G609" s="22"/>
      <c r="I609" s="25"/>
      <c r="J609" s="25"/>
      <c r="K609" s="25"/>
      <c r="L609" s="25"/>
      <c r="M609" s="25"/>
      <c r="N609" s="25"/>
      <c r="O609" s="25"/>
      <c r="P609" s="25"/>
      <c r="Q609" s="25"/>
      <c r="R609" s="168"/>
      <c r="S609" s="172"/>
      <c r="T609" s="25"/>
      <c r="U609" s="25"/>
      <c r="V609" s="25"/>
      <c r="W609" s="25"/>
      <c r="X609" s="25"/>
      <c r="Y609" s="25"/>
    </row>
    <row r="610" spans="1:25" s="68" customFormat="1" ht="12.75" customHeight="1">
      <c r="A610" s="22"/>
      <c r="B610" s="23"/>
      <c r="C610" s="19"/>
      <c r="D610" s="19"/>
      <c r="E610" s="52"/>
      <c r="F610" s="22"/>
      <c r="G610" s="22"/>
      <c r="I610" s="25"/>
      <c r="J610" s="25"/>
      <c r="K610" s="25"/>
      <c r="L610" s="25"/>
      <c r="M610" s="25"/>
      <c r="N610" s="25"/>
      <c r="O610" s="25"/>
      <c r="P610" s="25"/>
      <c r="Q610" s="25"/>
      <c r="R610" s="168"/>
      <c r="S610" s="172"/>
      <c r="T610" s="25"/>
      <c r="U610" s="25"/>
      <c r="V610" s="25"/>
      <c r="W610" s="25"/>
      <c r="X610" s="25"/>
      <c r="Y610" s="25"/>
    </row>
    <row r="611" spans="1:25" s="68" customFormat="1" ht="12.75" customHeight="1">
      <c r="A611" s="22"/>
      <c r="B611" s="23"/>
      <c r="C611" s="19"/>
      <c r="D611" s="19"/>
      <c r="E611" s="52"/>
      <c r="F611" s="22"/>
      <c r="G611" s="22"/>
      <c r="I611" s="25"/>
      <c r="J611" s="25"/>
      <c r="K611" s="25"/>
      <c r="L611" s="25"/>
      <c r="M611" s="25"/>
      <c r="N611" s="25"/>
      <c r="O611" s="25"/>
      <c r="P611" s="25"/>
      <c r="Q611" s="25"/>
      <c r="R611" s="168"/>
      <c r="S611" s="172"/>
      <c r="T611" s="25"/>
      <c r="U611" s="25"/>
      <c r="V611" s="25"/>
      <c r="W611" s="25"/>
      <c r="X611" s="25"/>
      <c r="Y611" s="25"/>
    </row>
    <row r="612" spans="1:25" s="68" customFormat="1" ht="12.75" customHeight="1">
      <c r="A612" s="22"/>
      <c r="B612" s="23"/>
      <c r="C612" s="19"/>
      <c r="D612" s="19"/>
      <c r="E612" s="52"/>
      <c r="F612" s="22"/>
      <c r="G612" s="22"/>
      <c r="I612" s="25"/>
      <c r="J612" s="25"/>
      <c r="K612" s="25"/>
      <c r="L612" s="25"/>
      <c r="M612" s="25"/>
      <c r="N612" s="25"/>
      <c r="O612" s="25"/>
      <c r="P612" s="25"/>
      <c r="Q612" s="25"/>
      <c r="R612" s="168"/>
      <c r="S612" s="172"/>
      <c r="T612" s="25"/>
      <c r="U612" s="25"/>
      <c r="V612" s="25"/>
      <c r="W612" s="25"/>
      <c r="X612" s="25"/>
      <c r="Y612" s="25"/>
    </row>
    <row r="613" spans="1:25" s="68" customFormat="1" ht="12.75" customHeight="1">
      <c r="A613" s="22"/>
      <c r="B613" s="23"/>
      <c r="C613" s="19"/>
      <c r="D613" s="19"/>
      <c r="E613" s="52"/>
      <c r="F613" s="22"/>
      <c r="G613" s="22"/>
      <c r="I613" s="25"/>
      <c r="J613" s="25"/>
      <c r="K613" s="25"/>
      <c r="L613" s="25"/>
      <c r="M613" s="25"/>
      <c r="N613" s="25"/>
      <c r="O613" s="25"/>
      <c r="P613" s="25"/>
      <c r="Q613" s="25"/>
      <c r="R613" s="168"/>
      <c r="S613" s="172"/>
      <c r="T613" s="25"/>
      <c r="U613" s="25"/>
      <c r="V613" s="25"/>
      <c r="W613" s="25"/>
      <c r="X613" s="25"/>
      <c r="Y613" s="25"/>
    </row>
    <row r="614" spans="1:25" s="68" customFormat="1" ht="12.75" customHeight="1">
      <c r="A614" s="22"/>
      <c r="B614" s="23"/>
      <c r="C614" s="19"/>
      <c r="D614" s="19"/>
      <c r="E614" s="52"/>
      <c r="F614" s="22"/>
      <c r="G614" s="22"/>
      <c r="I614" s="25"/>
      <c r="J614" s="25"/>
      <c r="K614" s="25"/>
      <c r="L614" s="25"/>
      <c r="M614" s="25"/>
      <c r="N614" s="25"/>
      <c r="O614" s="25"/>
      <c r="P614" s="25"/>
      <c r="Q614" s="25"/>
      <c r="R614" s="168"/>
      <c r="S614" s="172"/>
      <c r="T614" s="25"/>
      <c r="U614" s="25"/>
      <c r="V614" s="25"/>
      <c r="W614" s="25"/>
      <c r="X614" s="25"/>
      <c r="Y614" s="25"/>
    </row>
    <row r="615" spans="1:25" s="68" customFormat="1" ht="12.75" customHeight="1">
      <c r="A615" s="22"/>
      <c r="B615" s="23"/>
      <c r="C615" s="19"/>
      <c r="D615" s="19"/>
      <c r="E615" s="52"/>
      <c r="F615" s="22"/>
      <c r="G615" s="22"/>
      <c r="I615" s="25"/>
      <c r="J615" s="25"/>
      <c r="K615" s="25"/>
      <c r="L615" s="25"/>
      <c r="M615" s="25"/>
      <c r="N615" s="25"/>
      <c r="O615" s="25"/>
      <c r="P615" s="25"/>
      <c r="Q615" s="25"/>
      <c r="R615" s="168"/>
      <c r="S615" s="172"/>
      <c r="T615" s="25"/>
      <c r="U615" s="25"/>
      <c r="V615" s="25"/>
      <c r="W615" s="25"/>
      <c r="X615" s="25"/>
      <c r="Y615" s="25"/>
    </row>
    <row r="616" spans="1:25" s="68" customFormat="1" ht="12.75" customHeight="1">
      <c r="A616" s="22"/>
      <c r="B616" s="23"/>
      <c r="C616" s="19"/>
      <c r="D616" s="19"/>
      <c r="E616" s="52"/>
      <c r="F616" s="22"/>
      <c r="G616" s="22"/>
      <c r="I616" s="25"/>
      <c r="J616" s="25"/>
      <c r="K616" s="25"/>
      <c r="L616" s="25"/>
      <c r="M616" s="25"/>
      <c r="N616" s="25"/>
      <c r="O616" s="25"/>
      <c r="P616" s="25"/>
      <c r="Q616" s="25"/>
      <c r="R616" s="168"/>
      <c r="S616" s="172"/>
      <c r="T616" s="25"/>
      <c r="U616" s="25"/>
      <c r="V616" s="25"/>
      <c r="W616" s="25"/>
      <c r="X616" s="25"/>
      <c r="Y616" s="25"/>
    </row>
    <row r="617" spans="1:25" s="68" customFormat="1" ht="12.75" customHeight="1">
      <c r="A617" s="22"/>
      <c r="B617" s="23"/>
      <c r="C617" s="19"/>
      <c r="D617" s="19"/>
      <c r="E617" s="52"/>
      <c r="F617" s="22"/>
      <c r="G617" s="22"/>
      <c r="I617" s="25"/>
      <c r="J617" s="25"/>
      <c r="K617" s="25"/>
      <c r="L617" s="25"/>
      <c r="M617" s="25"/>
      <c r="N617" s="25"/>
      <c r="O617" s="25"/>
      <c r="P617" s="25"/>
      <c r="Q617" s="25"/>
      <c r="R617" s="168"/>
      <c r="S617" s="172"/>
      <c r="T617" s="25"/>
      <c r="U617" s="25"/>
      <c r="V617" s="25"/>
      <c r="W617" s="25"/>
      <c r="X617" s="25"/>
      <c r="Y617" s="25"/>
    </row>
    <row r="618" spans="1:25" s="68" customFormat="1" ht="12.75" customHeight="1">
      <c r="A618" s="22"/>
      <c r="B618" s="23"/>
      <c r="C618" s="19"/>
      <c r="D618" s="19"/>
      <c r="E618" s="52"/>
      <c r="F618" s="22"/>
      <c r="G618" s="22"/>
      <c r="I618" s="25"/>
      <c r="J618" s="25"/>
      <c r="K618" s="25"/>
      <c r="L618" s="25"/>
      <c r="M618" s="25"/>
      <c r="N618" s="25"/>
      <c r="O618" s="25"/>
      <c r="P618" s="25"/>
      <c r="Q618" s="25"/>
      <c r="R618" s="168"/>
      <c r="S618" s="172"/>
      <c r="T618" s="25"/>
      <c r="U618" s="25"/>
      <c r="V618" s="25"/>
      <c r="W618" s="25"/>
      <c r="X618" s="25"/>
      <c r="Y618" s="25"/>
    </row>
    <row r="619" spans="1:25" s="68" customFormat="1" ht="12.75" customHeight="1">
      <c r="A619" s="22"/>
      <c r="B619" s="23"/>
      <c r="C619" s="19"/>
      <c r="D619" s="19"/>
      <c r="E619" s="52"/>
      <c r="F619" s="22"/>
      <c r="G619" s="22"/>
      <c r="I619" s="25"/>
      <c r="J619" s="25"/>
      <c r="K619" s="25"/>
      <c r="L619" s="25"/>
      <c r="M619" s="25"/>
      <c r="N619" s="25"/>
      <c r="O619" s="25"/>
      <c r="P619" s="25"/>
      <c r="Q619" s="25"/>
      <c r="R619" s="168"/>
      <c r="S619" s="172"/>
      <c r="T619" s="25"/>
      <c r="U619" s="25"/>
      <c r="V619" s="25"/>
      <c r="W619" s="25"/>
      <c r="X619" s="25"/>
      <c r="Y619" s="25"/>
    </row>
    <row r="620" spans="1:25" s="68" customFormat="1" ht="12.75" customHeight="1">
      <c r="A620" s="22"/>
      <c r="B620" s="23"/>
      <c r="C620" s="19"/>
      <c r="D620" s="19"/>
      <c r="E620" s="52"/>
      <c r="F620" s="22"/>
      <c r="G620" s="22"/>
      <c r="I620" s="25"/>
      <c r="J620" s="25"/>
      <c r="K620" s="25"/>
      <c r="L620" s="25"/>
      <c r="M620" s="25"/>
      <c r="N620" s="25"/>
      <c r="O620" s="25"/>
      <c r="P620" s="25"/>
      <c r="Q620" s="25"/>
      <c r="R620" s="168"/>
      <c r="S620" s="172"/>
      <c r="T620" s="25"/>
      <c r="U620" s="25"/>
      <c r="V620" s="25"/>
      <c r="W620" s="25"/>
      <c r="X620" s="25"/>
      <c r="Y620" s="25"/>
    </row>
    <row r="621" spans="1:25" s="68" customFormat="1" ht="12.75" customHeight="1">
      <c r="A621" s="22"/>
      <c r="B621" s="23"/>
      <c r="C621" s="19"/>
      <c r="D621" s="19"/>
      <c r="E621" s="52"/>
      <c r="F621" s="22"/>
      <c r="G621" s="22"/>
      <c r="I621" s="25"/>
      <c r="J621" s="25"/>
      <c r="K621" s="25"/>
      <c r="L621" s="25"/>
      <c r="M621" s="25"/>
      <c r="N621" s="25"/>
      <c r="O621" s="25"/>
      <c r="P621" s="25"/>
      <c r="Q621" s="25"/>
      <c r="R621" s="168"/>
      <c r="S621" s="172"/>
      <c r="T621" s="25"/>
      <c r="U621" s="25"/>
      <c r="V621" s="25"/>
      <c r="W621" s="25"/>
      <c r="X621" s="25"/>
      <c r="Y621" s="25"/>
    </row>
    <row r="622" spans="1:25" s="68" customFormat="1" ht="12.75" customHeight="1">
      <c r="A622" s="22"/>
      <c r="B622" s="23"/>
      <c r="C622" s="19"/>
      <c r="D622" s="19"/>
      <c r="E622" s="52"/>
      <c r="F622" s="22"/>
      <c r="G622" s="22"/>
      <c r="I622" s="25"/>
      <c r="J622" s="25"/>
      <c r="K622" s="25"/>
      <c r="L622" s="25"/>
      <c r="M622" s="25"/>
      <c r="N622" s="25"/>
      <c r="O622" s="25"/>
      <c r="P622" s="25"/>
      <c r="Q622" s="25"/>
      <c r="R622" s="168"/>
      <c r="S622" s="172"/>
      <c r="T622" s="25"/>
      <c r="U622" s="25"/>
      <c r="V622" s="25"/>
      <c r="W622" s="25"/>
      <c r="X622" s="25"/>
      <c r="Y622" s="25"/>
    </row>
    <row r="623" spans="1:25" s="68" customFormat="1" ht="12.75" customHeight="1">
      <c r="A623" s="22"/>
      <c r="B623" s="23"/>
      <c r="C623" s="19"/>
      <c r="D623" s="19"/>
      <c r="E623" s="52"/>
      <c r="F623" s="22"/>
      <c r="G623" s="22"/>
      <c r="I623" s="25"/>
      <c r="J623" s="25"/>
      <c r="K623" s="25"/>
      <c r="L623" s="25"/>
      <c r="M623" s="25"/>
      <c r="N623" s="25"/>
      <c r="O623" s="25"/>
      <c r="P623" s="25"/>
      <c r="Q623" s="25"/>
      <c r="R623" s="168"/>
      <c r="S623" s="172"/>
      <c r="T623" s="25"/>
      <c r="U623" s="25"/>
      <c r="V623" s="25"/>
      <c r="W623" s="25"/>
      <c r="X623" s="25"/>
      <c r="Y623" s="25"/>
    </row>
    <row r="624" spans="1:25" s="68" customFormat="1" ht="12.75" customHeight="1">
      <c r="A624" s="22"/>
      <c r="B624" s="23"/>
      <c r="C624" s="19"/>
      <c r="D624" s="19"/>
      <c r="E624" s="52"/>
      <c r="F624" s="22"/>
      <c r="G624" s="22"/>
      <c r="I624" s="25"/>
      <c r="J624" s="25"/>
      <c r="K624" s="25"/>
      <c r="L624" s="25"/>
      <c r="M624" s="25"/>
      <c r="N624" s="25"/>
      <c r="O624" s="25"/>
      <c r="P624" s="25"/>
      <c r="Q624" s="25"/>
      <c r="R624" s="168"/>
      <c r="S624" s="172"/>
      <c r="T624" s="25"/>
      <c r="U624" s="25"/>
      <c r="V624" s="25"/>
      <c r="W624" s="25"/>
      <c r="X624" s="25"/>
      <c r="Y624" s="25"/>
    </row>
    <row r="625" spans="1:25" s="68" customFormat="1" ht="12.75" customHeight="1">
      <c r="A625" s="22"/>
      <c r="B625" s="23"/>
      <c r="C625" s="19"/>
      <c r="D625" s="19"/>
      <c r="E625" s="52"/>
      <c r="F625" s="22"/>
      <c r="G625" s="22"/>
      <c r="I625" s="25"/>
      <c r="J625" s="25"/>
      <c r="K625" s="25"/>
      <c r="L625" s="25"/>
      <c r="M625" s="25"/>
      <c r="N625" s="25"/>
      <c r="O625" s="25"/>
      <c r="P625" s="25"/>
      <c r="Q625" s="25"/>
      <c r="R625" s="168"/>
      <c r="S625" s="172"/>
      <c r="T625" s="25"/>
      <c r="U625" s="25"/>
      <c r="V625" s="25"/>
      <c r="W625" s="25"/>
      <c r="X625" s="25"/>
      <c r="Y625" s="25"/>
    </row>
    <row r="626" spans="1:25" s="68" customFormat="1" ht="12.75" customHeight="1">
      <c r="A626" s="22"/>
      <c r="B626" s="23"/>
      <c r="C626" s="19"/>
      <c r="D626" s="19"/>
      <c r="E626" s="52"/>
      <c r="F626" s="22"/>
      <c r="G626" s="22"/>
      <c r="I626" s="25"/>
      <c r="J626" s="25"/>
      <c r="K626" s="25"/>
      <c r="L626" s="25"/>
      <c r="M626" s="25"/>
      <c r="N626" s="25"/>
      <c r="O626" s="25"/>
      <c r="P626" s="25"/>
      <c r="Q626" s="25"/>
      <c r="R626" s="168"/>
      <c r="S626" s="172"/>
      <c r="T626" s="25"/>
      <c r="U626" s="25"/>
      <c r="V626" s="25"/>
      <c r="W626" s="25"/>
      <c r="X626" s="25"/>
      <c r="Y626" s="25"/>
    </row>
    <row r="627" spans="1:25" s="68" customFormat="1" ht="12.75" customHeight="1">
      <c r="A627" s="22"/>
      <c r="B627" s="23"/>
      <c r="C627" s="19"/>
      <c r="D627" s="19"/>
      <c r="E627" s="52"/>
      <c r="F627" s="22"/>
      <c r="G627" s="22"/>
      <c r="I627" s="25"/>
      <c r="J627" s="25"/>
      <c r="K627" s="25"/>
      <c r="L627" s="25"/>
      <c r="M627" s="25"/>
      <c r="N627" s="25"/>
      <c r="O627" s="25"/>
      <c r="P627" s="25"/>
      <c r="Q627" s="25"/>
      <c r="R627" s="168"/>
      <c r="S627" s="172"/>
      <c r="T627" s="25"/>
      <c r="U627" s="25"/>
      <c r="V627" s="25"/>
      <c r="W627" s="25"/>
      <c r="X627" s="25"/>
      <c r="Y627" s="25"/>
    </row>
    <row r="628" spans="1:25" s="68" customFormat="1" ht="12.75" customHeight="1">
      <c r="A628" s="22"/>
      <c r="B628" s="23"/>
      <c r="C628" s="19"/>
      <c r="D628" s="19"/>
      <c r="E628" s="52"/>
      <c r="F628" s="22"/>
      <c r="G628" s="22"/>
      <c r="I628" s="25"/>
      <c r="J628" s="25"/>
      <c r="K628" s="25"/>
      <c r="L628" s="25"/>
      <c r="M628" s="25"/>
      <c r="N628" s="25"/>
      <c r="O628" s="25"/>
      <c r="P628" s="25"/>
      <c r="Q628" s="25"/>
      <c r="R628" s="168"/>
      <c r="S628" s="172"/>
      <c r="T628" s="25"/>
      <c r="U628" s="25"/>
      <c r="V628" s="25"/>
      <c r="W628" s="25"/>
      <c r="X628" s="25"/>
      <c r="Y628" s="25"/>
    </row>
    <row r="629" spans="1:25" s="68" customFormat="1" ht="12.75" customHeight="1">
      <c r="A629" s="22"/>
      <c r="B629" s="23"/>
      <c r="C629" s="19"/>
      <c r="D629" s="19"/>
      <c r="E629" s="52"/>
      <c r="F629" s="22"/>
      <c r="G629" s="22"/>
      <c r="I629" s="25"/>
      <c r="J629" s="25"/>
      <c r="K629" s="25"/>
      <c r="L629" s="25"/>
      <c r="M629" s="25"/>
      <c r="N629" s="25"/>
      <c r="O629" s="25"/>
      <c r="P629" s="25"/>
      <c r="Q629" s="25"/>
      <c r="R629" s="168"/>
      <c r="S629" s="172"/>
      <c r="T629" s="25"/>
      <c r="U629" s="25"/>
      <c r="V629" s="25"/>
      <c r="W629" s="25"/>
      <c r="X629" s="25"/>
      <c r="Y629" s="25"/>
    </row>
    <row r="630" spans="1:25" s="68" customFormat="1" ht="12.75" customHeight="1">
      <c r="A630" s="22"/>
      <c r="B630" s="23"/>
      <c r="C630" s="19"/>
      <c r="D630" s="19"/>
      <c r="E630" s="52"/>
      <c r="F630" s="22"/>
      <c r="G630" s="22"/>
      <c r="I630" s="25"/>
      <c r="J630" s="25"/>
      <c r="K630" s="25"/>
      <c r="L630" s="25"/>
      <c r="M630" s="25"/>
      <c r="N630" s="25"/>
      <c r="O630" s="25"/>
      <c r="P630" s="25"/>
      <c r="Q630" s="25"/>
      <c r="R630" s="168"/>
      <c r="S630" s="172"/>
      <c r="T630" s="25"/>
      <c r="U630" s="25"/>
      <c r="V630" s="25"/>
      <c r="W630" s="25"/>
      <c r="X630" s="25"/>
      <c r="Y630" s="25"/>
    </row>
    <row r="631" spans="1:25" s="68" customFormat="1" ht="12.75" customHeight="1">
      <c r="A631" s="22"/>
      <c r="B631" s="23"/>
      <c r="C631" s="19"/>
      <c r="D631" s="19"/>
      <c r="E631" s="52"/>
      <c r="F631" s="22"/>
      <c r="G631" s="22"/>
      <c r="I631" s="25"/>
      <c r="J631" s="25"/>
      <c r="K631" s="25"/>
      <c r="L631" s="25"/>
      <c r="M631" s="25"/>
      <c r="N631" s="25"/>
      <c r="O631" s="25"/>
      <c r="P631" s="25"/>
      <c r="Q631" s="25"/>
      <c r="R631" s="168"/>
      <c r="S631" s="172"/>
      <c r="T631" s="25"/>
      <c r="U631" s="25"/>
      <c r="V631" s="25"/>
      <c r="W631" s="25"/>
      <c r="X631" s="25"/>
      <c r="Y631" s="25"/>
    </row>
    <row r="632" spans="1:25" s="68" customFormat="1" ht="12.75" customHeight="1">
      <c r="A632" s="22"/>
      <c r="B632" s="23"/>
      <c r="C632" s="19"/>
      <c r="D632" s="19"/>
      <c r="E632" s="52"/>
      <c r="F632" s="22"/>
      <c r="G632" s="22"/>
      <c r="I632" s="25"/>
      <c r="J632" s="25"/>
      <c r="K632" s="25"/>
      <c r="L632" s="25"/>
      <c r="M632" s="25"/>
      <c r="N632" s="25"/>
      <c r="O632" s="25"/>
      <c r="P632" s="25"/>
      <c r="Q632" s="25"/>
      <c r="R632" s="168"/>
      <c r="S632" s="172"/>
      <c r="T632" s="25"/>
      <c r="U632" s="25"/>
      <c r="V632" s="25"/>
      <c r="W632" s="25"/>
      <c r="X632" s="25"/>
      <c r="Y632" s="25"/>
    </row>
    <row r="633" spans="1:25" s="68" customFormat="1" ht="12.75" customHeight="1">
      <c r="A633" s="22"/>
      <c r="B633" s="23"/>
      <c r="C633" s="19"/>
      <c r="D633" s="19"/>
      <c r="E633" s="52"/>
      <c r="F633" s="22"/>
      <c r="G633" s="22"/>
      <c r="I633" s="25"/>
      <c r="J633" s="25"/>
      <c r="K633" s="25"/>
      <c r="L633" s="25"/>
      <c r="M633" s="25"/>
      <c r="N633" s="25"/>
      <c r="O633" s="25"/>
      <c r="P633" s="25"/>
      <c r="Q633" s="25"/>
      <c r="R633" s="168"/>
      <c r="S633" s="172"/>
      <c r="T633" s="25"/>
      <c r="U633" s="25"/>
      <c r="V633" s="25"/>
      <c r="W633" s="25"/>
      <c r="X633" s="25"/>
      <c r="Y633" s="25"/>
    </row>
    <row r="634" spans="1:25" s="68" customFormat="1" ht="12.75" customHeight="1">
      <c r="A634" s="22"/>
      <c r="B634" s="23"/>
      <c r="C634" s="19"/>
      <c r="D634" s="19"/>
      <c r="E634" s="52"/>
      <c r="F634" s="22"/>
      <c r="G634" s="22"/>
      <c r="I634" s="25"/>
      <c r="J634" s="25"/>
      <c r="K634" s="25"/>
      <c r="L634" s="25"/>
      <c r="M634" s="25"/>
      <c r="N634" s="25"/>
      <c r="O634" s="25"/>
      <c r="P634" s="25"/>
      <c r="Q634" s="25"/>
      <c r="R634" s="168"/>
      <c r="S634" s="172"/>
      <c r="T634" s="25"/>
      <c r="U634" s="25"/>
      <c r="V634" s="25"/>
      <c r="W634" s="25"/>
      <c r="X634" s="25"/>
      <c r="Y634" s="25"/>
    </row>
    <row r="635" spans="1:25" s="68" customFormat="1" ht="12.75" customHeight="1">
      <c r="A635" s="22"/>
      <c r="B635" s="23"/>
      <c r="C635" s="19"/>
      <c r="D635" s="19"/>
      <c r="E635" s="52"/>
      <c r="F635" s="22"/>
      <c r="G635" s="22"/>
      <c r="I635" s="25"/>
      <c r="J635" s="25"/>
      <c r="K635" s="25"/>
      <c r="L635" s="25"/>
      <c r="M635" s="25"/>
      <c r="N635" s="25"/>
      <c r="O635" s="25"/>
      <c r="P635" s="25"/>
      <c r="Q635" s="25"/>
      <c r="R635" s="168"/>
      <c r="S635" s="172"/>
      <c r="T635" s="25"/>
      <c r="U635" s="25"/>
      <c r="V635" s="25"/>
      <c r="W635" s="25"/>
      <c r="X635" s="25"/>
      <c r="Y635" s="25"/>
    </row>
    <row r="636" spans="1:25" s="68" customFormat="1" ht="12.75" customHeight="1">
      <c r="A636" s="22"/>
      <c r="B636" s="23"/>
      <c r="C636" s="19"/>
      <c r="D636" s="19"/>
      <c r="E636" s="52"/>
      <c r="F636" s="22"/>
      <c r="G636" s="22"/>
      <c r="I636" s="25"/>
      <c r="J636" s="25"/>
      <c r="K636" s="25"/>
      <c r="L636" s="25"/>
      <c r="M636" s="25"/>
      <c r="N636" s="25"/>
      <c r="O636" s="25"/>
      <c r="P636" s="25"/>
      <c r="Q636" s="25"/>
      <c r="R636" s="168"/>
      <c r="S636" s="172"/>
      <c r="T636" s="25"/>
      <c r="U636" s="25"/>
      <c r="V636" s="25"/>
      <c r="W636" s="25"/>
      <c r="X636" s="25"/>
      <c r="Y636" s="25"/>
    </row>
    <row r="637" spans="1:25" s="68" customFormat="1" ht="12.75" customHeight="1">
      <c r="A637" s="22"/>
      <c r="B637" s="23"/>
      <c r="C637" s="19"/>
      <c r="D637" s="19"/>
      <c r="E637" s="52"/>
      <c r="F637" s="22"/>
      <c r="G637" s="22"/>
      <c r="I637" s="25"/>
      <c r="J637" s="25"/>
      <c r="K637" s="25"/>
      <c r="L637" s="25"/>
      <c r="M637" s="25"/>
      <c r="N637" s="25"/>
      <c r="O637" s="25"/>
      <c r="P637" s="25"/>
      <c r="Q637" s="25"/>
      <c r="R637" s="168"/>
      <c r="S637" s="172"/>
      <c r="T637" s="25"/>
      <c r="U637" s="25"/>
      <c r="V637" s="25"/>
      <c r="W637" s="25"/>
      <c r="X637" s="25"/>
      <c r="Y637" s="25"/>
    </row>
    <row r="638" spans="1:25" s="68" customFormat="1" ht="12.75" customHeight="1">
      <c r="A638" s="22"/>
      <c r="B638" s="23"/>
      <c r="C638" s="19"/>
      <c r="D638" s="19"/>
      <c r="E638" s="52"/>
      <c r="F638" s="22"/>
      <c r="G638" s="22"/>
      <c r="I638" s="25"/>
      <c r="J638" s="25"/>
      <c r="K638" s="25"/>
      <c r="L638" s="25"/>
      <c r="M638" s="25"/>
      <c r="N638" s="25"/>
      <c r="O638" s="25"/>
      <c r="P638" s="25"/>
      <c r="Q638" s="25"/>
      <c r="R638" s="168"/>
      <c r="S638" s="172"/>
      <c r="T638" s="25"/>
      <c r="U638" s="25"/>
      <c r="V638" s="25"/>
      <c r="W638" s="25"/>
      <c r="X638" s="25"/>
      <c r="Y638" s="25"/>
    </row>
    <row r="639" spans="1:25" s="68" customFormat="1" ht="12.75" customHeight="1">
      <c r="A639" s="22"/>
      <c r="B639" s="23"/>
      <c r="C639" s="19"/>
      <c r="D639" s="19"/>
      <c r="E639" s="52"/>
      <c r="F639" s="22"/>
      <c r="G639" s="22"/>
      <c r="I639" s="25"/>
      <c r="J639" s="25"/>
      <c r="K639" s="25"/>
      <c r="L639" s="25"/>
      <c r="M639" s="25"/>
      <c r="N639" s="25"/>
      <c r="O639" s="25"/>
      <c r="P639" s="25"/>
      <c r="Q639" s="25"/>
      <c r="R639" s="168"/>
      <c r="S639" s="172"/>
      <c r="T639" s="25"/>
      <c r="U639" s="25"/>
      <c r="V639" s="25"/>
      <c r="W639" s="25"/>
      <c r="X639" s="25"/>
      <c r="Y639" s="25"/>
    </row>
    <row r="640" spans="1:25" s="68" customFormat="1" ht="12.75" customHeight="1">
      <c r="A640" s="22"/>
      <c r="B640" s="23"/>
      <c r="C640" s="19"/>
      <c r="D640" s="19"/>
      <c r="E640" s="52"/>
      <c r="F640" s="22"/>
      <c r="G640" s="22"/>
      <c r="I640" s="25"/>
      <c r="J640" s="25"/>
      <c r="K640" s="25"/>
      <c r="L640" s="25"/>
      <c r="M640" s="25"/>
      <c r="N640" s="25"/>
      <c r="O640" s="25"/>
      <c r="P640" s="25"/>
      <c r="Q640" s="25"/>
      <c r="R640" s="168"/>
      <c r="S640" s="172"/>
      <c r="T640" s="25"/>
      <c r="U640" s="25"/>
      <c r="V640" s="25"/>
      <c r="W640" s="25"/>
      <c r="X640" s="25"/>
      <c r="Y640" s="25"/>
    </row>
    <row r="641" spans="1:25" s="68" customFormat="1" ht="12.75" customHeight="1">
      <c r="A641" s="22"/>
      <c r="B641" s="23"/>
      <c r="C641" s="19"/>
      <c r="D641" s="19"/>
      <c r="E641" s="52"/>
      <c r="F641" s="22"/>
      <c r="G641" s="22"/>
      <c r="I641" s="25"/>
      <c r="J641" s="25"/>
      <c r="K641" s="25"/>
      <c r="L641" s="25"/>
      <c r="M641" s="25"/>
      <c r="N641" s="25"/>
      <c r="O641" s="25"/>
      <c r="P641" s="25"/>
      <c r="Q641" s="25"/>
      <c r="R641" s="168"/>
      <c r="S641" s="172"/>
      <c r="T641" s="25"/>
      <c r="U641" s="25"/>
      <c r="V641" s="25"/>
      <c r="W641" s="25"/>
      <c r="X641" s="25"/>
      <c r="Y641" s="25"/>
    </row>
    <row r="642" spans="1:25" s="68" customFormat="1" ht="12.75" customHeight="1">
      <c r="A642" s="22"/>
      <c r="B642" s="23"/>
      <c r="C642" s="19"/>
      <c r="D642" s="19"/>
      <c r="E642" s="52"/>
      <c r="F642" s="22"/>
      <c r="G642" s="22"/>
      <c r="I642" s="25"/>
      <c r="J642" s="25"/>
      <c r="K642" s="25"/>
      <c r="L642" s="25"/>
      <c r="M642" s="25"/>
      <c r="N642" s="25"/>
      <c r="O642" s="25"/>
      <c r="P642" s="25"/>
      <c r="Q642" s="25"/>
      <c r="R642" s="168"/>
      <c r="S642" s="172"/>
      <c r="T642" s="25"/>
      <c r="U642" s="25"/>
      <c r="V642" s="25"/>
      <c r="W642" s="25"/>
      <c r="X642" s="25"/>
      <c r="Y642" s="25"/>
    </row>
    <row r="643" spans="1:25" s="68" customFormat="1" ht="12.75" customHeight="1">
      <c r="A643" s="22"/>
      <c r="B643" s="23"/>
      <c r="C643" s="19"/>
      <c r="D643" s="19"/>
      <c r="E643" s="52"/>
      <c r="F643" s="22"/>
      <c r="G643" s="22"/>
      <c r="I643" s="25"/>
      <c r="J643" s="25"/>
      <c r="K643" s="25"/>
      <c r="L643" s="25"/>
      <c r="M643" s="25"/>
      <c r="N643" s="25"/>
      <c r="O643" s="25"/>
      <c r="P643" s="25"/>
      <c r="Q643" s="25"/>
      <c r="R643" s="168"/>
      <c r="S643" s="172"/>
      <c r="T643" s="25"/>
      <c r="U643" s="25"/>
      <c r="V643" s="25"/>
      <c r="W643" s="25"/>
      <c r="X643" s="25"/>
      <c r="Y643" s="25"/>
    </row>
    <row r="644" spans="1:25" s="68" customFormat="1" ht="12.75" customHeight="1">
      <c r="A644" s="22"/>
      <c r="B644" s="23"/>
      <c r="C644" s="19"/>
      <c r="D644" s="19"/>
      <c r="E644" s="52"/>
      <c r="F644" s="22"/>
      <c r="G644" s="22"/>
      <c r="I644" s="25"/>
      <c r="J644" s="25"/>
      <c r="K644" s="25"/>
      <c r="L644" s="25"/>
      <c r="M644" s="25"/>
      <c r="N644" s="25"/>
      <c r="O644" s="25"/>
      <c r="P644" s="25"/>
      <c r="Q644" s="25"/>
      <c r="R644" s="168"/>
      <c r="S644" s="172"/>
      <c r="T644" s="25"/>
      <c r="U644" s="25"/>
      <c r="V644" s="25"/>
      <c r="W644" s="25"/>
      <c r="X644" s="25"/>
      <c r="Y644" s="25"/>
    </row>
    <row r="645" spans="1:25" s="68" customFormat="1" ht="12.75" customHeight="1">
      <c r="A645" s="22"/>
      <c r="B645" s="23"/>
      <c r="C645" s="19"/>
      <c r="D645" s="19"/>
      <c r="E645" s="52"/>
      <c r="F645" s="22"/>
      <c r="G645" s="22"/>
      <c r="I645" s="25"/>
      <c r="J645" s="25"/>
      <c r="K645" s="25"/>
      <c r="L645" s="25"/>
      <c r="M645" s="25"/>
      <c r="N645" s="25"/>
      <c r="O645" s="25"/>
      <c r="P645" s="25"/>
      <c r="Q645" s="25"/>
      <c r="R645" s="168"/>
      <c r="S645" s="172"/>
      <c r="T645" s="25"/>
      <c r="U645" s="25"/>
      <c r="V645" s="25"/>
      <c r="W645" s="25"/>
      <c r="X645" s="25"/>
      <c r="Y645" s="25"/>
    </row>
    <row r="646" spans="1:25" s="68" customFormat="1" ht="12.75" customHeight="1">
      <c r="A646" s="22"/>
      <c r="B646" s="23"/>
      <c r="C646" s="19"/>
      <c r="D646" s="19"/>
      <c r="E646" s="52"/>
      <c r="F646" s="22"/>
      <c r="G646" s="22"/>
      <c r="I646" s="25"/>
      <c r="J646" s="25"/>
      <c r="K646" s="25"/>
      <c r="L646" s="25"/>
      <c r="M646" s="25"/>
      <c r="N646" s="25"/>
      <c r="O646" s="25"/>
      <c r="P646" s="25"/>
      <c r="Q646" s="25"/>
      <c r="R646" s="168"/>
      <c r="S646" s="172"/>
      <c r="T646" s="25"/>
      <c r="U646" s="25"/>
      <c r="V646" s="25"/>
      <c r="W646" s="25"/>
      <c r="X646" s="25"/>
      <c r="Y646" s="25"/>
    </row>
    <row r="647" spans="1:25" s="68" customFormat="1" ht="12.75" customHeight="1">
      <c r="A647" s="22"/>
      <c r="B647" s="23"/>
      <c r="C647" s="19"/>
      <c r="D647" s="19"/>
      <c r="E647" s="52"/>
      <c r="F647" s="22"/>
      <c r="G647" s="22"/>
      <c r="I647" s="25"/>
      <c r="J647" s="25"/>
      <c r="K647" s="25"/>
      <c r="L647" s="25"/>
      <c r="M647" s="25"/>
      <c r="N647" s="25"/>
      <c r="O647" s="25"/>
      <c r="P647" s="25"/>
      <c r="Q647" s="25"/>
      <c r="R647" s="168"/>
      <c r="S647" s="172"/>
      <c r="T647" s="25"/>
      <c r="U647" s="25"/>
      <c r="V647" s="25"/>
      <c r="W647" s="25"/>
      <c r="X647" s="25"/>
      <c r="Y647" s="25"/>
    </row>
    <row r="648" spans="1:25" s="68" customFormat="1" ht="12.75" customHeight="1">
      <c r="A648" s="22"/>
      <c r="B648" s="23"/>
      <c r="C648" s="19"/>
      <c r="D648" s="19"/>
      <c r="E648" s="52"/>
      <c r="F648" s="22"/>
      <c r="G648" s="22"/>
      <c r="I648" s="25"/>
      <c r="J648" s="25"/>
      <c r="K648" s="25"/>
      <c r="L648" s="25"/>
      <c r="M648" s="25"/>
      <c r="N648" s="25"/>
      <c r="O648" s="25"/>
      <c r="P648" s="25"/>
      <c r="Q648" s="25"/>
      <c r="R648" s="168"/>
      <c r="S648" s="172"/>
      <c r="T648" s="25"/>
      <c r="U648" s="25"/>
      <c r="V648" s="25"/>
      <c r="W648" s="25"/>
      <c r="X648" s="25"/>
      <c r="Y648" s="25"/>
    </row>
    <row r="649" spans="1:25" s="68" customFormat="1" ht="12.75" customHeight="1">
      <c r="A649" s="22"/>
      <c r="B649" s="23"/>
      <c r="C649" s="19"/>
      <c r="D649" s="19"/>
      <c r="E649" s="52"/>
      <c r="F649" s="22"/>
      <c r="G649" s="22"/>
      <c r="I649" s="25"/>
      <c r="J649" s="25"/>
      <c r="K649" s="25"/>
      <c r="L649" s="25"/>
      <c r="M649" s="25"/>
      <c r="N649" s="25"/>
      <c r="O649" s="25"/>
      <c r="P649" s="25"/>
      <c r="Q649" s="25"/>
      <c r="R649" s="168"/>
      <c r="S649" s="172"/>
      <c r="T649" s="25"/>
      <c r="U649" s="25"/>
      <c r="V649" s="25"/>
      <c r="W649" s="25"/>
      <c r="X649" s="25"/>
      <c r="Y649" s="25"/>
    </row>
    <row r="650" spans="1:25" s="68" customFormat="1" ht="12.75" customHeight="1">
      <c r="A650" s="22"/>
      <c r="B650" s="23"/>
      <c r="C650" s="19"/>
      <c r="D650" s="19"/>
      <c r="E650" s="52"/>
      <c r="F650" s="22"/>
      <c r="G650" s="22"/>
      <c r="I650" s="25"/>
      <c r="J650" s="25"/>
      <c r="K650" s="25"/>
      <c r="L650" s="25"/>
      <c r="M650" s="25"/>
      <c r="N650" s="25"/>
      <c r="O650" s="25"/>
      <c r="P650" s="25"/>
      <c r="Q650" s="25"/>
      <c r="R650" s="168"/>
      <c r="S650" s="172"/>
      <c r="T650" s="25"/>
      <c r="U650" s="25"/>
      <c r="V650" s="25"/>
      <c r="W650" s="25"/>
      <c r="X650" s="25"/>
      <c r="Y650" s="25"/>
    </row>
    <row r="651" spans="1:25" s="68" customFormat="1" ht="12.75" customHeight="1">
      <c r="A651" s="22"/>
      <c r="B651" s="23"/>
      <c r="C651" s="19"/>
      <c r="D651" s="19"/>
      <c r="E651" s="52"/>
      <c r="F651" s="22"/>
      <c r="G651" s="22"/>
      <c r="I651" s="25"/>
      <c r="J651" s="25"/>
      <c r="K651" s="25"/>
      <c r="L651" s="25"/>
      <c r="M651" s="25"/>
      <c r="N651" s="25"/>
      <c r="O651" s="25"/>
      <c r="P651" s="25"/>
      <c r="Q651" s="25"/>
      <c r="R651" s="168"/>
      <c r="S651" s="172"/>
      <c r="T651" s="25"/>
      <c r="U651" s="25"/>
      <c r="V651" s="25"/>
      <c r="W651" s="25"/>
      <c r="X651" s="25"/>
      <c r="Y651" s="25"/>
    </row>
    <row r="652" spans="1:25" s="68" customFormat="1" ht="12.75" customHeight="1">
      <c r="A652" s="22"/>
      <c r="B652" s="23"/>
      <c r="C652" s="19"/>
      <c r="D652" s="19"/>
      <c r="E652" s="52"/>
      <c r="F652" s="22"/>
      <c r="G652" s="22"/>
      <c r="I652" s="25"/>
      <c r="J652" s="25"/>
      <c r="K652" s="25"/>
      <c r="L652" s="25"/>
      <c r="M652" s="25"/>
      <c r="N652" s="25"/>
      <c r="O652" s="25"/>
      <c r="P652" s="25"/>
      <c r="Q652" s="25"/>
      <c r="R652" s="168"/>
      <c r="S652" s="172"/>
      <c r="T652" s="25"/>
      <c r="U652" s="25"/>
      <c r="V652" s="25"/>
      <c r="W652" s="25"/>
      <c r="X652" s="25"/>
      <c r="Y652" s="25"/>
    </row>
    <row r="653" spans="1:25" s="68" customFormat="1" ht="12.75" customHeight="1">
      <c r="A653" s="22"/>
      <c r="B653" s="23"/>
      <c r="C653" s="19"/>
      <c r="D653" s="19"/>
      <c r="E653" s="52"/>
      <c r="F653" s="22"/>
      <c r="G653" s="22"/>
      <c r="I653" s="25"/>
      <c r="J653" s="25"/>
      <c r="K653" s="25"/>
      <c r="L653" s="25"/>
      <c r="M653" s="25"/>
      <c r="N653" s="25"/>
      <c r="O653" s="25"/>
      <c r="P653" s="25"/>
      <c r="Q653" s="25"/>
      <c r="R653" s="168"/>
      <c r="S653" s="172"/>
      <c r="T653" s="25"/>
      <c r="U653" s="25"/>
      <c r="V653" s="25"/>
      <c r="W653" s="25"/>
      <c r="X653" s="25"/>
      <c r="Y653" s="25"/>
    </row>
    <row r="654" spans="1:25" s="68" customFormat="1" ht="12.75" customHeight="1">
      <c r="A654" s="22"/>
      <c r="B654" s="23"/>
      <c r="C654" s="19"/>
      <c r="D654" s="19"/>
      <c r="E654" s="52"/>
      <c r="F654" s="22"/>
      <c r="G654" s="22"/>
      <c r="I654" s="25"/>
      <c r="J654" s="25"/>
      <c r="K654" s="25"/>
      <c r="L654" s="25"/>
      <c r="M654" s="25"/>
      <c r="N654" s="25"/>
      <c r="O654" s="25"/>
      <c r="P654" s="25"/>
      <c r="Q654" s="25"/>
      <c r="R654" s="168"/>
      <c r="S654" s="172"/>
      <c r="T654" s="25"/>
      <c r="U654" s="25"/>
      <c r="V654" s="25"/>
      <c r="W654" s="25"/>
      <c r="X654" s="25"/>
      <c r="Y654" s="25"/>
    </row>
    <row r="655" spans="1:25" s="68" customFormat="1" ht="12.75" customHeight="1">
      <c r="A655" s="22"/>
      <c r="B655" s="23"/>
      <c r="C655" s="19"/>
      <c r="D655" s="19"/>
      <c r="E655" s="52"/>
      <c r="F655" s="22"/>
      <c r="G655" s="22"/>
      <c r="I655" s="25"/>
      <c r="J655" s="25"/>
      <c r="K655" s="25"/>
      <c r="L655" s="25"/>
      <c r="M655" s="25"/>
      <c r="N655" s="25"/>
      <c r="O655" s="25"/>
      <c r="P655" s="25"/>
      <c r="Q655" s="25"/>
      <c r="R655" s="168"/>
      <c r="S655" s="172"/>
      <c r="T655" s="25"/>
      <c r="U655" s="25"/>
      <c r="V655" s="25"/>
      <c r="W655" s="25"/>
      <c r="X655" s="25"/>
      <c r="Y655" s="25"/>
    </row>
    <row r="656" spans="1:25" s="68" customFormat="1" ht="12.75" customHeight="1">
      <c r="A656" s="22"/>
      <c r="B656" s="23"/>
      <c r="C656" s="19"/>
      <c r="D656" s="19"/>
      <c r="E656" s="52"/>
      <c r="F656" s="22"/>
      <c r="G656" s="22"/>
      <c r="I656" s="25"/>
      <c r="J656" s="25"/>
      <c r="K656" s="25"/>
      <c r="L656" s="25"/>
      <c r="M656" s="25"/>
      <c r="N656" s="25"/>
      <c r="O656" s="25"/>
      <c r="P656" s="25"/>
      <c r="Q656" s="25"/>
      <c r="R656" s="168"/>
      <c r="S656" s="172"/>
      <c r="T656" s="25"/>
      <c r="U656" s="25"/>
      <c r="V656" s="25"/>
      <c r="W656" s="25"/>
      <c r="X656" s="25"/>
      <c r="Y656" s="25"/>
    </row>
    <row r="657" spans="1:25" s="68" customFormat="1" ht="12.75" customHeight="1">
      <c r="A657" s="22"/>
      <c r="B657" s="23"/>
      <c r="C657" s="19"/>
      <c r="D657" s="19"/>
      <c r="E657" s="52"/>
      <c r="F657" s="22"/>
      <c r="G657" s="22"/>
      <c r="I657" s="25"/>
      <c r="J657" s="25"/>
      <c r="K657" s="25"/>
      <c r="L657" s="25"/>
      <c r="M657" s="25"/>
      <c r="N657" s="25"/>
      <c r="O657" s="25"/>
      <c r="P657" s="25"/>
      <c r="Q657" s="25"/>
      <c r="R657" s="168"/>
      <c r="S657" s="172"/>
      <c r="T657" s="25"/>
      <c r="U657" s="25"/>
      <c r="V657" s="25"/>
      <c r="W657" s="25"/>
      <c r="X657" s="25"/>
      <c r="Y657" s="25"/>
    </row>
    <row r="658" spans="1:25" s="68" customFormat="1" ht="12.75" customHeight="1">
      <c r="A658" s="22"/>
      <c r="B658" s="23"/>
      <c r="C658" s="19"/>
      <c r="D658" s="19"/>
      <c r="E658" s="52"/>
      <c r="F658" s="22"/>
      <c r="G658" s="22"/>
      <c r="I658" s="25"/>
      <c r="J658" s="25"/>
      <c r="K658" s="25"/>
      <c r="L658" s="25"/>
      <c r="M658" s="25"/>
      <c r="N658" s="25"/>
      <c r="O658" s="25"/>
      <c r="P658" s="25"/>
      <c r="Q658" s="25"/>
      <c r="R658" s="168"/>
      <c r="S658" s="172"/>
      <c r="T658" s="25"/>
      <c r="U658" s="25"/>
      <c r="V658" s="25"/>
      <c r="W658" s="25"/>
      <c r="X658" s="25"/>
      <c r="Y658" s="25"/>
    </row>
    <row r="659" spans="1:25" s="68" customFormat="1" ht="12.75" customHeight="1">
      <c r="A659" s="22"/>
      <c r="B659" s="23"/>
      <c r="C659" s="19"/>
      <c r="D659" s="19"/>
      <c r="E659" s="52"/>
      <c r="F659" s="22"/>
      <c r="G659" s="22"/>
      <c r="I659" s="25"/>
      <c r="J659" s="25"/>
      <c r="K659" s="25"/>
      <c r="L659" s="25"/>
      <c r="M659" s="25"/>
      <c r="N659" s="25"/>
      <c r="O659" s="25"/>
      <c r="P659" s="25"/>
      <c r="Q659" s="25"/>
      <c r="R659" s="168"/>
      <c r="S659" s="172"/>
      <c r="T659" s="25"/>
      <c r="U659" s="25"/>
      <c r="V659" s="25"/>
      <c r="W659" s="25"/>
      <c r="X659" s="25"/>
      <c r="Y659" s="25"/>
    </row>
    <row r="660" spans="1:25" s="68" customFormat="1" ht="12.75" customHeight="1">
      <c r="A660" s="22"/>
      <c r="B660" s="23"/>
      <c r="C660" s="19"/>
      <c r="D660" s="19"/>
      <c r="E660" s="52"/>
      <c r="F660" s="22"/>
      <c r="G660" s="22"/>
      <c r="I660" s="25"/>
      <c r="J660" s="25"/>
      <c r="K660" s="25"/>
      <c r="L660" s="25"/>
      <c r="M660" s="25"/>
      <c r="N660" s="25"/>
      <c r="O660" s="25"/>
      <c r="P660" s="25"/>
      <c r="Q660" s="25"/>
      <c r="R660" s="168"/>
      <c r="S660" s="172"/>
      <c r="T660" s="25"/>
      <c r="U660" s="25"/>
      <c r="V660" s="25"/>
      <c r="W660" s="25"/>
      <c r="X660" s="25"/>
      <c r="Y660" s="25"/>
    </row>
    <row r="661" spans="1:25" s="68" customFormat="1" ht="12.75" customHeight="1">
      <c r="A661" s="22"/>
      <c r="B661" s="23"/>
      <c r="C661" s="19"/>
      <c r="D661" s="19"/>
      <c r="E661" s="52"/>
      <c r="F661" s="22"/>
      <c r="G661" s="22"/>
      <c r="I661" s="25"/>
      <c r="J661" s="25"/>
      <c r="K661" s="25"/>
      <c r="L661" s="25"/>
      <c r="M661" s="25"/>
      <c r="N661" s="25"/>
      <c r="O661" s="25"/>
      <c r="P661" s="25"/>
      <c r="Q661" s="25"/>
      <c r="R661" s="168"/>
      <c r="S661" s="172"/>
      <c r="T661" s="25"/>
      <c r="U661" s="25"/>
      <c r="V661" s="25"/>
      <c r="W661" s="25"/>
      <c r="X661" s="25"/>
      <c r="Y661" s="25"/>
    </row>
    <row r="662" spans="1:25" s="68" customFormat="1" ht="12.75" customHeight="1">
      <c r="A662" s="22"/>
      <c r="B662" s="23"/>
      <c r="C662" s="19"/>
      <c r="D662" s="19"/>
      <c r="E662" s="52"/>
      <c r="F662" s="22"/>
      <c r="G662" s="22"/>
      <c r="I662" s="25"/>
      <c r="J662" s="25"/>
      <c r="K662" s="25"/>
      <c r="L662" s="25"/>
      <c r="M662" s="25"/>
      <c r="N662" s="25"/>
      <c r="O662" s="25"/>
      <c r="P662" s="25"/>
      <c r="Q662" s="25"/>
      <c r="R662" s="168"/>
      <c r="S662" s="172"/>
      <c r="T662" s="25"/>
      <c r="U662" s="25"/>
      <c r="V662" s="25"/>
      <c r="W662" s="25"/>
      <c r="X662" s="25"/>
      <c r="Y662" s="25"/>
    </row>
    <row r="663" spans="1:25" s="68" customFormat="1" ht="12.75" customHeight="1">
      <c r="A663" s="22"/>
      <c r="B663" s="23"/>
      <c r="C663" s="19"/>
      <c r="D663" s="19"/>
      <c r="E663" s="52"/>
      <c r="F663" s="22"/>
      <c r="G663" s="22"/>
      <c r="I663" s="25"/>
      <c r="J663" s="25"/>
      <c r="K663" s="25"/>
      <c r="L663" s="25"/>
      <c r="M663" s="25"/>
      <c r="N663" s="25"/>
      <c r="O663" s="25"/>
      <c r="P663" s="25"/>
      <c r="Q663" s="25"/>
      <c r="R663" s="168"/>
      <c r="S663" s="172"/>
      <c r="T663" s="25"/>
      <c r="U663" s="25"/>
      <c r="V663" s="25"/>
      <c r="W663" s="25"/>
      <c r="X663" s="25"/>
      <c r="Y663" s="25"/>
    </row>
    <row r="664" spans="1:25" s="68" customFormat="1" ht="12.75" customHeight="1">
      <c r="A664" s="22"/>
      <c r="B664" s="23"/>
      <c r="C664" s="19"/>
      <c r="D664" s="19"/>
      <c r="E664" s="52"/>
      <c r="F664" s="22"/>
      <c r="G664" s="22"/>
      <c r="I664" s="25"/>
      <c r="J664" s="25"/>
      <c r="K664" s="25"/>
      <c r="L664" s="25"/>
      <c r="M664" s="25"/>
      <c r="N664" s="25"/>
      <c r="O664" s="25"/>
      <c r="P664" s="25"/>
      <c r="Q664" s="25"/>
      <c r="R664" s="168"/>
      <c r="S664" s="172"/>
      <c r="T664" s="25"/>
      <c r="U664" s="25"/>
      <c r="V664" s="25"/>
      <c r="W664" s="25"/>
      <c r="X664" s="25"/>
      <c r="Y664" s="25"/>
    </row>
    <row r="665" spans="1:25" s="68" customFormat="1" ht="12.75" customHeight="1">
      <c r="A665" s="22"/>
      <c r="B665" s="23"/>
      <c r="C665" s="19"/>
      <c r="D665" s="19"/>
      <c r="E665" s="52"/>
      <c r="F665" s="22"/>
      <c r="G665" s="22"/>
      <c r="I665" s="25"/>
      <c r="J665" s="25"/>
      <c r="K665" s="25"/>
      <c r="L665" s="25"/>
      <c r="M665" s="25"/>
      <c r="N665" s="25"/>
      <c r="O665" s="25"/>
      <c r="P665" s="25"/>
      <c r="Q665" s="25"/>
      <c r="R665" s="168"/>
      <c r="S665" s="172"/>
      <c r="T665" s="25"/>
      <c r="U665" s="25"/>
      <c r="V665" s="25"/>
      <c r="W665" s="25"/>
      <c r="X665" s="25"/>
      <c r="Y665" s="25"/>
    </row>
    <row r="666" spans="1:25" s="68" customFormat="1" ht="12.75" customHeight="1">
      <c r="A666" s="22"/>
      <c r="B666" s="23"/>
      <c r="C666" s="19"/>
      <c r="D666" s="19"/>
      <c r="E666" s="52"/>
      <c r="F666" s="22"/>
      <c r="G666" s="22"/>
      <c r="I666" s="25"/>
      <c r="J666" s="25"/>
      <c r="K666" s="25"/>
      <c r="L666" s="25"/>
      <c r="M666" s="25"/>
      <c r="N666" s="25"/>
      <c r="O666" s="25"/>
      <c r="P666" s="25"/>
      <c r="Q666" s="25"/>
      <c r="R666" s="168"/>
      <c r="S666" s="172"/>
      <c r="T666" s="25"/>
      <c r="U666" s="25"/>
      <c r="V666" s="25"/>
      <c r="W666" s="25"/>
      <c r="X666" s="25"/>
      <c r="Y666" s="25"/>
    </row>
    <row r="667" spans="1:25" s="68" customFormat="1" ht="12.75" customHeight="1">
      <c r="A667" s="22"/>
      <c r="B667" s="23"/>
      <c r="C667" s="19"/>
      <c r="D667" s="19"/>
      <c r="E667" s="52"/>
      <c r="F667" s="22"/>
      <c r="G667" s="22"/>
      <c r="I667" s="25"/>
      <c r="J667" s="25"/>
      <c r="K667" s="25"/>
      <c r="L667" s="25"/>
      <c r="M667" s="25"/>
      <c r="N667" s="25"/>
      <c r="O667" s="25"/>
      <c r="P667" s="25"/>
      <c r="Q667" s="25"/>
      <c r="R667" s="168"/>
      <c r="S667" s="172"/>
      <c r="T667" s="25"/>
      <c r="U667" s="25"/>
      <c r="V667" s="25"/>
      <c r="W667" s="25"/>
      <c r="X667" s="25"/>
      <c r="Y667" s="25"/>
    </row>
    <row r="668" spans="1:25" s="68" customFormat="1" ht="12.75" customHeight="1">
      <c r="A668" s="22"/>
      <c r="B668" s="23"/>
      <c r="C668" s="19"/>
      <c r="D668" s="19"/>
      <c r="E668" s="52"/>
      <c r="F668" s="22"/>
      <c r="G668" s="22"/>
      <c r="I668" s="25"/>
      <c r="J668" s="25"/>
      <c r="K668" s="25"/>
      <c r="L668" s="25"/>
      <c r="M668" s="25"/>
      <c r="N668" s="25"/>
      <c r="O668" s="25"/>
      <c r="P668" s="25"/>
      <c r="Q668" s="25"/>
      <c r="R668" s="168"/>
      <c r="S668" s="172"/>
      <c r="T668" s="25"/>
      <c r="U668" s="25"/>
      <c r="V668" s="25"/>
      <c r="W668" s="25"/>
      <c r="X668" s="25"/>
      <c r="Y668" s="25"/>
    </row>
    <row r="669" spans="1:25" s="68" customFormat="1" ht="12.75" customHeight="1">
      <c r="A669" s="22"/>
      <c r="B669" s="23"/>
      <c r="C669" s="19"/>
      <c r="D669" s="19"/>
      <c r="E669" s="52"/>
      <c r="F669" s="22"/>
      <c r="G669" s="22"/>
      <c r="I669" s="25"/>
      <c r="J669" s="25"/>
      <c r="K669" s="25"/>
      <c r="L669" s="25"/>
      <c r="M669" s="25"/>
      <c r="N669" s="25"/>
      <c r="O669" s="25"/>
      <c r="P669" s="25"/>
      <c r="Q669" s="25"/>
      <c r="R669" s="168"/>
      <c r="S669" s="172"/>
      <c r="T669" s="25"/>
      <c r="U669" s="25"/>
      <c r="V669" s="25"/>
      <c r="W669" s="25"/>
      <c r="X669" s="25"/>
      <c r="Y669" s="25"/>
    </row>
    <row r="670" spans="1:25" s="68" customFormat="1" ht="12.75" customHeight="1">
      <c r="A670" s="22"/>
      <c r="B670" s="23"/>
      <c r="C670" s="19"/>
      <c r="D670" s="19"/>
      <c r="E670" s="52"/>
      <c r="F670" s="22"/>
      <c r="G670" s="22"/>
      <c r="I670" s="25"/>
      <c r="J670" s="25"/>
      <c r="K670" s="25"/>
      <c r="L670" s="25"/>
      <c r="M670" s="25"/>
      <c r="N670" s="25"/>
      <c r="O670" s="25"/>
      <c r="P670" s="25"/>
      <c r="Q670" s="25"/>
      <c r="R670" s="168"/>
      <c r="S670" s="172"/>
      <c r="T670" s="25"/>
      <c r="U670" s="25"/>
      <c r="V670" s="25"/>
      <c r="W670" s="25"/>
      <c r="X670" s="25"/>
      <c r="Y670" s="25"/>
    </row>
    <row r="671" spans="1:25" s="68" customFormat="1" ht="12.75" customHeight="1">
      <c r="A671" s="22"/>
      <c r="B671" s="23"/>
      <c r="C671" s="19"/>
      <c r="D671" s="19"/>
      <c r="E671" s="52"/>
      <c r="F671" s="22"/>
      <c r="G671" s="22"/>
      <c r="I671" s="25"/>
      <c r="J671" s="25"/>
      <c r="K671" s="25"/>
      <c r="L671" s="25"/>
      <c r="M671" s="25"/>
      <c r="N671" s="25"/>
      <c r="O671" s="25"/>
      <c r="P671" s="25"/>
      <c r="Q671" s="25"/>
      <c r="R671" s="168"/>
      <c r="S671" s="172"/>
      <c r="T671" s="25"/>
      <c r="U671" s="25"/>
      <c r="V671" s="25"/>
      <c r="W671" s="25"/>
      <c r="X671" s="25"/>
      <c r="Y671" s="25"/>
    </row>
    <row r="672" spans="1:25" s="68" customFormat="1" ht="12.75" customHeight="1">
      <c r="A672" s="22"/>
      <c r="B672" s="23"/>
      <c r="C672" s="19"/>
      <c r="D672" s="19"/>
      <c r="E672" s="52"/>
      <c r="F672" s="22"/>
      <c r="G672" s="22"/>
      <c r="I672" s="25"/>
      <c r="J672" s="25"/>
      <c r="K672" s="25"/>
      <c r="L672" s="25"/>
      <c r="M672" s="25"/>
      <c r="N672" s="25"/>
      <c r="O672" s="25"/>
      <c r="P672" s="25"/>
      <c r="Q672" s="25"/>
      <c r="R672" s="168"/>
      <c r="S672" s="172"/>
      <c r="T672" s="25"/>
      <c r="U672" s="25"/>
      <c r="V672" s="25"/>
      <c r="W672" s="25"/>
      <c r="X672" s="25"/>
      <c r="Y672" s="25"/>
    </row>
    <row r="673" spans="1:25" s="68" customFormat="1" ht="12.75" customHeight="1">
      <c r="A673" s="22"/>
      <c r="B673" s="23"/>
      <c r="C673" s="19"/>
      <c r="D673" s="19"/>
      <c r="E673" s="52"/>
      <c r="F673" s="22"/>
      <c r="G673" s="22"/>
      <c r="I673" s="25"/>
      <c r="J673" s="25"/>
      <c r="K673" s="25"/>
      <c r="L673" s="25"/>
      <c r="M673" s="25"/>
      <c r="N673" s="25"/>
      <c r="O673" s="25"/>
      <c r="P673" s="25"/>
      <c r="Q673" s="25"/>
      <c r="R673" s="168"/>
      <c r="S673" s="172"/>
      <c r="T673" s="25"/>
      <c r="U673" s="25"/>
      <c r="V673" s="25"/>
      <c r="W673" s="25"/>
      <c r="X673" s="25"/>
      <c r="Y673" s="25"/>
    </row>
    <row r="674" spans="1:25" s="68" customFormat="1" ht="12.75" customHeight="1">
      <c r="A674" s="22"/>
      <c r="B674" s="23"/>
      <c r="C674" s="19"/>
      <c r="D674" s="19"/>
      <c r="E674" s="52"/>
      <c r="F674" s="22"/>
      <c r="G674" s="22"/>
      <c r="I674" s="25"/>
      <c r="J674" s="25"/>
      <c r="K674" s="25"/>
      <c r="L674" s="25"/>
      <c r="M674" s="25"/>
      <c r="N674" s="25"/>
      <c r="O674" s="25"/>
      <c r="P674" s="25"/>
      <c r="Q674" s="25"/>
      <c r="R674" s="168"/>
      <c r="S674" s="172"/>
      <c r="T674" s="25"/>
      <c r="U674" s="25"/>
      <c r="V674" s="25"/>
      <c r="W674" s="25"/>
      <c r="X674" s="25"/>
      <c r="Y674" s="25"/>
    </row>
    <row r="675" spans="1:25" s="68" customFormat="1" ht="12.75" customHeight="1">
      <c r="A675" s="22"/>
      <c r="B675" s="23"/>
      <c r="C675" s="19"/>
      <c r="D675" s="19"/>
      <c r="E675" s="52"/>
      <c r="F675" s="22"/>
      <c r="G675" s="22"/>
      <c r="I675" s="25"/>
      <c r="J675" s="25"/>
      <c r="K675" s="25"/>
      <c r="L675" s="25"/>
      <c r="M675" s="25"/>
      <c r="N675" s="25"/>
      <c r="O675" s="25"/>
      <c r="P675" s="25"/>
      <c r="Q675" s="25"/>
      <c r="R675" s="168"/>
      <c r="S675" s="172"/>
      <c r="T675" s="25"/>
      <c r="U675" s="25"/>
      <c r="V675" s="25"/>
      <c r="W675" s="25"/>
      <c r="X675" s="25"/>
      <c r="Y675" s="25"/>
    </row>
    <row r="676" spans="1:25" s="68" customFormat="1" ht="12.75" customHeight="1">
      <c r="A676" s="22"/>
      <c r="B676" s="23"/>
      <c r="C676" s="19"/>
      <c r="D676" s="19"/>
      <c r="E676" s="52"/>
      <c r="F676" s="22"/>
      <c r="G676" s="22"/>
      <c r="I676" s="25"/>
      <c r="J676" s="25"/>
      <c r="K676" s="25"/>
      <c r="L676" s="25"/>
      <c r="M676" s="25"/>
      <c r="N676" s="25"/>
      <c r="O676" s="25"/>
      <c r="P676" s="25"/>
      <c r="Q676" s="25"/>
      <c r="R676" s="168"/>
      <c r="S676" s="172"/>
      <c r="T676" s="25"/>
      <c r="U676" s="25"/>
      <c r="V676" s="25"/>
      <c r="W676" s="25"/>
      <c r="X676" s="25"/>
      <c r="Y676" s="25"/>
    </row>
    <row r="677" spans="1:25" s="68" customFormat="1" ht="12.75" customHeight="1">
      <c r="A677" s="22"/>
      <c r="B677" s="23"/>
      <c r="C677" s="19"/>
      <c r="D677" s="19"/>
      <c r="E677" s="52"/>
      <c r="F677" s="22"/>
      <c r="G677" s="22"/>
      <c r="I677" s="25"/>
      <c r="J677" s="25"/>
      <c r="K677" s="25"/>
      <c r="L677" s="25"/>
      <c r="M677" s="25"/>
      <c r="N677" s="25"/>
      <c r="O677" s="25"/>
      <c r="P677" s="25"/>
      <c r="Q677" s="25"/>
      <c r="R677" s="168"/>
      <c r="S677" s="172"/>
      <c r="T677" s="25"/>
      <c r="U677" s="25"/>
      <c r="V677" s="25"/>
      <c r="W677" s="25"/>
      <c r="X677" s="25"/>
      <c r="Y677" s="25"/>
    </row>
    <row r="678" spans="1:25" s="68" customFormat="1" ht="12.75" customHeight="1">
      <c r="A678" s="22"/>
      <c r="B678" s="23"/>
      <c r="C678" s="19"/>
      <c r="D678" s="19"/>
      <c r="E678" s="52"/>
      <c r="F678" s="22"/>
      <c r="G678" s="22"/>
      <c r="I678" s="25"/>
      <c r="J678" s="25"/>
      <c r="K678" s="25"/>
      <c r="L678" s="25"/>
      <c r="M678" s="25"/>
      <c r="N678" s="25"/>
      <c r="O678" s="25"/>
      <c r="P678" s="25"/>
      <c r="Q678" s="25"/>
      <c r="R678" s="168"/>
      <c r="S678" s="172"/>
      <c r="T678" s="25"/>
      <c r="U678" s="25"/>
      <c r="V678" s="25"/>
      <c r="W678" s="25"/>
      <c r="X678" s="25"/>
      <c r="Y678" s="25"/>
    </row>
    <row r="679" spans="1:25" s="68" customFormat="1" ht="12.75" customHeight="1">
      <c r="A679" s="22"/>
      <c r="B679" s="23"/>
      <c r="C679" s="19"/>
      <c r="D679" s="19"/>
      <c r="E679" s="52"/>
      <c r="F679" s="22"/>
      <c r="G679" s="22"/>
      <c r="I679" s="25"/>
      <c r="J679" s="25"/>
      <c r="K679" s="25"/>
      <c r="L679" s="25"/>
      <c r="M679" s="25"/>
      <c r="N679" s="25"/>
      <c r="O679" s="25"/>
      <c r="P679" s="25"/>
      <c r="Q679" s="25"/>
      <c r="R679" s="168"/>
      <c r="S679" s="172"/>
      <c r="T679" s="25"/>
      <c r="U679" s="25"/>
      <c r="V679" s="25"/>
      <c r="W679" s="25"/>
      <c r="X679" s="25"/>
      <c r="Y679" s="25"/>
    </row>
    <row r="680" spans="1:25" s="68" customFormat="1" ht="12.75" customHeight="1">
      <c r="A680" s="22"/>
      <c r="B680" s="23"/>
      <c r="C680" s="19"/>
      <c r="D680" s="19"/>
      <c r="E680" s="52"/>
      <c r="F680" s="22"/>
      <c r="G680" s="22"/>
      <c r="I680" s="25"/>
      <c r="J680" s="25"/>
      <c r="K680" s="25"/>
      <c r="L680" s="25"/>
      <c r="M680" s="25"/>
      <c r="N680" s="25"/>
      <c r="O680" s="25"/>
      <c r="P680" s="25"/>
      <c r="Q680" s="25"/>
      <c r="R680" s="168"/>
      <c r="S680" s="172"/>
      <c r="T680" s="25"/>
      <c r="U680" s="25"/>
      <c r="V680" s="25"/>
      <c r="W680" s="25"/>
      <c r="X680" s="25"/>
      <c r="Y680" s="25"/>
    </row>
    <row r="681" spans="1:25" s="68" customFormat="1" ht="12.75" customHeight="1">
      <c r="A681" s="22"/>
      <c r="B681" s="23"/>
      <c r="C681" s="19"/>
      <c r="D681" s="19"/>
      <c r="E681" s="52"/>
      <c r="F681" s="22"/>
      <c r="G681" s="22"/>
      <c r="I681" s="25"/>
      <c r="J681" s="25"/>
      <c r="K681" s="25"/>
      <c r="L681" s="25"/>
      <c r="M681" s="25"/>
      <c r="N681" s="25"/>
      <c r="O681" s="25"/>
      <c r="P681" s="25"/>
      <c r="Q681" s="25"/>
      <c r="R681" s="168"/>
      <c r="S681" s="172"/>
      <c r="T681" s="25"/>
      <c r="U681" s="25"/>
      <c r="V681" s="25"/>
      <c r="W681" s="25"/>
      <c r="X681" s="25"/>
      <c r="Y681" s="25"/>
    </row>
    <row r="682" spans="1:25" s="68" customFormat="1" ht="12.75" customHeight="1">
      <c r="A682" s="22"/>
      <c r="B682" s="23"/>
      <c r="C682" s="19"/>
      <c r="D682" s="19"/>
      <c r="E682" s="52"/>
      <c r="F682" s="22"/>
      <c r="G682" s="22"/>
      <c r="I682" s="25"/>
      <c r="J682" s="25"/>
      <c r="K682" s="25"/>
      <c r="L682" s="25"/>
      <c r="M682" s="25"/>
      <c r="N682" s="25"/>
      <c r="O682" s="25"/>
      <c r="P682" s="25"/>
      <c r="Q682" s="25"/>
      <c r="R682" s="168"/>
      <c r="S682" s="172"/>
      <c r="T682" s="25"/>
      <c r="U682" s="25"/>
      <c r="V682" s="25"/>
      <c r="W682" s="25"/>
      <c r="X682" s="25"/>
      <c r="Y682" s="25"/>
    </row>
    <row r="683" spans="1:25" s="68" customFormat="1" ht="12.75" customHeight="1">
      <c r="A683" s="22"/>
      <c r="B683" s="23"/>
      <c r="C683" s="19"/>
      <c r="D683" s="19"/>
      <c r="E683" s="52"/>
      <c r="F683" s="22"/>
      <c r="G683" s="22"/>
      <c r="I683" s="25"/>
      <c r="J683" s="25"/>
      <c r="K683" s="25"/>
      <c r="L683" s="25"/>
      <c r="M683" s="25"/>
      <c r="N683" s="25"/>
      <c r="O683" s="25"/>
      <c r="P683" s="25"/>
      <c r="Q683" s="25"/>
      <c r="R683" s="168"/>
      <c r="S683" s="172"/>
      <c r="T683" s="25"/>
      <c r="U683" s="25"/>
      <c r="V683" s="25"/>
      <c r="W683" s="25"/>
      <c r="X683" s="25"/>
      <c r="Y683" s="25"/>
    </row>
    <row r="684" spans="1:25" s="68" customFormat="1" ht="12.75" customHeight="1">
      <c r="A684" s="22"/>
      <c r="B684" s="23"/>
      <c r="C684" s="19"/>
      <c r="D684" s="19"/>
      <c r="E684" s="52"/>
      <c r="F684" s="22"/>
      <c r="G684" s="22"/>
      <c r="I684" s="25"/>
      <c r="J684" s="25"/>
      <c r="K684" s="25"/>
      <c r="L684" s="25"/>
      <c r="M684" s="25"/>
      <c r="N684" s="25"/>
      <c r="O684" s="25"/>
      <c r="P684" s="25"/>
      <c r="Q684" s="25"/>
      <c r="R684" s="168"/>
      <c r="S684" s="172"/>
      <c r="T684" s="25"/>
      <c r="U684" s="25"/>
      <c r="V684" s="25"/>
      <c r="W684" s="25"/>
      <c r="X684" s="25"/>
      <c r="Y684" s="25"/>
    </row>
    <row r="685" spans="1:25" s="68" customFormat="1" ht="12.75" customHeight="1">
      <c r="A685" s="22"/>
      <c r="B685" s="23"/>
      <c r="C685" s="19"/>
      <c r="D685" s="19"/>
      <c r="E685" s="52"/>
      <c r="F685" s="22"/>
      <c r="G685" s="22"/>
      <c r="I685" s="25"/>
      <c r="J685" s="25"/>
      <c r="K685" s="25"/>
      <c r="L685" s="25"/>
      <c r="M685" s="25"/>
      <c r="N685" s="25"/>
      <c r="O685" s="25"/>
      <c r="P685" s="25"/>
      <c r="Q685" s="25"/>
      <c r="R685" s="168"/>
      <c r="S685" s="172"/>
      <c r="T685" s="25"/>
      <c r="U685" s="25"/>
      <c r="V685" s="25"/>
      <c r="W685" s="25"/>
      <c r="X685" s="25"/>
      <c r="Y685" s="25"/>
    </row>
    <row r="686" spans="1:25" s="68" customFormat="1" ht="12.75" customHeight="1">
      <c r="A686" s="22"/>
      <c r="B686" s="23"/>
      <c r="C686" s="19"/>
      <c r="D686" s="19"/>
      <c r="E686" s="52"/>
      <c r="F686" s="22"/>
      <c r="G686" s="22"/>
      <c r="I686" s="25"/>
      <c r="J686" s="25"/>
      <c r="K686" s="25"/>
      <c r="L686" s="25"/>
      <c r="M686" s="25"/>
      <c r="N686" s="25"/>
      <c r="O686" s="25"/>
      <c r="P686" s="25"/>
      <c r="Q686" s="25"/>
      <c r="R686" s="168"/>
      <c r="S686" s="172"/>
      <c r="T686" s="25"/>
      <c r="U686" s="25"/>
      <c r="V686" s="25"/>
      <c r="W686" s="25"/>
      <c r="X686" s="25"/>
      <c r="Y686" s="25"/>
    </row>
    <row r="687" spans="1:25" s="68" customFormat="1" ht="12.75" customHeight="1">
      <c r="A687" s="22"/>
      <c r="B687" s="23"/>
      <c r="C687" s="19"/>
      <c r="D687" s="19"/>
      <c r="E687" s="52"/>
      <c r="F687" s="22"/>
      <c r="G687" s="22"/>
      <c r="I687" s="25"/>
      <c r="J687" s="25"/>
      <c r="K687" s="25"/>
      <c r="L687" s="25"/>
      <c r="M687" s="25"/>
      <c r="N687" s="25"/>
      <c r="O687" s="25"/>
      <c r="P687" s="25"/>
      <c r="Q687" s="25"/>
      <c r="R687" s="168"/>
      <c r="S687" s="172"/>
      <c r="T687" s="25"/>
      <c r="U687" s="25"/>
      <c r="V687" s="25"/>
      <c r="W687" s="25"/>
      <c r="X687" s="25"/>
      <c r="Y687" s="25"/>
    </row>
    <row r="688" spans="1:25" s="68" customFormat="1" ht="12.75" customHeight="1">
      <c r="A688" s="22"/>
      <c r="B688" s="23"/>
      <c r="C688" s="19"/>
      <c r="D688" s="19"/>
      <c r="E688" s="52"/>
      <c r="F688" s="22"/>
      <c r="G688" s="22"/>
      <c r="I688" s="25"/>
      <c r="J688" s="25"/>
      <c r="K688" s="25"/>
      <c r="L688" s="25"/>
      <c r="M688" s="25"/>
      <c r="N688" s="25"/>
      <c r="O688" s="25"/>
      <c r="P688" s="25"/>
      <c r="Q688" s="25"/>
      <c r="R688" s="168"/>
      <c r="S688" s="172"/>
      <c r="T688" s="25"/>
      <c r="U688" s="25"/>
      <c r="V688" s="25"/>
      <c r="W688" s="25"/>
      <c r="X688" s="25"/>
      <c r="Y688" s="25"/>
    </row>
    <row r="689" spans="1:25" s="68" customFormat="1" ht="12.75" customHeight="1">
      <c r="A689" s="22"/>
      <c r="B689" s="23"/>
      <c r="C689" s="19"/>
      <c r="D689" s="19"/>
      <c r="E689" s="52"/>
      <c r="F689" s="22"/>
      <c r="G689" s="22"/>
      <c r="I689" s="25"/>
      <c r="J689" s="25"/>
      <c r="K689" s="25"/>
      <c r="L689" s="25"/>
      <c r="M689" s="25"/>
      <c r="N689" s="25"/>
      <c r="O689" s="25"/>
      <c r="P689" s="25"/>
      <c r="Q689" s="25"/>
      <c r="R689" s="168"/>
      <c r="S689" s="172"/>
      <c r="T689" s="25"/>
      <c r="U689" s="25"/>
      <c r="V689" s="25"/>
      <c r="W689" s="25"/>
      <c r="X689" s="25"/>
      <c r="Y689" s="25"/>
    </row>
    <row r="690" spans="1:25" s="68" customFormat="1" ht="12.75" customHeight="1">
      <c r="A690" s="22"/>
      <c r="B690" s="23"/>
      <c r="C690" s="19"/>
      <c r="D690" s="19"/>
      <c r="E690" s="52"/>
      <c r="F690" s="22"/>
      <c r="G690" s="22"/>
      <c r="I690" s="25"/>
      <c r="J690" s="25"/>
      <c r="K690" s="25"/>
      <c r="L690" s="25"/>
      <c r="M690" s="25"/>
      <c r="N690" s="25"/>
      <c r="O690" s="25"/>
      <c r="P690" s="25"/>
      <c r="Q690" s="25"/>
      <c r="R690" s="168"/>
      <c r="S690" s="172"/>
      <c r="T690" s="25"/>
      <c r="U690" s="25"/>
      <c r="V690" s="25"/>
      <c r="W690" s="25"/>
      <c r="X690" s="25"/>
      <c r="Y690" s="25"/>
    </row>
    <row r="691" spans="1:25" s="68" customFormat="1" ht="12.75" customHeight="1">
      <c r="A691" s="22"/>
      <c r="B691" s="23"/>
      <c r="C691" s="19"/>
      <c r="D691" s="19"/>
      <c r="E691" s="52"/>
      <c r="F691" s="22"/>
      <c r="G691" s="22"/>
      <c r="I691" s="25"/>
      <c r="J691" s="25"/>
      <c r="K691" s="25"/>
      <c r="L691" s="25"/>
      <c r="M691" s="25"/>
      <c r="N691" s="25"/>
      <c r="O691" s="25"/>
      <c r="P691" s="25"/>
      <c r="Q691" s="25"/>
      <c r="R691" s="168"/>
      <c r="S691" s="172"/>
      <c r="T691" s="25"/>
      <c r="U691" s="25"/>
      <c r="V691" s="25"/>
      <c r="W691" s="25"/>
      <c r="X691" s="25"/>
      <c r="Y691" s="25"/>
    </row>
    <row r="692" spans="1:25" s="68" customFormat="1" ht="12.75" customHeight="1">
      <c r="A692" s="22"/>
      <c r="B692" s="23"/>
      <c r="C692" s="19"/>
      <c r="D692" s="19"/>
      <c r="E692" s="52"/>
      <c r="F692" s="22"/>
      <c r="G692" s="22"/>
      <c r="I692" s="25"/>
      <c r="J692" s="25"/>
      <c r="K692" s="25"/>
      <c r="L692" s="25"/>
      <c r="M692" s="25"/>
      <c r="N692" s="25"/>
      <c r="O692" s="25"/>
      <c r="P692" s="25"/>
      <c r="Q692" s="25"/>
      <c r="R692" s="168"/>
      <c r="S692" s="172"/>
      <c r="T692" s="25"/>
      <c r="U692" s="25"/>
      <c r="V692" s="25"/>
      <c r="W692" s="25"/>
      <c r="X692" s="25"/>
      <c r="Y692" s="25"/>
    </row>
    <row r="693" spans="1:25" s="68" customFormat="1" ht="12.75" customHeight="1">
      <c r="A693" s="22"/>
      <c r="B693" s="23"/>
      <c r="C693" s="19"/>
      <c r="D693" s="19"/>
      <c r="E693" s="52"/>
      <c r="F693" s="22"/>
      <c r="G693" s="22"/>
      <c r="I693" s="25"/>
      <c r="J693" s="25"/>
      <c r="K693" s="25"/>
      <c r="L693" s="25"/>
      <c r="M693" s="25"/>
      <c r="N693" s="25"/>
      <c r="O693" s="25"/>
      <c r="P693" s="25"/>
      <c r="Q693" s="25"/>
      <c r="R693" s="168"/>
      <c r="S693" s="172"/>
      <c r="T693" s="25"/>
      <c r="U693" s="25"/>
      <c r="V693" s="25"/>
      <c r="W693" s="25"/>
      <c r="X693" s="25"/>
      <c r="Y693" s="25"/>
    </row>
    <row r="694" spans="1:25" s="68" customFormat="1" ht="12.75" customHeight="1">
      <c r="A694" s="22"/>
      <c r="B694" s="23"/>
      <c r="C694" s="19"/>
      <c r="D694" s="19"/>
      <c r="E694" s="52"/>
      <c r="F694" s="22"/>
      <c r="G694" s="22"/>
      <c r="I694" s="25"/>
      <c r="J694" s="25"/>
      <c r="K694" s="25"/>
      <c r="L694" s="25"/>
      <c r="M694" s="25"/>
      <c r="N694" s="25"/>
      <c r="O694" s="25"/>
      <c r="P694" s="25"/>
      <c r="Q694" s="25"/>
      <c r="R694" s="168"/>
      <c r="S694" s="172"/>
      <c r="T694" s="25"/>
      <c r="U694" s="25"/>
      <c r="V694" s="25"/>
      <c r="W694" s="25"/>
      <c r="X694" s="25"/>
      <c r="Y694" s="25"/>
    </row>
    <row r="695" spans="1:25" s="68" customFormat="1" ht="12.75" customHeight="1">
      <c r="A695" s="22"/>
      <c r="B695" s="23"/>
      <c r="C695" s="19"/>
      <c r="D695" s="19"/>
      <c r="E695" s="52"/>
      <c r="F695" s="22"/>
      <c r="G695" s="22"/>
      <c r="I695" s="25"/>
      <c r="J695" s="25"/>
      <c r="K695" s="25"/>
      <c r="L695" s="25"/>
      <c r="M695" s="25"/>
      <c r="N695" s="25"/>
      <c r="O695" s="25"/>
      <c r="P695" s="25"/>
      <c r="Q695" s="25"/>
      <c r="R695" s="168"/>
      <c r="S695" s="172"/>
      <c r="T695" s="25"/>
      <c r="U695" s="25"/>
      <c r="V695" s="25"/>
      <c r="W695" s="25"/>
      <c r="X695" s="25"/>
      <c r="Y695" s="25"/>
    </row>
    <row r="696" spans="1:25" s="68" customFormat="1" ht="12.75" customHeight="1">
      <c r="A696" s="22"/>
      <c r="B696" s="23"/>
      <c r="C696" s="19"/>
      <c r="D696" s="19"/>
      <c r="E696" s="52"/>
      <c r="F696" s="22"/>
      <c r="G696" s="22"/>
      <c r="I696" s="25"/>
      <c r="J696" s="25"/>
      <c r="K696" s="25"/>
      <c r="L696" s="25"/>
      <c r="M696" s="25"/>
      <c r="N696" s="25"/>
      <c r="O696" s="25"/>
      <c r="P696" s="25"/>
      <c r="Q696" s="25"/>
      <c r="R696" s="168"/>
      <c r="S696" s="172"/>
      <c r="T696" s="25"/>
      <c r="U696" s="25"/>
      <c r="V696" s="25"/>
      <c r="W696" s="25"/>
      <c r="X696" s="25"/>
      <c r="Y696" s="25"/>
    </row>
    <row r="697" spans="1:25" s="68" customFormat="1" ht="12.75" customHeight="1">
      <c r="A697" s="22"/>
      <c r="B697" s="23"/>
      <c r="C697" s="19"/>
      <c r="D697" s="19"/>
      <c r="E697" s="52"/>
      <c r="F697" s="22"/>
      <c r="G697" s="22"/>
      <c r="I697" s="25"/>
      <c r="J697" s="25"/>
      <c r="K697" s="25"/>
      <c r="L697" s="25"/>
      <c r="M697" s="25"/>
      <c r="N697" s="25"/>
      <c r="O697" s="25"/>
      <c r="P697" s="25"/>
      <c r="Q697" s="25"/>
      <c r="R697" s="168"/>
      <c r="S697" s="172"/>
      <c r="T697" s="25"/>
      <c r="U697" s="25"/>
      <c r="V697" s="25"/>
      <c r="W697" s="25"/>
      <c r="X697" s="25"/>
      <c r="Y697" s="25"/>
    </row>
    <row r="698" spans="1:25" s="68" customFormat="1" ht="12.75" customHeight="1">
      <c r="A698" s="22"/>
      <c r="B698" s="23"/>
      <c r="C698" s="19"/>
      <c r="D698" s="19"/>
      <c r="E698" s="52"/>
      <c r="F698" s="22"/>
      <c r="G698" s="22"/>
      <c r="I698" s="25"/>
      <c r="J698" s="25"/>
      <c r="K698" s="25"/>
      <c r="L698" s="25"/>
      <c r="M698" s="25"/>
      <c r="N698" s="25"/>
      <c r="O698" s="25"/>
      <c r="P698" s="25"/>
      <c r="Q698" s="25"/>
      <c r="R698" s="168"/>
      <c r="S698" s="172"/>
      <c r="T698" s="25"/>
      <c r="U698" s="25"/>
      <c r="V698" s="25"/>
      <c r="W698" s="25"/>
      <c r="X698" s="25"/>
      <c r="Y698" s="25"/>
    </row>
    <row r="699" spans="1:25" s="68" customFormat="1" ht="12.75" customHeight="1">
      <c r="A699" s="22"/>
      <c r="B699" s="23"/>
      <c r="C699" s="19"/>
      <c r="D699" s="19"/>
      <c r="E699" s="52"/>
      <c r="F699" s="22"/>
      <c r="G699" s="22"/>
      <c r="I699" s="25"/>
      <c r="J699" s="25"/>
      <c r="K699" s="25"/>
      <c r="L699" s="25"/>
      <c r="M699" s="25"/>
      <c r="N699" s="25"/>
      <c r="O699" s="25"/>
      <c r="P699" s="25"/>
      <c r="Q699" s="25"/>
      <c r="R699" s="168"/>
      <c r="S699" s="172"/>
      <c r="T699" s="25"/>
      <c r="U699" s="25"/>
      <c r="V699" s="25"/>
      <c r="W699" s="25"/>
      <c r="X699" s="25"/>
      <c r="Y699" s="25"/>
    </row>
    <row r="700" spans="1:25" s="68" customFormat="1" ht="12.75" customHeight="1">
      <c r="A700" s="22"/>
      <c r="B700" s="23"/>
      <c r="C700" s="19"/>
      <c r="D700" s="19"/>
      <c r="E700" s="52"/>
      <c r="F700" s="22"/>
      <c r="G700" s="22"/>
      <c r="I700" s="25"/>
      <c r="J700" s="25"/>
      <c r="K700" s="25"/>
      <c r="L700" s="25"/>
      <c r="M700" s="25"/>
      <c r="N700" s="25"/>
      <c r="O700" s="25"/>
      <c r="P700" s="25"/>
      <c r="Q700" s="25"/>
      <c r="R700" s="168"/>
      <c r="S700" s="172"/>
      <c r="T700" s="25"/>
      <c r="U700" s="25"/>
      <c r="V700" s="25"/>
      <c r="W700" s="25"/>
      <c r="X700" s="25"/>
      <c r="Y700" s="25"/>
    </row>
    <row r="701" spans="1:25" s="68" customFormat="1" ht="12.75" customHeight="1">
      <c r="A701" s="22"/>
      <c r="B701" s="23"/>
      <c r="C701" s="19"/>
      <c r="D701" s="19"/>
      <c r="E701" s="52"/>
      <c r="F701" s="22"/>
      <c r="G701" s="22"/>
      <c r="I701" s="25"/>
      <c r="J701" s="25"/>
      <c r="K701" s="25"/>
      <c r="L701" s="25"/>
      <c r="M701" s="25"/>
      <c r="N701" s="25"/>
      <c r="O701" s="25"/>
      <c r="P701" s="25"/>
      <c r="Q701" s="25"/>
      <c r="R701" s="168"/>
      <c r="S701" s="172"/>
      <c r="T701" s="25"/>
      <c r="U701" s="25"/>
      <c r="V701" s="25"/>
      <c r="W701" s="25"/>
      <c r="X701" s="25"/>
      <c r="Y701" s="25"/>
    </row>
    <row r="702" spans="1:25" s="68" customFormat="1" ht="12.75" customHeight="1">
      <c r="A702" s="22"/>
      <c r="B702" s="23"/>
      <c r="C702" s="19"/>
      <c r="D702" s="19"/>
      <c r="E702" s="52"/>
      <c r="F702" s="22"/>
      <c r="G702" s="22"/>
      <c r="I702" s="25"/>
      <c r="J702" s="25"/>
      <c r="K702" s="25"/>
      <c r="L702" s="25"/>
      <c r="M702" s="25"/>
      <c r="N702" s="25"/>
      <c r="O702" s="25"/>
      <c r="P702" s="25"/>
      <c r="Q702" s="25"/>
      <c r="R702" s="168"/>
      <c r="S702" s="172"/>
      <c r="T702" s="25"/>
      <c r="U702" s="25"/>
      <c r="V702" s="25"/>
      <c r="W702" s="25"/>
      <c r="X702" s="25"/>
      <c r="Y702" s="25"/>
    </row>
    <row r="703" spans="1:25" s="68" customFormat="1" ht="12.75" customHeight="1">
      <c r="A703" s="22"/>
      <c r="B703" s="23"/>
      <c r="C703" s="19"/>
      <c r="D703" s="19"/>
      <c r="E703" s="52"/>
      <c r="F703" s="22"/>
      <c r="G703" s="22"/>
      <c r="I703" s="25"/>
      <c r="J703" s="25"/>
      <c r="K703" s="25"/>
      <c r="L703" s="25"/>
      <c r="M703" s="25"/>
      <c r="N703" s="25"/>
      <c r="O703" s="25"/>
      <c r="P703" s="25"/>
      <c r="Q703" s="25"/>
      <c r="R703" s="168"/>
      <c r="S703" s="172"/>
      <c r="T703" s="25"/>
      <c r="U703" s="25"/>
      <c r="V703" s="25"/>
      <c r="W703" s="25"/>
      <c r="X703" s="25"/>
      <c r="Y703" s="25"/>
    </row>
    <row r="704" spans="1:25" s="68" customFormat="1" ht="12.75" customHeight="1">
      <c r="A704" s="22"/>
      <c r="B704" s="23"/>
      <c r="C704" s="19"/>
      <c r="D704" s="19"/>
      <c r="E704" s="52"/>
      <c r="F704" s="22"/>
      <c r="G704" s="22"/>
      <c r="I704" s="25"/>
      <c r="J704" s="25"/>
      <c r="K704" s="25"/>
      <c r="L704" s="25"/>
      <c r="M704" s="25"/>
      <c r="N704" s="25"/>
      <c r="O704" s="25"/>
      <c r="P704" s="25"/>
      <c r="Q704" s="25"/>
      <c r="R704" s="168"/>
      <c r="S704" s="172"/>
      <c r="T704" s="25"/>
      <c r="U704" s="25"/>
      <c r="V704" s="25"/>
      <c r="W704" s="25"/>
      <c r="X704" s="25"/>
      <c r="Y704" s="25"/>
    </row>
    <row r="705" spans="1:25" s="68" customFormat="1" ht="12.75" customHeight="1">
      <c r="A705" s="22"/>
      <c r="B705" s="23"/>
      <c r="C705" s="19"/>
      <c r="D705" s="19"/>
      <c r="E705" s="52"/>
      <c r="F705" s="22"/>
      <c r="G705" s="22"/>
      <c r="I705" s="25"/>
      <c r="J705" s="25"/>
      <c r="K705" s="25"/>
      <c r="L705" s="25"/>
      <c r="M705" s="25"/>
      <c r="N705" s="25"/>
      <c r="O705" s="25"/>
      <c r="P705" s="25"/>
      <c r="Q705" s="25"/>
      <c r="R705" s="168"/>
      <c r="S705" s="172"/>
      <c r="T705" s="25"/>
      <c r="U705" s="25"/>
      <c r="V705" s="25"/>
      <c r="W705" s="25"/>
      <c r="X705" s="25"/>
      <c r="Y705" s="25"/>
    </row>
    <row r="706" spans="1:25" s="68" customFormat="1" ht="12.75" customHeight="1">
      <c r="A706" s="22"/>
      <c r="B706" s="23"/>
      <c r="C706" s="19"/>
      <c r="D706" s="19"/>
      <c r="E706" s="52"/>
      <c r="F706" s="22"/>
      <c r="G706" s="22"/>
      <c r="I706" s="25"/>
      <c r="J706" s="25"/>
      <c r="K706" s="25"/>
      <c r="L706" s="25"/>
      <c r="M706" s="25"/>
      <c r="N706" s="25"/>
      <c r="O706" s="25"/>
      <c r="P706" s="25"/>
      <c r="Q706" s="25"/>
      <c r="R706" s="168"/>
      <c r="S706" s="172"/>
      <c r="T706" s="25"/>
      <c r="U706" s="25"/>
      <c r="V706" s="25"/>
      <c r="W706" s="25"/>
      <c r="X706" s="25"/>
      <c r="Y706" s="25"/>
    </row>
    <row r="707" spans="1:25" s="68" customFormat="1" ht="12.75" customHeight="1">
      <c r="A707" s="22"/>
      <c r="B707" s="23"/>
      <c r="C707" s="19"/>
      <c r="D707" s="19"/>
      <c r="E707" s="52"/>
      <c r="F707" s="22"/>
      <c r="G707" s="22"/>
      <c r="I707" s="25"/>
      <c r="J707" s="25"/>
      <c r="K707" s="25"/>
      <c r="L707" s="25"/>
      <c r="M707" s="25"/>
      <c r="N707" s="25"/>
      <c r="O707" s="25"/>
      <c r="P707" s="25"/>
      <c r="Q707" s="25"/>
      <c r="R707" s="168"/>
      <c r="S707" s="172"/>
      <c r="T707" s="25"/>
      <c r="U707" s="25"/>
      <c r="V707" s="25"/>
      <c r="W707" s="25"/>
      <c r="X707" s="25"/>
      <c r="Y707" s="25"/>
    </row>
    <row r="708" spans="1:25" s="68" customFormat="1" ht="12.75" customHeight="1">
      <c r="A708" s="22"/>
      <c r="B708" s="23"/>
      <c r="C708" s="19"/>
      <c r="D708" s="19"/>
      <c r="E708" s="52"/>
      <c r="F708" s="22"/>
      <c r="G708" s="22"/>
      <c r="I708" s="25"/>
      <c r="J708" s="25"/>
      <c r="K708" s="25"/>
      <c r="L708" s="25"/>
      <c r="M708" s="25"/>
      <c r="N708" s="25"/>
      <c r="O708" s="25"/>
      <c r="P708" s="25"/>
      <c r="Q708" s="25"/>
      <c r="R708" s="168"/>
      <c r="S708" s="172"/>
      <c r="T708" s="25"/>
      <c r="U708" s="25"/>
      <c r="V708" s="25"/>
      <c r="W708" s="25"/>
      <c r="X708" s="25"/>
      <c r="Y708" s="25"/>
    </row>
    <row r="709" spans="1:25" s="68" customFormat="1" ht="12.75" customHeight="1">
      <c r="A709" s="22"/>
      <c r="B709" s="23"/>
      <c r="C709" s="19"/>
      <c r="D709" s="19"/>
      <c r="E709" s="52"/>
      <c r="F709" s="22"/>
      <c r="G709" s="22"/>
      <c r="I709" s="25"/>
      <c r="J709" s="25"/>
      <c r="K709" s="25"/>
      <c r="L709" s="25"/>
      <c r="M709" s="25"/>
      <c r="N709" s="25"/>
      <c r="O709" s="25"/>
      <c r="P709" s="25"/>
      <c r="Q709" s="25"/>
      <c r="R709" s="168"/>
      <c r="S709" s="172"/>
      <c r="T709" s="25"/>
      <c r="U709" s="25"/>
      <c r="V709" s="25"/>
      <c r="W709" s="25"/>
      <c r="X709" s="25"/>
      <c r="Y709" s="25"/>
    </row>
    <row r="710" spans="1:25" s="68" customFormat="1" ht="12.75" customHeight="1">
      <c r="A710" s="22"/>
      <c r="B710" s="23"/>
      <c r="C710" s="19"/>
      <c r="D710" s="19"/>
      <c r="E710" s="52"/>
      <c r="F710" s="22"/>
      <c r="G710" s="22"/>
      <c r="I710" s="25"/>
      <c r="J710" s="25"/>
      <c r="K710" s="25"/>
      <c r="L710" s="25"/>
      <c r="M710" s="25"/>
      <c r="N710" s="25"/>
      <c r="O710" s="25"/>
      <c r="P710" s="25"/>
      <c r="Q710" s="25"/>
      <c r="R710" s="168"/>
      <c r="S710" s="172"/>
      <c r="T710" s="25"/>
      <c r="U710" s="25"/>
      <c r="V710" s="25"/>
      <c r="W710" s="25"/>
      <c r="X710" s="25"/>
      <c r="Y710" s="25"/>
    </row>
    <row r="711" spans="1:25" s="68" customFormat="1" ht="12.75" customHeight="1">
      <c r="A711" s="22"/>
      <c r="B711" s="23"/>
      <c r="C711" s="19"/>
      <c r="D711" s="19"/>
      <c r="E711" s="52"/>
      <c r="F711" s="22"/>
      <c r="G711" s="22"/>
      <c r="I711" s="25"/>
      <c r="J711" s="25"/>
      <c r="K711" s="25"/>
      <c r="L711" s="25"/>
      <c r="M711" s="25"/>
      <c r="N711" s="25"/>
      <c r="O711" s="25"/>
      <c r="P711" s="25"/>
      <c r="Q711" s="25"/>
      <c r="R711" s="168"/>
      <c r="S711" s="172"/>
      <c r="T711" s="25"/>
      <c r="U711" s="25"/>
      <c r="V711" s="25"/>
      <c r="W711" s="25"/>
      <c r="X711" s="25"/>
      <c r="Y711" s="25"/>
    </row>
    <row r="712" spans="1:25" s="68" customFormat="1" ht="12.75" customHeight="1">
      <c r="A712" s="22"/>
      <c r="B712" s="23"/>
      <c r="C712" s="19"/>
      <c r="D712" s="19"/>
      <c r="E712" s="52"/>
      <c r="F712" s="22"/>
      <c r="G712" s="22"/>
      <c r="I712" s="25"/>
      <c r="J712" s="25"/>
      <c r="K712" s="25"/>
      <c r="L712" s="25"/>
      <c r="M712" s="25"/>
      <c r="N712" s="25"/>
      <c r="O712" s="25"/>
      <c r="P712" s="25"/>
      <c r="Q712" s="25"/>
      <c r="R712" s="168"/>
      <c r="S712" s="172"/>
      <c r="T712" s="25"/>
      <c r="U712" s="25"/>
      <c r="V712" s="25"/>
      <c r="W712" s="25"/>
      <c r="X712" s="25"/>
      <c r="Y712" s="25"/>
    </row>
    <row r="713" spans="1:25" s="68" customFormat="1" ht="12.75" customHeight="1">
      <c r="A713" s="22"/>
      <c r="B713" s="23"/>
      <c r="C713" s="19"/>
      <c r="D713" s="19"/>
      <c r="E713" s="52"/>
      <c r="F713" s="22"/>
      <c r="G713" s="22"/>
      <c r="I713" s="25"/>
      <c r="J713" s="25"/>
      <c r="K713" s="25"/>
      <c r="L713" s="25"/>
      <c r="M713" s="25"/>
      <c r="N713" s="25"/>
      <c r="O713" s="25"/>
      <c r="P713" s="25"/>
      <c r="Q713" s="25"/>
      <c r="R713" s="168"/>
      <c r="S713" s="172"/>
      <c r="T713" s="25"/>
      <c r="U713" s="25"/>
      <c r="V713" s="25"/>
      <c r="W713" s="25"/>
      <c r="X713" s="25"/>
      <c r="Y713" s="25"/>
    </row>
    <row r="714" spans="1:25" s="68" customFormat="1" ht="12.75" customHeight="1">
      <c r="A714" s="22"/>
      <c r="B714" s="23"/>
      <c r="C714" s="19"/>
      <c r="D714" s="19"/>
      <c r="E714" s="52"/>
      <c r="F714" s="22"/>
      <c r="G714" s="22"/>
      <c r="I714" s="25"/>
      <c r="J714" s="25"/>
      <c r="K714" s="25"/>
      <c r="L714" s="25"/>
      <c r="M714" s="25"/>
      <c r="N714" s="25"/>
      <c r="O714" s="25"/>
      <c r="P714" s="25"/>
      <c r="Q714" s="25"/>
      <c r="R714" s="168"/>
      <c r="S714" s="172"/>
      <c r="T714" s="25"/>
      <c r="U714" s="25"/>
      <c r="V714" s="25"/>
      <c r="W714" s="25"/>
      <c r="X714" s="25"/>
      <c r="Y714" s="25"/>
    </row>
    <row r="715" spans="1:25" s="68" customFormat="1" ht="12.75" customHeight="1">
      <c r="A715" s="22"/>
      <c r="B715" s="23"/>
      <c r="C715" s="19"/>
      <c r="D715" s="19"/>
      <c r="E715" s="52"/>
      <c r="F715" s="22"/>
      <c r="G715" s="22"/>
      <c r="I715" s="25"/>
      <c r="J715" s="25"/>
      <c r="K715" s="25"/>
      <c r="L715" s="25"/>
      <c r="M715" s="25"/>
      <c r="N715" s="25"/>
      <c r="O715" s="25"/>
      <c r="P715" s="25"/>
      <c r="Q715" s="25"/>
      <c r="R715" s="168"/>
      <c r="S715" s="172"/>
      <c r="T715" s="25"/>
      <c r="U715" s="25"/>
      <c r="V715" s="25"/>
      <c r="W715" s="25"/>
      <c r="X715" s="25"/>
      <c r="Y715" s="25"/>
    </row>
    <row r="716" spans="1:25" s="68" customFormat="1" ht="12.75" customHeight="1">
      <c r="A716" s="22"/>
      <c r="B716" s="23"/>
      <c r="C716" s="19"/>
      <c r="D716" s="19"/>
      <c r="E716" s="52"/>
      <c r="F716" s="22"/>
      <c r="G716" s="22"/>
      <c r="I716" s="25"/>
      <c r="J716" s="25"/>
      <c r="K716" s="25"/>
      <c r="L716" s="25"/>
      <c r="M716" s="25"/>
      <c r="N716" s="25"/>
      <c r="O716" s="25"/>
      <c r="P716" s="25"/>
      <c r="Q716" s="25"/>
      <c r="R716" s="168"/>
      <c r="S716" s="172"/>
      <c r="T716" s="25"/>
      <c r="U716" s="25"/>
      <c r="V716" s="25"/>
      <c r="W716" s="25"/>
      <c r="X716" s="25"/>
      <c r="Y716" s="25"/>
    </row>
    <row r="717" spans="1:25" s="68" customFormat="1" ht="12.75" customHeight="1">
      <c r="A717" s="22"/>
      <c r="B717" s="23"/>
      <c r="C717" s="19"/>
      <c r="D717" s="19"/>
      <c r="E717" s="52"/>
      <c r="F717" s="22"/>
      <c r="G717" s="22"/>
      <c r="I717" s="25"/>
      <c r="J717" s="25"/>
      <c r="K717" s="25"/>
      <c r="L717" s="25"/>
      <c r="M717" s="25"/>
      <c r="N717" s="25"/>
      <c r="O717" s="25"/>
      <c r="P717" s="25"/>
      <c r="Q717" s="25"/>
      <c r="R717" s="168"/>
      <c r="S717" s="172"/>
      <c r="T717" s="25"/>
      <c r="U717" s="25"/>
      <c r="V717" s="25"/>
      <c r="W717" s="25"/>
      <c r="X717" s="25"/>
      <c r="Y717" s="25"/>
    </row>
    <row r="718" spans="1:25" s="68" customFormat="1" ht="12.75" customHeight="1">
      <c r="A718" s="22"/>
      <c r="B718" s="23"/>
      <c r="C718" s="19"/>
      <c r="D718" s="19"/>
      <c r="E718" s="52"/>
      <c r="F718" s="22"/>
      <c r="G718" s="22"/>
      <c r="I718" s="25"/>
      <c r="J718" s="25"/>
      <c r="K718" s="25"/>
      <c r="L718" s="25"/>
      <c r="M718" s="25"/>
      <c r="N718" s="25"/>
      <c r="O718" s="25"/>
      <c r="P718" s="25"/>
      <c r="Q718" s="25"/>
      <c r="R718" s="168"/>
      <c r="S718" s="172"/>
      <c r="T718" s="25"/>
      <c r="U718" s="25"/>
      <c r="V718" s="25"/>
      <c r="W718" s="25"/>
      <c r="X718" s="25"/>
      <c r="Y718" s="25"/>
    </row>
    <row r="719" spans="1:25" s="68" customFormat="1" ht="12.75" customHeight="1">
      <c r="A719" s="22"/>
      <c r="B719" s="23"/>
      <c r="C719" s="19"/>
      <c r="D719" s="19"/>
      <c r="E719" s="52"/>
      <c r="F719" s="22"/>
      <c r="G719" s="22"/>
      <c r="I719" s="25"/>
      <c r="J719" s="25"/>
      <c r="K719" s="25"/>
      <c r="L719" s="25"/>
      <c r="M719" s="25"/>
      <c r="N719" s="25"/>
      <c r="O719" s="25"/>
      <c r="P719" s="25"/>
      <c r="Q719" s="25"/>
      <c r="R719" s="168"/>
      <c r="S719" s="172"/>
      <c r="T719" s="25"/>
      <c r="U719" s="25"/>
      <c r="V719" s="25"/>
      <c r="W719" s="25"/>
      <c r="X719" s="25"/>
      <c r="Y719" s="25"/>
    </row>
    <row r="720" spans="1:25" s="68" customFormat="1" ht="12.75" customHeight="1">
      <c r="A720" s="22"/>
      <c r="B720" s="23"/>
      <c r="C720" s="19"/>
      <c r="D720" s="19"/>
      <c r="E720" s="52"/>
      <c r="F720" s="22"/>
      <c r="G720" s="22"/>
      <c r="I720" s="25"/>
      <c r="J720" s="25"/>
      <c r="K720" s="25"/>
      <c r="L720" s="25"/>
      <c r="M720" s="25"/>
      <c r="N720" s="25"/>
      <c r="O720" s="25"/>
      <c r="P720" s="25"/>
      <c r="Q720" s="25"/>
      <c r="R720" s="168"/>
      <c r="S720" s="172"/>
      <c r="T720" s="25"/>
      <c r="U720" s="25"/>
      <c r="V720" s="25"/>
      <c r="W720" s="25"/>
      <c r="X720" s="25"/>
      <c r="Y720" s="25"/>
    </row>
    <row r="721" spans="1:25" s="68" customFormat="1" ht="12.75" customHeight="1">
      <c r="A721" s="22"/>
      <c r="B721" s="23"/>
      <c r="C721" s="19"/>
      <c r="D721" s="19"/>
      <c r="E721" s="52"/>
      <c r="F721" s="22"/>
      <c r="G721" s="22"/>
      <c r="I721" s="25"/>
      <c r="J721" s="25"/>
      <c r="K721" s="25"/>
      <c r="L721" s="25"/>
      <c r="M721" s="25"/>
      <c r="N721" s="25"/>
      <c r="O721" s="25"/>
      <c r="P721" s="25"/>
      <c r="Q721" s="25"/>
      <c r="R721" s="168"/>
      <c r="S721" s="172"/>
      <c r="T721" s="25"/>
      <c r="U721" s="25"/>
      <c r="V721" s="25"/>
      <c r="W721" s="25"/>
      <c r="X721" s="25"/>
      <c r="Y721" s="25"/>
    </row>
    <row r="722" spans="1:25" s="68" customFormat="1" ht="12.75" customHeight="1">
      <c r="A722" s="22"/>
      <c r="B722" s="23"/>
      <c r="C722" s="19"/>
      <c r="D722" s="19"/>
      <c r="E722" s="52"/>
      <c r="F722" s="22"/>
      <c r="G722" s="22"/>
      <c r="I722" s="25"/>
      <c r="J722" s="25"/>
      <c r="K722" s="25"/>
      <c r="L722" s="25"/>
      <c r="M722" s="25"/>
      <c r="N722" s="25"/>
      <c r="O722" s="25"/>
      <c r="P722" s="25"/>
      <c r="Q722" s="25"/>
      <c r="R722" s="168"/>
      <c r="S722" s="172"/>
      <c r="T722" s="25"/>
      <c r="U722" s="25"/>
      <c r="V722" s="25"/>
      <c r="W722" s="25"/>
      <c r="X722" s="25"/>
      <c r="Y722" s="25"/>
    </row>
    <row r="723" spans="1:25" s="68" customFormat="1" ht="12.75" customHeight="1">
      <c r="A723" s="22"/>
      <c r="B723" s="23"/>
      <c r="C723" s="19"/>
      <c r="D723" s="19"/>
      <c r="E723" s="52"/>
      <c r="F723" s="22"/>
      <c r="G723" s="22"/>
      <c r="I723" s="25"/>
      <c r="J723" s="25"/>
      <c r="K723" s="25"/>
      <c r="L723" s="25"/>
      <c r="M723" s="25"/>
      <c r="N723" s="25"/>
      <c r="O723" s="25"/>
      <c r="P723" s="25"/>
      <c r="Q723" s="25"/>
      <c r="R723" s="168"/>
      <c r="S723" s="172"/>
      <c r="T723" s="25"/>
      <c r="U723" s="25"/>
      <c r="V723" s="25"/>
      <c r="W723" s="25"/>
      <c r="X723" s="25"/>
      <c r="Y723" s="25"/>
    </row>
    <row r="724" spans="1:25" s="68" customFormat="1" ht="12.75" customHeight="1">
      <c r="A724" s="22"/>
      <c r="B724" s="23"/>
      <c r="C724" s="19"/>
      <c r="D724" s="19"/>
      <c r="E724" s="52"/>
      <c r="F724" s="22"/>
      <c r="G724" s="22"/>
      <c r="I724" s="25"/>
      <c r="J724" s="25"/>
      <c r="K724" s="25"/>
      <c r="L724" s="25"/>
      <c r="M724" s="25"/>
      <c r="N724" s="25"/>
      <c r="O724" s="25"/>
      <c r="P724" s="25"/>
      <c r="Q724" s="25"/>
      <c r="R724" s="168"/>
      <c r="S724" s="172"/>
      <c r="T724" s="25"/>
      <c r="U724" s="25"/>
      <c r="V724" s="25"/>
      <c r="W724" s="25"/>
      <c r="X724" s="25"/>
      <c r="Y724" s="25"/>
    </row>
    <row r="725" spans="1:25" s="68" customFormat="1" ht="12.75" customHeight="1">
      <c r="A725" s="22"/>
      <c r="B725" s="23"/>
      <c r="C725" s="19"/>
      <c r="D725" s="19"/>
      <c r="E725" s="52"/>
      <c r="F725" s="22"/>
      <c r="G725" s="22"/>
      <c r="I725" s="25"/>
      <c r="J725" s="25"/>
      <c r="K725" s="25"/>
      <c r="L725" s="25"/>
      <c r="M725" s="25"/>
      <c r="N725" s="25"/>
      <c r="O725" s="25"/>
      <c r="P725" s="25"/>
      <c r="Q725" s="25"/>
      <c r="R725" s="168"/>
      <c r="S725" s="172"/>
      <c r="T725" s="25"/>
      <c r="U725" s="25"/>
      <c r="V725" s="25"/>
      <c r="W725" s="25"/>
      <c r="X725" s="25"/>
      <c r="Y725" s="25"/>
    </row>
    <row r="726" spans="1:25" s="68" customFormat="1" ht="12.75" customHeight="1">
      <c r="A726" s="22"/>
      <c r="B726" s="23"/>
      <c r="C726" s="19"/>
      <c r="D726" s="19"/>
      <c r="E726" s="52"/>
      <c r="F726" s="22"/>
      <c r="G726" s="22"/>
      <c r="I726" s="25"/>
      <c r="J726" s="25"/>
      <c r="K726" s="25"/>
      <c r="L726" s="25"/>
      <c r="M726" s="25"/>
      <c r="N726" s="25"/>
      <c r="O726" s="25"/>
      <c r="P726" s="25"/>
      <c r="Q726" s="25"/>
      <c r="R726" s="168"/>
      <c r="S726" s="172"/>
      <c r="T726" s="25"/>
      <c r="U726" s="25"/>
      <c r="V726" s="25"/>
      <c r="W726" s="25"/>
      <c r="X726" s="25"/>
      <c r="Y726" s="25"/>
    </row>
    <row r="727" spans="1:25" s="68" customFormat="1" ht="12.75" customHeight="1">
      <c r="A727" s="22"/>
      <c r="B727" s="23"/>
      <c r="C727" s="19"/>
      <c r="D727" s="19"/>
      <c r="E727" s="52"/>
      <c r="F727" s="22"/>
      <c r="G727" s="22"/>
      <c r="I727" s="25"/>
      <c r="J727" s="25"/>
      <c r="K727" s="25"/>
      <c r="L727" s="25"/>
      <c r="M727" s="25"/>
      <c r="N727" s="25"/>
      <c r="O727" s="25"/>
      <c r="P727" s="25"/>
      <c r="Q727" s="25"/>
      <c r="R727" s="168"/>
      <c r="S727" s="172"/>
      <c r="T727" s="25"/>
      <c r="U727" s="25"/>
      <c r="V727" s="25"/>
      <c r="W727" s="25"/>
      <c r="X727" s="25"/>
      <c r="Y727" s="25"/>
    </row>
    <row r="728" spans="1:25" s="68" customFormat="1" ht="12.75" customHeight="1">
      <c r="A728" s="22"/>
      <c r="B728" s="23"/>
      <c r="C728" s="19"/>
      <c r="D728" s="19"/>
      <c r="E728" s="52"/>
      <c r="F728" s="22"/>
      <c r="G728" s="22"/>
      <c r="I728" s="25"/>
      <c r="J728" s="25"/>
      <c r="K728" s="25"/>
      <c r="L728" s="25"/>
      <c r="M728" s="25"/>
      <c r="N728" s="25"/>
      <c r="O728" s="25"/>
      <c r="P728" s="25"/>
      <c r="Q728" s="25"/>
      <c r="R728" s="168"/>
      <c r="S728" s="172"/>
      <c r="T728" s="25"/>
      <c r="U728" s="25"/>
      <c r="V728" s="25"/>
      <c r="W728" s="25"/>
      <c r="X728" s="25"/>
      <c r="Y728" s="25"/>
    </row>
    <row r="729" spans="1:25" s="68" customFormat="1" ht="12.75" customHeight="1">
      <c r="A729" s="22"/>
      <c r="B729" s="23"/>
      <c r="C729" s="19"/>
      <c r="D729" s="19"/>
      <c r="E729" s="52"/>
      <c r="F729" s="22"/>
      <c r="G729" s="22"/>
      <c r="I729" s="25"/>
      <c r="J729" s="25"/>
      <c r="K729" s="25"/>
      <c r="L729" s="25"/>
      <c r="M729" s="25"/>
      <c r="N729" s="25"/>
      <c r="O729" s="25"/>
      <c r="P729" s="25"/>
      <c r="Q729" s="25"/>
      <c r="R729" s="168"/>
      <c r="S729" s="172"/>
      <c r="T729" s="25"/>
      <c r="U729" s="25"/>
      <c r="V729" s="25"/>
      <c r="W729" s="25"/>
      <c r="X729" s="25"/>
      <c r="Y729" s="25"/>
    </row>
    <row r="730" spans="1:25" s="68" customFormat="1" ht="12.75" customHeight="1">
      <c r="A730" s="22"/>
      <c r="B730" s="23"/>
      <c r="C730" s="19"/>
      <c r="D730" s="19"/>
      <c r="E730" s="52"/>
      <c r="F730" s="22"/>
      <c r="G730" s="22"/>
      <c r="I730" s="25"/>
      <c r="J730" s="25"/>
      <c r="K730" s="25"/>
      <c r="L730" s="25"/>
      <c r="M730" s="25"/>
      <c r="N730" s="25"/>
      <c r="O730" s="25"/>
      <c r="P730" s="25"/>
      <c r="Q730" s="25"/>
      <c r="R730" s="168"/>
      <c r="S730" s="172"/>
      <c r="T730" s="25"/>
      <c r="U730" s="25"/>
      <c r="V730" s="25"/>
      <c r="W730" s="25"/>
      <c r="X730" s="25"/>
      <c r="Y730" s="25"/>
    </row>
    <row r="731" spans="1:25" s="68" customFormat="1" ht="12.75" customHeight="1">
      <c r="A731" s="22"/>
      <c r="B731" s="23"/>
      <c r="C731" s="19"/>
      <c r="D731" s="19"/>
      <c r="E731" s="52"/>
      <c r="F731" s="22"/>
      <c r="G731" s="22"/>
      <c r="I731" s="25"/>
      <c r="J731" s="25"/>
      <c r="K731" s="25"/>
      <c r="L731" s="25"/>
      <c r="M731" s="25"/>
      <c r="N731" s="25"/>
      <c r="O731" s="25"/>
      <c r="P731" s="25"/>
      <c r="Q731" s="25"/>
      <c r="R731" s="168"/>
      <c r="S731" s="172"/>
      <c r="T731" s="25"/>
      <c r="U731" s="25"/>
      <c r="V731" s="25"/>
      <c r="W731" s="25"/>
      <c r="X731" s="25"/>
      <c r="Y731" s="25"/>
    </row>
    <row r="732" spans="1:25" s="68" customFormat="1" ht="12.75" customHeight="1">
      <c r="A732" s="22"/>
      <c r="B732" s="23"/>
      <c r="C732" s="19"/>
      <c r="D732" s="19"/>
      <c r="E732" s="52"/>
      <c r="F732" s="22"/>
      <c r="G732" s="22"/>
      <c r="I732" s="25"/>
      <c r="J732" s="25"/>
      <c r="K732" s="25"/>
      <c r="L732" s="25"/>
      <c r="M732" s="25"/>
      <c r="N732" s="25"/>
      <c r="O732" s="25"/>
      <c r="P732" s="25"/>
      <c r="Q732" s="25"/>
      <c r="R732" s="168"/>
      <c r="S732" s="172"/>
      <c r="T732" s="25"/>
      <c r="U732" s="25"/>
      <c r="V732" s="25"/>
      <c r="W732" s="25"/>
      <c r="X732" s="25"/>
      <c r="Y732" s="25"/>
    </row>
    <row r="733" spans="1:25" s="68" customFormat="1" ht="12.75" customHeight="1">
      <c r="A733" s="22"/>
      <c r="B733" s="23"/>
      <c r="C733" s="19"/>
      <c r="D733" s="19"/>
      <c r="E733" s="52"/>
      <c r="F733" s="22"/>
      <c r="G733" s="22"/>
      <c r="I733" s="25"/>
      <c r="J733" s="25"/>
      <c r="K733" s="25"/>
      <c r="L733" s="25"/>
      <c r="M733" s="25"/>
      <c r="N733" s="25"/>
      <c r="O733" s="25"/>
      <c r="P733" s="25"/>
      <c r="Q733" s="25"/>
      <c r="R733" s="168"/>
      <c r="S733" s="172"/>
      <c r="T733" s="25"/>
      <c r="U733" s="25"/>
      <c r="V733" s="25"/>
      <c r="W733" s="25"/>
      <c r="X733" s="25"/>
      <c r="Y733" s="25"/>
    </row>
    <row r="734" spans="1:25" s="68" customFormat="1" ht="12.75" customHeight="1">
      <c r="A734" s="22"/>
      <c r="B734" s="23"/>
      <c r="C734" s="19"/>
      <c r="D734" s="19"/>
      <c r="E734" s="52"/>
      <c r="F734" s="22"/>
      <c r="G734" s="22"/>
      <c r="I734" s="25"/>
      <c r="J734" s="25"/>
      <c r="K734" s="25"/>
      <c r="L734" s="25"/>
      <c r="M734" s="25"/>
      <c r="N734" s="25"/>
      <c r="O734" s="25"/>
      <c r="P734" s="25"/>
      <c r="Q734" s="25"/>
      <c r="R734" s="168"/>
      <c r="S734" s="172"/>
      <c r="T734" s="25"/>
      <c r="U734" s="25"/>
      <c r="V734" s="25"/>
      <c r="W734" s="25"/>
      <c r="X734" s="25"/>
      <c r="Y734" s="25"/>
    </row>
    <row r="735" spans="1:25" s="68" customFormat="1" ht="12.75" customHeight="1">
      <c r="A735" s="22"/>
      <c r="B735" s="23"/>
      <c r="C735" s="19"/>
      <c r="D735" s="19"/>
      <c r="E735" s="52"/>
      <c r="F735" s="22"/>
      <c r="G735" s="22"/>
      <c r="I735" s="25"/>
      <c r="J735" s="25"/>
      <c r="K735" s="25"/>
      <c r="L735" s="25"/>
      <c r="M735" s="25"/>
      <c r="N735" s="25"/>
      <c r="O735" s="25"/>
      <c r="P735" s="25"/>
      <c r="Q735" s="25"/>
      <c r="R735" s="168"/>
      <c r="S735" s="172"/>
      <c r="T735" s="25"/>
      <c r="U735" s="25"/>
      <c r="V735" s="25"/>
      <c r="W735" s="25"/>
      <c r="X735" s="25"/>
      <c r="Y735" s="25"/>
    </row>
    <row r="736" spans="1:25" s="68" customFormat="1" ht="12.75" customHeight="1">
      <c r="A736" s="22"/>
      <c r="B736" s="23"/>
      <c r="C736" s="19"/>
      <c r="D736" s="19"/>
      <c r="E736" s="52"/>
      <c r="F736" s="22"/>
      <c r="G736" s="22"/>
      <c r="I736" s="25"/>
      <c r="J736" s="25"/>
      <c r="K736" s="25"/>
      <c r="L736" s="25"/>
      <c r="M736" s="25"/>
      <c r="N736" s="25"/>
      <c r="O736" s="25"/>
      <c r="P736" s="25"/>
      <c r="Q736" s="25"/>
      <c r="R736" s="168"/>
      <c r="S736" s="172"/>
      <c r="T736" s="25"/>
      <c r="U736" s="25"/>
      <c r="V736" s="25"/>
      <c r="W736" s="25"/>
      <c r="X736" s="25"/>
      <c r="Y736" s="25"/>
    </row>
    <row r="737" spans="1:25" s="68" customFormat="1" ht="12.75" customHeight="1">
      <c r="A737" s="22"/>
      <c r="B737" s="23"/>
      <c r="C737" s="19"/>
      <c r="D737" s="19"/>
      <c r="E737" s="52"/>
      <c r="F737" s="22"/>
      <c r="G737" s="22"/>
      <c r="I737" s="25"/>
      <c r="J737" s="25"/>
      <c r="K737" s="25"/>
      <c r="L737" s="25"/>
      <c r="M737" s="25"/>
      <c r="N737" s="25"/>
      <c r="O737" s="25"/>
      <c r="P737" s="25"/>
      <c r="Q737" s="25"/>
      <c r="R737" s="168"/>
      <c r="S737" s="172"/>
      <c r="T737" s="25"/>
      <c r="U737" s="25"/>
      <c r="V737" s="25"/>
      <c r="W737" s="25"/>
      <c r="X737" s="25"/>
      <c r="Y737" s="25"/>
    </row>
    <row r="738" spans="1:25" s="68" customFormat="1" ht="12.75" customHeight="1">
      <c r="A738" s="22"/>
      <c r="B738" s="23"/>
      <c r="C738" s="19"/>
      <c r="D738" s="19"/>
      <c r="E738" s="52"/>
      <c r="F738" s="22"/>
      <c r="G738" s="22"/>
      <c r="I738" s="25"/>
      <c r="J738" s="25"/>
      <c r="K738" s="25"/>
      <c r="L738" s="25"/>
      <c r="M738" s="25"/>
      <c r="N738" s="25"/>
      <c r="O738" s="25"/>
      <c r="P738" s="25"/>
      <c r="Q738" s="25"/>
      <c r="R738" s="168"/>
      <c r="S738" s="172"/>
      <c r="T738" s="25"/>
      <c r="U738" s="25"/>
      <c r="V738" s="25"/>
      <c r="W738" s="25"/>
      <c r="X738" s="25"/>
      <c r="Y738" s="25"/>
    </row>
    <row r="739" spans="1:25" s="68" customFormat="1" ht="12.75" customHeight="1">
      <c r="A739" s="22"/>
      <c r="B739" s="23"/>
      <c r="C739" s="19"/>
      <c r="D739" s="19"/>
      <c r="E739" s="52"/>
      <c r="F739" s="22"/>
      <c r="G739" s="22"/>
      <c r="I739" s="25"/>
      <c r="J739" s="25"/>
      <c r="K739" s="25"/>
      <c r="L739" s="25"/>
      <c r="M739" s="25"/>
      <c r="N739" s="25"/>
      <c r="O739" s="25"/>
      <c r="P739" s="25"/>
      <c r="Q739" s="25"/>
      <c r="R739" s="168"/>
      <c r="S739" s="172"/>
      <c r="T739" s="25"/>
      <c r="U739" s="25"/>
      <c r="V739" s="25"/>
      <c r="W739" s="25"/>
      <c r="X739" s="25"/>
      <c r="Y739" s="25"/>
    </row>
    <row r="740" spans="1:25" s="68" customFormat="1" ht="12.75" customHeight="1">
      <c r="A740" s="22"/>
      <c r="B740" s="23"/>
      <c r="C740" s="19"/>
      <c r="D740" s="19"/>
      <c r="E740" s="52"/>
      <c r="F740" s="22"/>
      <c r="G740" s="22"/>
      <c r="I740" s="25"/>
      <c r="J740" s="25"/>
      <c r="K740" s="25"/>
      <c r="L740" s="25"/>
      <c r="M740" s="25"/>
      <c r="N740" s="25"/>
      <c r="O740" s="25"/>
      <c r="P740" s="25"/>
      <c r="Q740" s="25"/>
      <c r="R740" s="168"/>
      <c r="S740" s="172"/>
      <c r="T740" s="25"/>
      <c r="U740" s="25"/>
      <c r="V740" s="25"/>
      <c r="W740" s="25"/>
      <c r="X740" s="25"/>
      <c r="Y740" s="25"/>
    </row>
    <row r="741" spans="1:25" s="68" customFormat="1" ht="12.75" customHeight="1">
      <c r="A741" s="22"/>
      <c r="B741" s="23"/>
      <c r="C741" s="19"/>
      <c r="D741" s="19"/>
      <c r="E741" s="52"/>
      <c r="F741" s="22"/>
      <c r="G741" s="22"/>
      <c r="I741" s="25"/>
      <c r="J741" s="25"/>
      <c r="K741" s="25"/>
      <c r="L741" s="25"/>
      <c r="M741" s="25"/>
      <c r="N741" s="25"/>
      <c r="O741" s="25"/>
      <c r="P741" s="25"/>
      <c r="Q741" s="25"/>
      <c r="R741" s="168"/>
      <c r="S741" s="172"/>
      <c r="T741" s="25"/>
      <c r="U741" s="25"/>
      <c r="V741" s="25"/>
      <c r="W741" s="25"/>
      <c r="X741" s="25"/>
      <c r="Y741" s="25"/>
    </row>
    <row r="742" spans="1:25" s="68" customFormat="1" ht="12.75" customHeight="1">
      <c r="A742" s="22"/>
      <c r="B742" s="23"/>
      <c r="C742" s="19"/>
      <c r="D742" s="19"/>
      <c r="E742" s="52"/>
      <c r="F742" s="22"/>
      <c r="G742" s="22"/>
      <c r="I742" s="25"/>
      <c r="J742" s="25"/>
      <c r="K742" s="25"/>
      <c r="L742" s="25"/>
      <c r="M742" s="25"/>
      <c r="N742" s="25"/>
      <c r="O742" s="25"/>
      <c r="P742" s="25"/>
      <c r="Q742" s="25"/>
      <c r="R742" s="168"/>
      <c r="S742" s="172"/>
      <c r="T742" s="25"/>
      <c r="U742" s="25"/>
      <c r="V742" s="25"/>
      <c r="W742" s="25"/>
      <c r="X742" s="25"/>
      <c r="Y742" s="25"/>
    </row>
    <row r="743" spans="1:25" s="68" customFormat="1" ht="12.75" customHeight="1">
      <c r="A743" s="22"/>
      <c r="B743" s="23"/>
      <c r="C743" s="19"/>
      <c r="D743" s="19"/>
      <c r="E743" s="52"/>
      <c r="F743" s="22"/>
      <c r="G743" s="22"/>
      <c r="I743" s="25"/>
      <c r="J743" s="25"/>
      <c r="K743" s="25"/>
      <c r="L743" s="25"/>
      <c r="M743" s="25"/>
      <c r="N743" s="25"/>
      <c r="O743" s="25"/>
      <c r="P743" s="25"/>
      <c r="Q743" s="25"/>
      <c r="R743" s="168"/>
      <c r="S743" s="172"/>
      <c r="T743" s="25"/>
      <c r="U743" s="25"/>
      <c r="V743" s="25"/>
      <c r="W743" s="25"/>
      <c r="X743" s="25"/>
      <c r="Y743" s="25"/>
    </row>
    <row r="744" spans="1:25" s="68" customFormat="1" ht="12.75" customHeight="1">
      <c r="A744" s="22"/>
      <c r="B744" s="23"/>
      <c r="C744" s="19"/>
      <c r="D744" s="19"/>
      <c r="E744" s="52"/>
      <c r="F744" s="22"/>
      <c r="G744" s="22"/>
      <c r="I744" s="25"/>
      <c r="J744" s="25"/>
      <c r="K744" s="25"/>
      <c r="L744" s="25"/>
      <c r="M744" s="25"/>
      <c r="N744" s="25"/>
      <c r="O744" s="25"/>
      <c r="P744" s="25"/>
      <c r="Q744" s="25"/>
      <c r="R744" s="168"/>
      <c r="S744" s="172"/>
      <c r="T744" s="25"/>
      <c r="U744" s="25"/>
      <c r="V744" s="25"/>
      <c r="W744" s="25"/>
      <c r="X744" s="25"/>
      <c r="Y744" s="25"/>
    </row>
    <row r="745" spans="1:25" s="68" customFormat="1" ht="12.75" customHeight="1">
      <c r="A745" s="22"/>
      <c r="B745" s="23"/>
      <c r="C745" s="19"/>
      <c r="D745" s="19"/>
      <c r="E745" s="52"/>
      <c r="F745" s="22"/>
      <c r="G745" s="22"/>
      <c r="I745" s="25"/>
      <c r="J745" s="25"/>
      <c r="K745" s="25"/>
      <c r="L745" s="25"/>
      <c r="M745" s="25"/>
      <c r="N745" s="25"/>
      <c r="O745" s="25"/>
      <c r="P745" s="25"/>
      <c r="Q745" s="25"/>
      <c r="R745" s="168"/>
      <c r="S745" s="172"/>
      <c r="T745" s="25"/>
      <c r="U745" s="25"/>
      <c r="V745" s="25"/>
      <c r="W745" s="25"/>
      <c r="X745" s="25"/>
      <c r="Y745" s="25"/>
    </row>
    <row r="746" spans="1:25" s="68" customFormat="1" ht="12.75" customHeight="1">
      <c r="A746" s="22"/>
      <c r="B746" s="23"/>
      <c r="C746" s="19"/>
      <c r="D746" s="19"/>
      <c r="E746" s="52"/>
      <c r="F746" s="22"/>
      <c r="G746" s="22"/>
      <c r="I746" s="25"/>
      <c r="J746" s="25"/>
      <c r="K746" s="25"/>
      <c r="L746" s="25"/>
      <c r="M746" s="25"/>
      <c r="N746" s="25"/>
      <c r="O746" s="25"/>
      <c r="P746" s="25"/>
      <c r="Q746" s="25"/>
      <c r="R746" s="168"/>
      <c r="S746" s="172"/>
      <c r="T746" s="25"/>
      <c r="U746" s="25"/>
      <c r="V746" s="25"/>
      <c r="W746" s="25"/>
      <c r="X746" s="25"/>
      <c r="Y746" s="25"/>
    </row>
    <row r="747" spans="1:25" s="68" customFormat="1" ht="12.75" customHeight="1">
      <c r="A747" s="22"/>
      <c r="B747" s="23"/>
      <c r="C747" s="19"/>
      <c r="D747" s="19"/>
      <c r="E747" s="52"/>
      <c r="F747" s="22"/>
      <c r="G747" s="22"/>
      <c r="I747" s="25"/>
      <c r="J747" s="25"/>
      <c r="K747" s="25"/>
      <c r="L747" s="25"/>
      <c r="M747" s="25"/>
      <c r="N747" s="25"/>
      <c r="O747" s="25"/>
      <c r="P747" s="25"/>
      <c r="Q747" s="25"/>
      <c r="R747" s="168"/>
      <c r="S747" s="172"/>
      <c r="T747" s="25"/>
      <c r="U747" s="25"/>
      <c r="V747" s="25"/>
      <c r="W747" s="25"/>
      <c r="X747" s="25"/>
      <c r="Y747" s="25"/>
    </row>
    <row r="748" spans="1:25" s="68" customFormat="1" ht="12.75" customHeight="1">
      <c r="A748" s="22"/>
      <c r="B748" s="23"/>
      <c r="C748" s="19"/>
      <c r="D748" s="19"/>
      <c r="E748" s="52"/>
      <c r="F748" s="22"/>
      <c r="G748" s="22"/>
      <c r="I748" s="25"/>
      <c r="J748" s="25"/>
      <c r="K748" s="25"/>
      <c r="L748" s="25"/>
      <c r="M748" s="25"/>
      <c r="N748" s="25"/>
      <c r="O748" s="25"/>
      <c r="P748" s="25"/>
      <c r="Q748" s="25"/>
      <c r="R748" s="168"/>
      <c r="S748" s="172"/>
      <c r="T748" s="25"/>
      <c r="U748" s="25"/>
      <c r="V748" s="25"/>
      <c r="W748" s="25"/>
      <c r="X748" s="25"/>
      <c r="Y748" s="25"/>
    </row>
    <row r="749" spans="1:25" s="68" customFormat="1" ht="12.75" customHeight="1">
      <c r="A749" s="22"/>
      <c r="B749" s="23"/>
      <c r="C749" s="19"/>
      <c r="D749" s="19"/>
      <c r="E749" s="52"/>
      <c r="F749" s="22"/>
      <c r="G749" s="22"/>
      <c r="I749" s="25"/>
      <c r="J749" s="25"/>
      <c r="K749" s="25"/>
      <c r="L749" s="25"/>
      <c r="M749" s="25"/>
      <c r="N749" s="25"/>
      <c r="O749" s="25"/>
      <c r="P749" s="25"/>
      <c r="Q749" s="25"/>
      <c r="R749" s="168"/>
      <c r="S749" s="172"/>
      <c r="T749" s="25"/>
      <c r="U749" s="25"/>
      <c r="V749" s="25"/>
      <c r="W749" s="25"/>
      <c r="X749" s="25"/>
      <c r="Y749" s="25"/>
    </row>
    <row r="750" spans="1:25" s="68" customFormat="1" ht="12.75" customHeight="1">
      <c r="A750" s="22"/>
      <c r="B750" s="23"/>
      <c r="C750" s="19"/>
      <c r="D750" s="19"/>
      <c r="E750" s="52"/>
      <c r="F750" s="22"/>
      <c r="G750" s="22"/>
      <c r="I750" s="25"/>
      <c r="J750" s="25"/>
      <c r="K750" s="25"/>
      <c r="L750" s="25"/>
      <c r="M750" s="25"/>
      <c r="N750" s="25"/>
      <c r="O750" s="25"/>
      <c r="P750" s="25"/>
      <c r="Q750" s="25"/>
      <c r="R750" s="168"/>
      <c r="S750" s="172"/>
      <c r="T750" s="25"/>
      <c r="U750" s="25"/>
      <c r="V750" s="25"/>
      <c r="W750" s="25"/>
      <c r="X750" s="25"/>
      <c r="Y750" s="25"/>
    </row>
    <row r="751" spans="1:25" s="68" customFormat="1" ht="12.75" customHeight="1">
      <c r="A751" s="22"/>
      <c r="B751" s="23"/>
      <c r="C751" s="19"/>
      <c r="D751" s="19"/>
      <c r="E751" s="52"/>
      <c r="F751" s="22"/>
      <c r="G751" s="22"/>
      <c r="I751" s="25"/>
      <c r="J751" s="25"/>
      <c r="K751" s="25"/>
      <c r="L751" s="25"/>
      <c r="M751" s="25"/>
      <c r="N751" s="25"/>
      <c r="O751" s="25"/>
      <c r="P751" s="25"/>
      <c r="Q751" s="25"/>
      <c r="R751" s="168"/>
      <c r="S751" s="172"/>
      <c r="T751" s="25"/>
      <c r="U751" s="25"/>
      <c r="V751" s="25"/>
      <c r="W751" s="25"/>
      <c r="X751" s="25"/>
      <c r="Y751" s="25"/>
    </row>
    <row r="752" spans="1:25" s="68" customFormat="1" ht="12.75" customHeight="1">
      <c r="A752" s="22"/>
      <c r="B752" s="23"/>
      <c r="C752" s="19"/>
      <c r="D752" s="19"/>
      <c r="E752" s="52"/>
      <c r="F752" s="22"/>
      <c r="G752" s="22"/>
      <c r="I752" s="25"/>
      <c r="J752" s="25"/>
      <c r="K752" s="25"/>
      <c r="L752" s="25"/>
      <c r="M752" s="25"/>
      <c r="N752" s="25"/>
      <c r="O752" s="25"/>
      <c r="P752" s="25"/>
      <c r="Q752" s="25"/>
      <c r="R752" s="168"/>
      <c r="S752" s="172"/>
      <c r="T752" s="25"/>
      <c r="U752" s="25"/>
      <c r="V752" s="25"/>
      <c r="W752" s="25"/>
      <c r="X752" s="25"/>
      <c r="Y752" s="25"/>
    </row>
    <row r="753" spans="1:25" s="68" customFormat="1" ht="12.75" customHeight="1">
      <c r="A753" s="22"/>
      <c r="B753" s="23"/>
      <c r="C753" s="19"/>
      <c r="D753" s="19"/>
      <c r="E753" s="52"/>
      <c r="F753" s="22"/>
      <c r="G753" s="22"/>
      <c r="I753" s="25"/>
      <c r="J753" s="25"/>
      <c r="K753" s="25"/>
      <c r="L753" s="25"/>
      <c r="M753" s="25"/>
      <c r="N753" s="25"/>
      <c r="O753" s="25"/>
      <c r="P753" s="25"/>
      <c r="Q753" s="25"/>
      <c r="R753" s="168"/>
      <c r="S753" s="172"/>
      <c r="T753" s="25"/>
      <c r="U753" s="25"/>
      <c r="V753" s="25"/>
      <c r="W753" s="25"/>
      <c r="X753" s="25"/>
      <c r="Y753" s="25"/>
    </row>
    <row r="754" spans="1:25" s="68" customFormat="1" ht="12.75" customHeight="1">
      <c r="A754" s="22"/>
      <c r="B754" s="23"/>
      <c r="C754" s="19"/>
      <c r="D754" s="19"/>
      <c r="E754" s="52"/>
      <c r="F754" s="22"/>
      <c r="G754" s="22"/>
      <c r="I754" s="25"/>
      <c r="J754" s="25"/>
      <c r="K754" s="25"/>
      <c r="L754" s="25"/>
      <c r="M754" s="25"/>
      <c r="N754" s="25"/>
      <c r="O754" s="25"/>
      <c r="P754" s="25"/>
      <c r="Q754" s="25"/>
      <c r="R754" s="168"/>
      <c r="S754" s="172"/>
      <c r="T754" s="25"/>
      <c r="U754" s="25"/>
      <c r="V754" s="25"/>
      <c r="W754" s="25"/>
      <c r="X754" s="25"/>
      <c r="Y754" s="25"/>
    </row>
    <row r="755" spans="1:25" s="68" customFormat="1" ht="12.75" customHeight="1">
      <c r="A755" s="22"/>
      <c r="B755" s="23"/>
      <c r="C755" s="19"/>
      <c r="D755" s="19"/>
      <c r="E755" s="52"/>
      <c r="F755" s="22"/>
      <c r="G755" s="22"/>
      <c r="I755" s="25"/>
      <c r="J755" s="25"/>
      <c r="K755" s="25"/>
      <c r="L755" s="25"/>
      <c r="M755" s="25"/>
      <c r="N755" s="25"/>
      <c r="O755" s="25"/>
      <c r="P755" s="25"/>
      <c r="Q755" s="25"/>
      <c r="R755" s="168"/>
      <c r="S755" s="172"/>
      <c r="T755" s="25"/>
      <c r="U755" s="25"/>
      <c r="V755" s="25"/>
      <c r="W755" s="25"/>
      <c r="X755" s="25"/>
      <c r="Y755" s="25"/>
    </row>
    <row r="756" spans="1:25" s="68" customFormat="1" ht="12.75" customHeight="1">
      <c r="A756" s="22"/>
      <c r="B756" s="23"/>
      <c r="C756" s="19"/>
      <c r="D756" s="19"/>
      <c r="E756" s="52"/>
      <c r="F756" s="22"/>
      <c r="G756" s="22"/>
      <c r="I756" s="25"/>
      <c r="J756" s="25"/>
      <c r="K756" s="25"/>
      <c r="L756" s="25"/>
      <c r="M756" s="25"/>
      <c r="N756" s="25"/>
      <c r="O756" s="25"/>
      <c r="P756" s="25"/>
      <c r="Q756" s="25"/>
      <c r="R756" s="168"/>
      <c r="S756" s="172"/>
      <c r="T756" s="25"/>
      <c r="U756" s="25"/>
      <c r="V756" s="25"/>
      <c r="W756" s="25"/>
      <c r="X756" s="25"/>
      <c r="Y756" s="25"/>
    </row>
    <row r="757" spans="1:25" s="68" customFormat="1" ht="12.75" customHeight="1">
      <c r="A757" s="22"/>
      <c r="B757" s="23"/>
      <c r="C757" s="19"/>
      <c r="D757" s="19"/>
      <c r="E757" s="52"/>
      <c r="F757" s="22"/>
      <c r="G757" s="22"/>
      <c r="I757" s="25"/>
      <c r="J757" s="25"/>
      <c r="K757" s="25"/>
      <c r="L757" s="25"/>
      <c r="M757" s="25"/>
      <c r="N757" s="25"/>
      <c r="O757" s="25"/>
      <c r="P757" s="25"/>
      <c r="Q757" s="25"/>
      <c r="R757" s="168"/>
      <c r="S757" s="172"/>
      <c r="T757" s="25"/>
      <c r="U757" s="25"/>
      <c r="V757" s="25"/>
      <c r="W757" s="25"/>
      <c r="X757" s="25"/>
      <c r="Y757" s="25"/>
    </row>
    <row r="758" spans="1:25" s="68" customFormat="1" ht="12.75" customHeight="1">
      <c r="A758" s="22"/>
      <c r="B758" s="23"/>
      <c r="C758" s="19"/>
      <c r="D758" s="19"/>
      <c r="E758" s="52"/>
      <c r="F758" s="22"/>
      <c r="G758" s="22"/>
      <c r="I758" s="25"/>
      <c r="J758" s="25"/>
      <c r="K758" s="25"/>
      <c r="L758" s="25"/>
      <c r="M758" s="25"/>
      <c r="N758" s="25"/>
      <c r="O758" s="25"/>
      <c r="P758" s="25"/>
      <c r="Q758" s="25"/>
      <c r="R758" s="168"/>
      <c r="S758" s="172"/>
      <c r="T758" s="25"/>
      <c r="U758" s="25"/>
      <c r="V758" s="25"/>
      <c r="W758" s="25"/>
      <c r="X758" s="25"/>
      <c r="Y758" s="25"/>
    </row>
    <row r="759" spans="1:25" s="68" customFormat="1" ht="12.75" customHeight="1">
      <c r="A759" s="22"/>
      <c r="B759" s="23"/>
      <c r="C759" s="19"/>
      <c r="D759" s="19"/>
      <c r="E759" s="52"/>
      <c r="F759" s="22"/>
      <c r="G759" s="22"/>
      <c r="I759" s="25"/>
      <c r="J759" s="25"/>
      <c r="K759" s="25"/>
      <c r="L759" s="25"/>
      <c r="M759" s="25"/>
      <c r="N759" s="25"/>
      <c r="O759" s="25"/>
      <c r="P759" s="25"/>
      <c r="Q759" s="25"/>
      <c r="R759" s="168"/>
      <c r="S759" s="172"/>
      <c r="T759" s="25"/>
      <c r="U759" s="25"/>
      <c r="V759" s="25"/>
      <c r="W759" s="25"/>
      <c r="X759" s="25"/>
      <c r="Y759" s="25"/>
    </row>
    <row r="760" spans="1:25" s="68" customFormat="1" ht="12.75" customHeight="1">
      <c r="A760" s="22"/>
      <c r="B760" s="23"/>
      <c r="C760" s="19"/>
      <c r="D760" s="19"/>
      <c r="E760" s="52"/>
      <c r="F760" s="22"/>
      <c r="G760" s="22"/>
      <c r="I760" s="25"/>
      <c r="J760" s="25"/>
      <c r="K760" s="25"/>
      <c r="L760" s="25"/>
      <c r="M760" s="25"/>
      <c r="N760" s="25"/>
      <c r="O760" s="25"/>
      <c r="P760" s="25"/>
      <c r="Q760" s="25"/>
      <c r="R760" s="168"/>
      <c r="S760" s="172"/>
      <c r="T760" s="25"/>
      <c r="U760" s="25"/>
      <c r="V760" s="25"/>
      <c r="W760" s="25"/>
      <c r="X760" s="25"/>
      <c r="Y760" s="25"/>
    </row>
    <row r="761" spans="1:25" s="68" customFormat="1" ht="12.75" customHeight="1">
      <c r="A761" s="22"/>
      <c r="B761" s="23"/>
      <c r="C761" s="19"/>
      <c r="D761" s="19"/>
      <c r="E761" s="52"/>
      <c r="F761" s="22"/>
      <c r="G761" s="22"/>
      <c r="I761" s="25"/>
      <c r="J761" s="25"/>
      <c r="K761" s="25"/>
      <c r="L761" s="25"/>
      <c r="M761" s="25"/>
      <c r="N761" s="25"/>
      <c r="O761" s="25"/>
      <c r="P761" s="25"/>
      <c r="Q761" s="25"/>
      <c r="R761" s="168"/>
      <c r="S761" s="172"/>
      <c r="T761" s="25"/>
      <c r="U761" s="25"/>
      <c r="V761" s="25"/>
      <c r="W761" s="25"/>
      <c r="X761" s="25"/>
      <c r="Y761" s="25"/>
    </row>
    <row r="762" spans="1:25" s="68" customFormat="1" ht="12.75" customHeight="1">
      <c r="A762" s="22"/>
      <c r="B762" s="23"/>
      <c r="C762" s="19"/>
      <c r="D762" s="19"/>
      <c r="E762" s="52"/>
      <c r="F762" s="22"/>
      <c r="G762" s="22"/>
      <c r="I762" s="25"/>
      <c r="J762" s="25"/>
      <c r="K762" s="25"/>
      <c r="L762" s="25"/>
      <c r="M762" s="25"/>
      <c r="N762" s="25"/>
      <c r="O762" s="25"/>
      <c r="P762" s="25"/>
      <c r="Q762" s="25"/>
      <c r="R762" s="168"/>
      <c r="S762" s="172"/>
      <c r="T762" s="25"/>
      <c r="U762" s="25"/>
      <c r="V762" s="25"/>
      <c r="W762" s="25"/>
      <c r="X762" s="25"/>
      <c r="Y762" s="25"/>
    </row>
    <row r="763" spans="1:25" s="68" customFormat="1" ht="12.75" customHeight="1">
      <c r="A763" s="22"/>
      <c r="B763" s="23"/>
      <c r="C763" s="19"/>
      <c r="D763" s="19"/>
      <c r="E763" s="52"/>
      <c r="F763" s="22"/>
      <c r="G763" s="22"/>
      <c r="I763" s="25"/>
      <c r="J763" s="25"/>
      <c r="K763" s="25"/>
      <c r="L763" s="25"/>
      <c r="M763" s="25"/>
      <c r="N763" s="25"/>
      <c r="O763" s="25"/>
      <c r="P763" s="25"/>
      <c r="Q763" s="25"/>
      <c r="R763" s="168"/>
      <c r="S763" s="172"/>
      <c r="T763" s="25"/>
      <c r="U763" s="25"/>
      <c r="V763" s="25"/>
      <c r="W763" s="25"/>
      <c r="X763" s="25"/>
      <c r="Y763" s="25"/>
    </row>
    <row r="764" spans="1:25" s="68" customFormat="1" ht="12.75" customHeight="1">
      <c r="A764" s="22"/>
      <c r="B764" s="23"/>
      <c r="C764" s="19"/>
      <c r="D764" s="19"/>
      <c r="E764" s="52"/>
      <c r="F764" s="22"/>
      <c r="G764" s="22"/>
      <c r="I764" s="25"/>
      <c r="J764" s="25"/>
      <c r="K764" s="25"/>
      <c r="L764" s="25"/>
      <c r="M764" s="25"/>
      <c r="N764" s="25"/>
      <c r="O764" s="25"/>
      <c r="P764" s="25"/>
      <c r="Q764" s="25"/>
      <c r="R764" s="168"/>
      <c r="S764" s="172"/>
      <c r="T764" s="25"/>
      <c r="U764" s="25"/>
      <c r="V764" s="25"/>
      <c r="W764" s="25"/>
      <c r="X764" s="25"/>
      <c r="Y764" s="25"/>
    </row>
    <row r="765" spans="1:25" s="68" customFormat="1" ht="12.75" customHeight="1">
      <c r="A765" s="22"/>
      <c r="B765" s="23"/>
      <c r="C765" s="19"/>
      <c r="D765" s="19"/>
      <c r="E765" s="52"/>
      <c r="F765" s="22"/>
      <c r="G765" s="22"/>
      <c r="I765" s="25"/>
      <c r="J765" s="25"/>
      <c r="K765" s="25"/>
      <c r="L765" s="25"/>
      <c r="M765" s="25"/>
      <c r="N765" s="25"/>
      <c r="O765" s="25"/>
      <c r="P765" s="25"/>
      <c r="Q765" s="25"/>
      <c r="R765" s="168"/>
      <c r="S765" s="172"/>
      <c r="T765" s="25"/>
      <c r="U765" s="25"/>
      <c r="V765" s="25"/>
      <c r="W765" s="25"/>
      <c r="X765" s="25"/>
      <c r="Y765" s="25"/>
    </row>
    <row r="766" spans="1:25" s="68" customFormat="1" ht="12.75" customHeight="1">
      <c r="A766" s="22"/>
      <c r="B766" s="23"/>
      <c r="C766" s="19"/>
      <c r="D766" s="19"/>
      <c r="E766" s="52"/>
      <c r="F766" s="22"/>
      <c r="G766" s="22"/>
      <c r="I766" s="25"/>
      <c r="J766" s="25"/>
      <c r="K766" s="25"/>
      <c r="L766" s="25"/>
      <c r="M766" s="25"/>
      <c r="N766" s="25"/>
      <c r="O766" s="25"/>
      <c r="P766" s="25"/>
      <c r="Q766" s="25"/>
      <c r="R766" s="168"/>
      <c r="S766" s="172"/>
      <c r="T766" s="25"/>
      <c r="U766" s="25"/>
      <c r="V766" s="25"/>
      <c r="W766" s="25"/>
      <c r="X766" s="25"/>
      <c r="Y766" s="25"/>
    </row>
    <row r="767" spans="1:25" s="68" customFormat="1" ht="12.75" customHeight="1">
      <c r="A767" s="22"/>
      <c r="B767" s="23"/>
      <c r="C767" s="19"/>
      <c r="D767" s="19"/>
      <c r="E767" s="52"/>
      <c r="F767" s="22"/>
      <c r="G767" s="22"/>
      <c r="I767" s="25"/>
      <c r="J767" s="25"/>
      <c r="K767" s="25"/>
      <c r="L767" s="25"/>
      <c r="M767" s="25"/>
      <c r="N767" s="25"/>
      <c r="O767" s="25"/>
      <c r="P767" s="25"/>
      <c r="Q767" s="25"/>
      <c r="R767" s="168"/>
      <c r="S767" s="172"/>
      <c r="T767" s="25"/>
      <c r="U767" s="25"/>
      <c r="V767" s="25"/>
      <c r="W767" s="25"/>
      <c r="X767" s="25"/>
      <c r="Y767" s="25"/>
    </row>
    <row r="768" spans="1:25" s="68" customFormat="1" ht="12.75" customHeight="1">
      <c r="A768" s="22"/>
      <c r="B768" s="23"/>
      <c r="C768" s="19"/>
      <c r="D768" s="19"/>
      <c r="E768" s="52"/>
      <c r="F768" s="22"/>
      <c r="G768" s="22"/>
      <c r="I768" s="25"/>
      <c r="J768" s="25"/>
      <c r="K768" s="25"/>
      <c r="L768" s="25"/>
      <c r="M768" s="25"/>
      <c r="N768" s="25"/>
      <c r="O768" s="25"/>
      <c r="P768" s="25"/>
      <c r="Q768" s="25"/>
      <c r="R768" s="168"/>
      <c r="S768" s="172"/>
      <c r="T768" s="25"/>
      <c r="U768" s="25"/>
      <c r="V768" s="25"/>
      <c r="W768" s="25"/>
      <c r="X768" s="25"/>
      <c r="Y768" s="25"/>
    </row>
    <row r="769" spans="1:25" s="68" customFormat="1" ht="12.75" customHeight="1">
      <c r="A769" s="22"/>
      <c r="B769" s="23"/>
      <c r="C769" s="19"/>
      <c r="D769" s="19"/>
      <c r="E769" s="52"/>
      <c r="F769" s="22"/>
      <c r="G769" s="22"/>
      <c r="I769" s="25"/>
      <c r="J769" s="25"/>
      <c r="K769" s="25"/>
      <c r="L769" s="25"/>
      <c r="M769" s="25"/>
      <c r="N769" s="25"/>
      <c r="O769" s="25"/>
      <c r="P769" s="25"/>
      <c r="Q769" s="25"/>
      <c r="R769" s="168"/>
      <c r="S769" s="172"/>
      <c r="T769" s="25"/>
      <c r="U769" s="25"/>
      <c r="V769" s="25"/>
      <c r="W769" s="25"/>
      <c r="X769" s="25"/>
      <c r="Y769" s="25"/>
    </row>
    <row r="770" spans="1:25" s="68" customFormat="1" ht="12.75" customHeight="1">
      <c r="A770" s="22"/>
      <c r="B770" s="23"/>
      <c r="C770" s="19"/>
      <c r="D770" s="19"/>
      <c r="E770" s="52"/>
      <c r="F770" s="22"/>
      <c r="G770" s="22"/>
      <c r="I770" s="25"/>
      <c r="J770" s="25"/>
      <c r="K770" s="25"/>
      <c r="L770" s="25"/>
      <c r="M770" s="25"/>
      <c r="N770" s="25"/>
      <c r="O770" s="25"/>
      <c r="P770" s="25"/>
      <c r="Q770" s="25"/>
      <c r="R770" s="168"/>
      <c r="S770" s="172"/>
      <c r="T770" s="25"/>
      <c r="U770" s="25"/>
      <c r="V770" s="25"/>
      <c r="W770" s="25"/>
      <c r="X770" s="25"/>
      <c r="Y770" s="25"/>
    </row>
    <row r="771" spans="1:25" s="68" customFormat="1" ht="12.75" customHeight="1">
      <c r="A771" s="22"/>
      <c r="B771" s="23"/>
      <c r="C771" s="19"/>
      <c r="D771" s="19"/>
      <c r="E771" s="52"/>
      <c r="F771" s="22"/>
      <c r="G771" s="22"/>
      <c r="I771" s="25"/>
      <c r="J771" s="25"/>
      <c r="K771" s="25"/>
      <c r="L771" s="25"/>
      <c r="M771" s="25"/>
      <c r="N771" s="25"/>
      <c r="O771" s="25"/>
      <c r="P771" s="25"/>
      <c r="Q771" s="25"/>
      <c r="R771" s="168"/>
      <c r="S771" s="172"/>
      <c r="T771" s="25"/>
      <c r="U771" s="25"/>
      <c r="V771" s="25"/>
      <c r="W771" s="25"/>
      <c r="X771" s="25"/>
      <c r="Y771" s="25"/>
    </row>
    <row r="772" spans="1:25" s="68" customFormat="1" ht="12.75" customHeight="1">
      <c r="A772" s="22"/>
      <c r="B772" s="23"/>
      <c r="C772" s="19"/>
      <c r="D772" s="19"/>
      <c r="E772" s="52"/>
      <c r="F772" s="22"/>
      <c r="G772" s="22"/>
      <c r="I772" s="25"/>
      <c r="J772" s="25"/>
      <c r="K772" s="25"/>
      <c r="L772" s="25"/>
      <c r="M772" s="25"/>
      <c r="N772" s="25"/>
      <c r="O772" s="25"/>
      <c r="P772" s="25"/>
      <c r="Q772" s="25"/>
      <c r="R772" s="168"/>
      <c r="S772" s="172"/>
      <c r="T772" s="25"/>
      <c r="U772" s="25"/>
      <c r="V772" s="25"/>
      <c r="W772" s="25"/>
      <c r="X772" s="25"/>
      <c r="Y772" s="25"/>
    </row>
    <row r="773" spans="1:25" s="68" customFormat="1" ht="12.75" customHeight="1">
      <c r="A773" s="22"/>
      <c r="B773" s="23"/>
      <c r="C773" s="19"/>
      <c r="D773" s="19"/>
      <c r="E773" s="52"/>
      <c r="F773" s="22"/>
      <c r="G773" s="22"/>
      <c r="I773" s="25"/>
      <c r="J773" s="25"/>
      <c r="K773" s="25"/>
      <c r="L773" s="25"/>
      <c r="M773" s="25"/>
      <c r="N773" s="25"/>
      <c r="O773" s="25"/>
      <c r="P773" s="25"/>
      <c r="Q773" s="25"/>
      <c r="R773" s="168"/>
      <c r="S773" s="172"/>
      <c r="T773" s="25"/>
      <c r="U773" s="25"/>
      <c r="V773" s="25"/>
      <c r="W773" s="25"/>
      <c r="X773" s="25"/>
      <c r="Y773" s="25"/>
    </row>
    <row r="774" spans="1:25" s="68" customFormat="1" ht="12.75" customHeight="1">
      <c r="A774" s="22"/>
      <c r="B774" s="23"/>
      <c r="C774" s="19"/>
      <c r="D774" s="19"/>
      <c r="E774" s="52"/>
      <c r="F774" s="22"/>
      <c r="G774" s="22"/>
      <c r="I774" s="25"/>
      <c r="J774" s="25"/>
      <c r="K774" s="25"/>
      <c r="L774" s="25"/>
      <c r="M774" s="25"/>
      <c r="N774" s="25"/>
      <c r="O774" s="25"/>
      <c r="P774" s="25"/>
      <c r="Q774" s="25"/>
      <c r="R774" s="168"/>
      <c r="S774" s="172"/>
      <c r="T774" s="25"/>
      <c r="U774" s="25"/>
      <c r="V774" s="25"/>
      <c r="W774" s="25"/>
      <c r="X774" s="25"/>
      <c r="Y774" s="25"/>
    </row>
    <row r="775" spans="1:25" s="68" customFormat="1" ht="12.75" customHeight="1">
      <c r="A775" s="22"/>
      <c r="B775" s="23"/>
      <c r="C775" s="19"/>
      <c r="D775" s="19"/>
      <c r="E775" s="52"/>
      <c r="F775" s="22"/>
      <c r="G775" s="22"/>
      <c r="I775" s="25"/>
      <c r="J775" s="25"/>
      <c r="K775" s="25"/>
      <c r="L775" s="25"/>
      <c r="M775" s="25"/>
      <c r="N775" s="25"/>
      <c r="O775" s="25"/>
      <c r="P775" s="25"/>
      <c r="Q775" s="25"/>
      <c r="R775" s="168"/>
      <c r="S775" s="172"/>
      <c r="T775" s="25"/>
      <c r="U775" s="25"/>
      <c r="V775" s="25"/>
      <c r="W775" s="25"/>
      <c r="X775" s="25"/>
      <c r="Y775" s="25"/>
    </row>
    <row r="776" spans="1:25" s="68" customFormat="1" ht="12.75" customHeight="1">
      <c r="A776" s="22"/>
      <c r="B776" s="23"/>
      <c r="C776" s="19"/>
      <c r="D776" s="19"/>
      <c r="E776" s="52"/>
      <c r="F776" s="22"/>
      <c r="G776" s="22"/>
      <c r="I776" s="25"/>
      <c r="J776" s="25"/>
      <c r="K776" s="25"/>
      <c r="L776" s="25"/>
      <c r="M776" s="25"/>
      <c r="N776" s="25"/>
      <c r="O776" s="25"/>
      <c r="P776" s="25"/>
      <c r="Q776" s="25"/>
      <c r="R776" s="168"/>
      <c r="S776" s="172"/>
      <c r="T776" s="25"/>
      <c r="U776" s="25"/>
      <c r="V776" s="25"/>
      <c r="W776" s="25"/>
      <c r="X776" s="25"/>
      <c r="Y776" s="25"/>
    </row>
    <row r="777" spans="1:25" s="68" customFormat="1" ht="12.75" customHeight="1">
      <c r="A777" s="22"/>
      <c r="B777" s="23"/>
      <c r="C777" s="19"/>
      <c r="D777" s="19"/>
      <c r="E777" s="52"/>
      <c r="F777" s="22"/>
      <c r="G777" s="22"/>
      <c r="I777" s="25"/>
      <c r="J777" s="25"/>
      <c r="K777" s="25"/>
      <c r="L777" s="25"/>
      <c r="M777" s="25"/>
      <c r="N777" s="25"/>
      <c r="O777" s="25"/>
      <c r="P777" s="25"/>
      <c r="Q777" s="25"/>
      <c r="R777" s="168"/>
      <c r="S777" s="172"/>
      <c r="T777" s="25"/>
      <c r="U777" s="25"/>
      <c r="V777" s="25"/>
      <c r="W777" s="25"/>
      <c r="X777" s="25"/>
      <c r="Y777" s="25"/>
    </row>
    <row r="778" spans="1:25" s="68" customFormat="1" ht="12.75" customHeight="1">
      <c r="A778" s="22"/>
      <c r="B778" s="23"/>
      <c r="C778" s="19"/>
      <c r="D778" s="19"/>
      <c r="E778" s="52"/>
      <c r="F778" s="22"/>
      <c r="G778" s="22"/>
      <c r="I778" s="25"/>
      <c r="J778" s="25"/>
      <c r="K778" s="25"/>
      <c r="L778" s="25"/>
      <c r="M778" s="25"/>
      <c r="N778" s="25"/>
      <c r="O778" s="25"/>
      <c r="P778" s="25"/>
      <c r="Q778" s="25"/>
      <c r="R778" s="168"/>
      <c r="S778" s="172"/>
      <c r="T778" s="25"/>
      <c r="U778" s="25"/>
      <c r="V778" s="25"/>
      <c r="W778" s="25"/>
      <c r="X778" s="25"/>
      <c r="Y778" s="25"/>
    </row>
    <row r="779" spans="1:25" s="68" customFormat="1" ht="12.75" customHeight="1">
      <c r="A779" s="22"/>
      <c r="B779" s="23"/>
      <c r="C779" s="19"/>
      <c r="D779" s="19"/>
      <c r="E779" s="52"/>
      <c r="F779" s="22"/>
      <c r="G779" s="22"/>
      <c r="I779" s="25"/>
      <c r="J779" s="25"/>
      <c r="K779" s="25"/>
      <c r="L779" s="25"/>
      <c r="M779" s="25"/>
      <c r="N779" s="25"/>
      <c r="O779" s="25"/>
      <c r="P779" s="25"/>
      <c r="Q779" s="25"/>
      <c r="R779" s="168"/>
      <c r="S779" s="172"/>
      <c r="T779" s="25"/>
      <c r="U779" s="25"/>
      <c r="V779" s="25"/>
      <c r="W779" s="25"/>
      <c r="X779" s="25"/>
      <c r="Y779" s="25"/>
    </row>
    <row r="780" spans="1:25" s="68" customFormat="1" ht="12.75" customHeight="1">
      <c r="A780" s="22"/>
      <c r="B780" s="23"/>
      <c r="C780" s="19"/>
      <c r="D780" s="19"/>
      <c r="E780" s="52"/>
      <c r="F780" s="22"/>
      <c r="G780" s="22"/>
      <c r="I780" s="25"/>
      <c r="J780" s="25"/>
      <c r="K780" s="25"/>
      <c r="L780" s="25"/>
      <c r="M780" s="25"/>
      <c r="N780" s="25"/>
      <c r="O780" s="25"/>
      <c r="P780" s="25"/>
      <c r="Q780" s="25"/>
      <c r="R780" s="168"/>
      <c r="S780" s="172"/>
      <c r="T780" s="25"/>
      <c r="U780" s="25"/>
      <c r="V780" s="25"/>
      <c r="W780" s="25"/>
      <c r="X780" s="25"/>
      <c r="Y780" s="25"/>
    </row>
    <row r="781" spans="1:25" s="68" customFormat="1" ht="12.75" customHeight="1">
      <c r="A781" s="22"/>
      <c r="B781" s="23"/>
      <c r="C781" s="19"/>
      <c r="D781" s="19"/>
      <c r="E781" s="52"/>
      <c r="F781" s="22"/>
      <c r="G781" s="22"/>
      <c r="I781" s="25"/>
      <c r="J781" s="25"/>
      <c r="K781" s="25"/>
      <c r="L781" s="25"/>
      <c r="M781" s="25"/>
      <c r="N781" s="25"/>
      <c r="O781" s="25"/>
      <c r="P781" s="25"/>
      <c r="Q781" s="25"/>
      <c r="R781" s="168"/>
      <c r="S781" s="172"/>
      <c r="T781" s="25"/>
      <c r="U781" s="25"/>
      <c r="V781" s="25"/>
      <c r="W781" s="25"/>
      <c r="X781" s="25"/>
      <c r="Y781" s="25"/>
    </row>
    <row r="782" spans="1:25" s="68" customFormat="1" ht="12.75" customHeight="1">
      <c r="A782" s="22"/>
      <c r="B782" s="23"/>
      <c r="C782" s="19"/>
      <c r="D782" s="19"/>
      <c r="E782" s="52"/>
      <c r="F782" s="22"/>
      <c r="G782" s="22"/>
      <c r="I782" s="25"/>
      <c r="J782" s="25"/>
      <c r="K782" s="25"/>
      <c r="L782" s="25"/>
      <c r="M782" s="25"/>
      <c r="N782" s="25"/>
      <c r="O782" s="25"/>
      <c r="P782" s="25"/>
      <c r="Q782" s="25"/>
      <c r="R782" s="168"/>
      <c r="S782" s="172"/>
      <c r="T782" s="25"/>
      <c r="U782" s="25"/>
      <c r="V782" s="25"/>
      <c r="W782" s="25"/>
      <c r="X782" s="25"/>
      <c r="Y782" s="25"/>
    </row>
    <row r="783" spans="1:25" s="68" customFormat="1" ht="12.75" customHeight="1">
      <c r="A783" s="22"/>
      <c r="B783" s="23"/>
      <c r="C783" s="19"/>
      <c r="D783" s="19"/>
      <c r="E783" s="52"/>
      <c r="F783" s="22"/>
      <c r="G783" s="22"/>
      <c r="I783" s="25"/>
      <c r="J783" s="25"/>
      <c r="K783" s="25"/>
      <c r="L783" s="25"/>
      <c r="M783" s="25"/>
      <c r="N783" s="25"/>
      <c r="O783" s="25"/>
      <c r="P783" s="25"/>
      <c r="Q783" s="25"/>
      <c r="R783" s="168"/>
      <c r="S783" s="172"/>
      <c r="T783" s="25"/>
      <c r="U783" s="25"/>
      <c r="V783" s="25"/>
      <c r="W783" s="25"/>
      <c r="X783" s="25"/>
      <c r="Y783" s="25"/>
    </row>
    <row r="784" spans="1:25" s="68" customFormat="1" ht="12.75" customHeight="1">
      <c r="A784" s="22"/>
      <c r="B784" s="23"/>
      <c r="C784" s="19"/>
      <c r="D784" s="19"/>
      <c r="E784" s="52"/>
      <c r="F784" s="22"/>
      <c r="G784" s="22"/>
      <c r="I784" s="25"/>
      <c r="J784" s="25"/>
      <c r="K784" s="25"/>
      <c r="L784" s="25"/>
      <c r="M784" s="25"/>
      <c r="N784" s="25"/>
      <c r="O784" s="25"/>
      <c r="P784" s="25"/>
      <c r="Q784" s="25"/>
      <c r="R784" s="168"/>
      <c r="S784" s="172"/>
      <c r="T784" s="25"/>
      <c r="U784" s="25"/>
      <c r="V784" s="25"/>
      <c r="W784" s="25"/>
      <c r="X784" s="25"/>
      <c r="Y784" s="25"/>
    </row>
    <row r="785" spans="1:25" s="68" customFormat="1" ht="12.75" customHeight="1">
      <c r="A785" s="22"/>
      <c r="B785" s="23"/>
      <c r="C785" s="19"/>
      <c r="D785" s="19"/>
      <c r="E785" s="52"/>
      <c r="F785" s="22"/>
      <c r="G785" s="22"/>
      <c r="I785" s="25"/>
      <c r="J785" s="25"/>
      <c r="K785" s="25"/>
      <c r="L785" s="25"/>
      <c r="M785" s="25"/>
      <c r="N785" s="25"/>
      <c r="O785" s="25"/>
      <c r="P785" s="25"/>
      <c r="Q785" s="25"/>
      <c r="R785" s="168"/>
      <c r="S785" s="172"/>
      <c r="T785" s="25"/>
      <c r="U785" s="25"/>
      <c r="V785" s="25"/>
      <c r="W785" s="25"/>
      <c r="X785" s="25"/>
      <c r="Y785" s="25"/>
    </row>
    <row r="786" spans="1:25" s="68" customFormat="1" ht="12.75" customHeight="1">
      <c r="A786" s="22"/>
      <c r="B786" s="23"/>
      <c r="C786" s="19"/>
      <c r="D786" s="19"/>
      <c r="E786" s="52"/>
      <c r="F786" s="22"/>
      <c r="G786" s="22"/>
      <c r="I786" s="25"/>
      <c r="J786" s="25"/>
      <c r="K786" s="25"/>
      <c r="L786" s="25"/>
      <c r="M786" s="25"/>
      <c r="N786" s="25"/>
      <c r="O786" s="25"/>
      <c r="P786" s="25"/>
      <c r="Q786" s="25"/>
      <c r="R786" s="168"/>
      <c r="S786" s="172"/>
      <c r="T786" s="25"/>
      <c r="U786" s="25"/>
      <c r="V786" s="25"/>
      <c r="W786" s="25"/>
      <c r="X786" s="25"/>
      <c r="Y786" s="25"/>
    </row>
    <row r="787" spans="1:25" s="68" customFormat="1" ht="12.75" customHeight="1">
      <c r="A787" s="22"/>
      <c r="B787" s="23"/>
      <c r="C787" s="19"/>
      <c r="D787" s="19"/>
      <c r="E787" s="52"/>
      <c r="F787" s="22"/>
      <c r="G787" s="22"/>
      <c r="I787" s="25"/>
      <c r="J787" s="25"/>
      <c r="K787" s="25"/>
      <c r="L787" s="25"/>
      <c r="M787" s="25"/>
      <c r="N787" s="25"/>
      <c r="O787" s="25"/>
      <c r="P787" s="25"/>
      <c r="Q787" s="25"/>
      <c r="R787" s="168"/>
      <c r="S787" s="172"/>
      <c r="T787" s="25"/>
      <c r="U787" s="25"/>
      <c r="V787" s="25"/>
      <c r="W787" s="25"/>
      <c r="X787" s="25"/>
      <c r="Y787" s="25"/>
    </row>
    <row r="788" spans="1:25" s="68" customFormat="1" ht="12.75" customHeight="1">
      <c r="A788" s="22"/>
      <c r="B788" s="23"/>
      <c r="C788" s="19"/>
      <c r="D788" s="19"/>
      <c r="E788" s="52"/>
      <c r="F788" s="22"/>
      <c r="G788" s="22"/>
      <c r="I788" s="25"/>
      <c r="J788" s="25"/>
      <c r="K788" s="25"/>
      <c r="L788" s="25"/>
      <c r="M788" s="25"/>
      <c r="N788" s="25"/>
      <c r="O788" s="25"/>
      <c r="P788" s="25"/>
      <c r="Q788" s="25"/>
      <c r="R788" s="168"/>
      <c r="S788" s="172"/>
      <c r="T788" s="25"/>
      <c r="U788" s="25"/>
      <c r="V788" s="25"/>
      <c r="W788" s="25"/>
      <c r="X788" s="25"/>
      <c r="Y788" s="25"/>
    </row>
    <row r="789" spans="1:25" s="68" customFormat="1" ht="12.75" customHeight="1">
      <c r="A789" s="22"/>
      <c r="B789" s="23"/>
      <c r="C789" s="19"/>
      <c r="D789" s="19"/>
      <c r="E789" s="52"/>
      <c r="F789" s="22"/>
      <c r="G789" s="22"/>
      <c r="I789" s="25"/>
      <c r="J789" s="25"/>
      <c r="K789" s="25"/>
      <c r="L789" s="25"/>
      <c r="M789" s="25"/>
      <c r="N789" s="25"/>
      <c r="O789" s="25"/>
      <c r="P789" s="25"/>
      <c r="Q789" s="25"/>
      <c r="R789" s="168"/>
      <c r="S789" s="172"/>
      <c r="T789" s="25"/>
      <c r="U789" s="25"/>
      <c r="V789" s="25"/>
      <c r="W789" s="25"/>
      <c r="X789" s="25"/>
      <c r="Y789" s="25"/>
    </row>
    <row r="790" spans="1:25" s="68" customFormat="1" ht="12.75" customHeight="1">
      <c r="A790" s="22"/>
      <c r="B790" s="23"/>
      <c r="C790" s="19"/>
      <c r="D790" s="19"/>
      <c r="E790" s="52"/>
      <c r="F790" s="22"/>
      <c r="G790" s="22"/>
      <c r="I790" s="25"/>
      <c r="J790" s="25"/>
      <c r="K790" s="25"/>
      <c r="L790" s="25"/>
      <c r="M790" s="25"/>
      <c r="N790" s="25"/>
      <c r="O790" s="25"/>
      <c r="P790" s="25"/>
      <c r="Q790" s="25"/>
      <c r="R790" s="168"/>
      <c r="S790" s="172"/>
      <c r="T790" s="25"/>
      <c r="U790" s="25"/>
      <c r="V790" s="25"/>
      <c r="W790" s="25"/>
      <c r="X790" s="25"/>
      <c r="Y790" s="25"/>
    </row>
    <row r="791" spans="1:25" s="68" customFormat="1" ht="12.75" customHeight="1">
      <c r="A791" s="22"/>
      <c r="B791" s="23"/>
      <c r="C791" s="19"/>
      <c r="D791" s="19"/>
      <c r="E791" s="52"/>
      <c r="F791" s="22"/>
      <c r="G791" s="22"/>
      <c r="I791" s="25"/>
      <c r="J791" s="25"/>
      <c r="K791" s="25"/>
      <c r="L791" s="25"/>
      <c r="M791" s="25"/>
      <c r="N791" s="25"/>
      <c r="O791" s="25"/>
      <c r="P791" s="25"/>
      <c r="Q791" s="25"/>
      <c r="R791" s="168"/>
      <c r="S791" s="172"/>
      <c r="T791" s="25"/>
      <c r="U791" s="25"/>
      <c r="V791" s="25"/>
      <c r="W791" s="25"/>
      <c r="X791" s="25"/>
      <c r="Y791" s="25"/>
    </row>
    <row r="792" spans="1:25" s="68" customFormat="1" ht="12.75" customHeight="1">
      <c r="A792" s="22"/>
      <c r="B792" s="23"/>
      <c r="C792" s="19"/>
      <c r="D792" s="19"/>
      <c r="E792" s="52"/>
      <c r="F792" s="22"/>
      <c r="G792" s="22"/>
      <c r="I792" s="25"/>
      <c r="J792" s="25"/>
      <c r="K792" s="25"/>
      <c r="L792" s="25"/>
      <c r="M792" s="25"/>
      <c r="N792" s="25"/>
      <c r="O792" s="25"/>
      <c r="P792" s="25"/>
      <c r="Q792" s="25"/>
      <c r="R792" s="168"/>
      <c r="S792" s="172"/>
      <c r="T792" s="25"/>
      <c r="U792" s="25"/>
      <c r="V792" s="25"/>
      <c r="W792" s="25"/>
      <c r="X792" s="25"/>
      <c r="Y792" s="25"/>
    </row>
    <row r="793" spans="1:25" s="68" customFormat="1" ht="12.75" customHeight="1">
      <c r="A793" s="22"/>
      <c r="B793" s="23"/>
      <c r="C793" s="19"/>
      <c r="D793" s="19"/>
      <c r="E793" s="52"/>
      <c r="F793" s="22"/>
      <c r="G793" s="22"/>
      <c r="I793" s="25"/>
      <c r="J793" s="25"/>
      <c r="K793" s="25"/>
      <c r="L793" s="25"/>
      <c r="M793" s="25"/>
      <c r="N793" s="25"/>
      <c r="O793" s="25"/>
      <c r="P793" s="25"/>
      <c r="Q793" s="25"/>
      <c r="R793" s="168"/>
      <c r="S793" s="172"/>
      <c r="T793" s="25"/>
      <c r="U793" s="25"/>
      <c r="V793" s="25"/>
      <c r="W793" s="25"/>
      <c r="X793" s="25"/>
      <c r="Y793" s="25"/>
    </row>
    <row r="794" spans="1:25" s="68" customFormat="1" ht="12.75" customHeight="1">
      <c r="A794" s="22"/>
      <c r="B794" s="23"/>
      <c r="C794" s="19"/>
      <c r="D794" s="19"/>
      <c r="E794" s="52"/>
      <c r="F794" s="22"/>
      <c r="G794" s="22"/>
      <c r="I794" s="25"/>
      <c r="J794" s="25"/>
      <c r="K794" s="25"/>
      <c r="L794" s="25"/>
      <c r="M794" s="25"/>
      <c r="N794" s="25"/>
      <c r="O794" s="25"/>
      <c r="P794" s="25"/>
      <c r="Q794" s="25"/>
      <c r="R794" s="168"/>
      <c r="S794" s="172"/>
      <c r="T794" s="25"/>
      <c r="U794" s="25"/>
      <c r="V794" s="25"/>
      <c r="W794" s="25"/>
      <c r="X794" s="25"/>
      <c r="Y794" s="25"/>
    </row>
    <row r="795" spans="1:25" s="68" customFormat="1" ht="12.75" customHeight="1">
      <c r="A795" s="22"/>
      <c r="B795" s="23"/>
      <c r="C795" s="19"/>
      <c r="D795" s="19"/>
      <c r="E795" s="52"/>
      <c r="F795" s="22"/>
      <c r="G795" s="22"/>
      <c r="I795" s="25"/>
      <c r="J795" s="25"/>
      <c r="K795" s="25"/>
      <c r="L795" s="25"/>
      <c r="M795" s="25"/>
      <c r="N795" s="25"/>
      <c r="O795" s="25"/>
      <c r="P795" s="25"/>
      <c r="Q795" s="25"/>
      <c r="R795" s="168"/>
      <c r="S795" s="172"/>
      <c r="T795" s="25"/>
      <c r="U795" s="25"/>
      <c r="V795" s="25"/>
      <c r="W795" s="25"/>
      <c r="X795" s="25"/>
      <c r="Y795" s="25"/>
    </row>
    <row r="796" spans="1:25" s="68" customFormat="1" ht="12.75" customHeight="1">
      <c r="A796" s="22"/>
      <c r="B796" s="23"/>
      <c r="C796" s="19"/>
      <c r="D796" s="19"/>
      <c r="E796" s="52"/>
      <c r="F796" s="22"/>
      <c r="G796" s="22"/>
      <c r="I796" s="25"/>
      <c r="J796" s="25"/>
      <c r="K796" s="25"/>
      <c r="L796" s="25"/>
      <c r="M796" s="25"/>
      <c r="N796" s="25"/>
      <c r="O796" s="25"/>
      <c r="P796" s="25"/>
      <c r="Q796" s="25"/>
      <c r="R796" s="168"/>
      <c r="S796" s="172"/>
      <c r="T796" s="25"/>
      <c r="U796" s="25"/>
      <c r="V796" s="25"/>
      <c r="W796" s="25"/>
      <c r="X796" s="25"/>
      <c r="Y796" s="25"/>
    </row>
    <row r="797" spans="1:25" s="68" customFormat="1" ht="12.75" customHeight="1">
      <c r="A797" s="22"/>
      <c r="B797" s="23"/>
      <c r="C797" s="19"/>
      <c r="D797" s="19"/>
      <c r="E797" s="52"/>
      <c r="F797" s="22"/>
      <c r="G797" s="22"/>
      <c r="I797" s="25"/>
      <c r="J797" s="25"/>
      <c r="K797" s="25"/>
      <c r="L797" s="25"/>
      <c r="M797" s="25"/>
      <c r="N797" s="25"/>
      <c r="O797" s="25"/>
      <c r="P797" s="25"/>
      <c r="Q797" s="25"/>
      <c r="R797" s="168"/>
      <c r="S797" s="172"/>
      <c r="T797" s="25"/>
      <c r="U797" s="25"/>
      <c r="V797" s="25"/>
      <c r="W797" s="25"/>
      <c r="X797" s="25"/>
      <c r="Y797" s="25"/>
    </row>
    <row r="798" spans="1:25" s="68" customFormat="1" ht="12.75" customHeight="1">
      <c r="A798" s="22"/>
      <c r="B798" s="23"/>
      <c r="C798" s="19"/>
      <c r="D798" s="19"/>
      <c r="E798" s="52"/>
      <c r="F798" s="22"/>
      <c r="G798" s="22"/>
      <c r="I798" s="25"/>
      <c r="J798" s="25"/>
      <c r="K798" s="25"/>
      <c r="L798" s="25"/>
      <c r="M798" s="25"/>
      <c r="N798" s="25"/>
      <c r="O798" s="25"/>
      <c r="P798" s="25"/>
      <c r="Q798" s="25"/>
      <c r="R798" s="168"/>
      <c r="S798" s="172"/>
      <c r="T798" s="25"/>
      <c r="U798" s="25"/>
      <c r="V798" s="25"/>
      <c r="W798" s="25"/>
      <c r="X798" s="25"/>
      <c r="Y798" s="25"/>
    </row>
    <row r="799" spans="1:25" s="68" customFormat="1" ht="12.75" customHeight="1">
      <c r="A799" s="22"/>
      <c r="B799" s="23"/>
      <c r="C799" s="19"/>
      <c r="D799" s="19"/>
      <c r="E799" s="52"/>
      <c r="F799" s="22"/>
      <c r="G799" s="22"/>
      <c r="I799" s="25"/>
      <c r="J799" s="25"/>
      <c r="K799" s="25"/>
      <c r="L799" s="25"/>
      <c r="M799" s="25"/>
      <c r="N799" s="25"/>
      <c r="O799" s="25"/>
      <c r="P799" s="25"/>
      <c r="Q799" s="25"/>
      <c r="R799" s="168"/>
      <c r="S799" s="172"/>
      <c r="T799" s="25"/>
      <c r="U799" s="25"/>
      <c r="V799" s="25"/>
      <c r="W799" s="25"/>
      <c r="X799" s="25"/>
      <c r="Y799" s="25"/>
    </row>
    <row r="800" spans="1:25" s="68" customFormat="1" ht="12.75" customHeight="1">
      <c r="A800" s="22"/>
      <c r="B800" s="23"/>
      <c r="C800" s="19"/>
      <c r="D800" s="19"/>
      <c r="E800" s="52"/>
      <c r="F800" s="22"/>
      <c r="G800" s="22"/>
      <c r="I800" s="25"/>
      <c r="J800" s="25"/>
      <c r="K800" s="25"/>
      <c r="L800" s="25"/>
      <c r="M800" s="25"/>
      <c r="N800" s="25"/>
      <c r="O800" s="25"/>
      <c r="P800" s="25"/>
      <c r="Q800" s="25"/>
      <c r="R800" s="168"/>
      <c r="S800" s="172"/>
      <c r="T800" s="25"/>
      <c r="U800" s="25"/>
      <c r="V800" s="25"/>
      <c r="W800" s="25"/>
      <c r="X800" s="25"/>
      <c r="Y800" s="25"/>
    </row>
    <row r="801" spans="1:25" s="68" customFormat="1" ht="12.75" customHeight="1">
      <c r="A801" s="22"/>
      <c r="B801" s="23"/>
      <c r="C801" s="19"/>
      <c r="D801" s="19"/>
      <c r="E801" s="52"/>
      <c r="F801" s="22"/>
      <c r="G801" s="22"/>
      <c r="I801" s="25"/>
      <c r="J801" s="25"/>
      <c r="K801" s="25"/>
      <c r="L801" s="25"/>
      <c r="M801" s="25"/>
      <c r="N801" s="25"/>
      <c r="O801" s="25"/>
      <c r="P801" s="25"/>
      <c r="Q801" s="25"/>
      <c r="R801" s="168"/>
      <c r="S801" s="172"/>
      <c r="T801" s="25"/>
      <c r="U801" s="25"/>
      <c r="V801" s="25"/>
      <c r="W801" s="25"/>
      <c r="X801" s="25"/>
      <c r="Y801" s="25"/>
    </row>
    <row r="802" spans="1:25" s="68" customFormat="1" ht="12.75" customHeight="1">
      <c r="A802" s="22"/>
      <c r="B802" s="23"/>
      <c r="C802" s="19"/>
      <c r="D802" s="19"/>
      <c r="E802" s="52"/>
      <c r="F802" s="22"/>
      <c r="G802" s="22"/>
      <c r="I802" s="25"/>
      <c r="J802" s="25"/>
      <c r="K802" s="25"/>
      <c r="L802" s="25"/>
      <c r="M802" s="25"/>
      <c r="N802" s="25"/>
      <c r="O802" s="25"/>
      <c r="P802" s="25"/>
      <c r="Q802" s="25"/>
      <c r="R802" s="168"/>
      <c r="S802" s="172"/>
      <c r="T802" s="25"/>
      <c r="U802" s="25"/>
      <c r="V802" s="25"/>
      <c r="W802" s="25"/>
      <c r="X802" s="25"/>
      <c r="Y802" s="25"/>
    </row>
    <row r="803" spans="1:25" s="68" customFormat="1" ht="12.75" customHeight="1">
      <c r="A803" s="22"/>
      <c r="B803" s="23"/>
      <c r="C803" s="19"/>
      <c r="D803" s="19"/>
      <c r="E803" s="52"/>
      <c r="F803" s="22"/>
      <c r="G803" s="22"/>
      <c r="I803" s="25"/>
      <c r="J803" s="25"/>
      <c r="K803" s="25"/>
      <c r="L803" s="25"/>
      <c r="M803" s="25"/>
      <c r="N803" s="25"/>
      <c r="O803" s="25"/>
      <c r="P803" s="25"/>
      <c r="Q803" s="25"/>
      <c r="R803" s="168"/>
      <c r="S803" s="172"/>
      <c r="T803" s="25"/>
      <c r="U803" s="25"/>
      <c r="V803" s="25"/>
      <c r="W803" s="25"/>
      <c r="X803" s="25"/>
      <c r="Y803" s="25"/>
    </row>
    <row r="804" spans="1:25" s="68" customFormat="1" ht="12.75" customHeight="1">
      <c r="A804" s="22"/>
      <c r="B804" s="23"/>
      <c r="C804" s="19"/>
      <c r="D804" s="19"/>
      <c r="E804" s="52"/>
      <c r="F804" s="22"/>
      <c r="G804" s="22"/>
      <c r="I804" s="25"/>
      <c r="J804" s="25"/>
      <c r="K804" s="25"/>
      <c r="L804" s="25"/>
      <c r="M804" s="25"/>
      <c r="N804" s="25"/>
      <c r="O804" s="25"/>
      <c r="P804" s="25"/>
      <c r="Q804" s="25"/>
      <c r="R804" s="168"/>
      <c r="S804" s="172"/>
      <c r="T804" s="25"/>
      <c r="U804" s="25"/>
      <c r="V804" s="25"/>
      <c r="W804" s="25"/>
      <c r="X804" s="25"/>
      <c r="Y804" s="25"/>
    </row>
    <row r="805" spans="1:25" s="68" customFormat="1" ht="12.75" customHeight="1">
      <c r="A805" s="22"/>
      <c r="B805" s="23"/>
      <c r="C805" s="19"/>
      <c r="D805" s="19"/>
      <c r="E805" s="52"/>
      <c r="F805" s="22"/>
      <c r="G805" s="22"/>
      <c r="I805" s="25"/>
      <c r="J805" s="25"/>
      <c r="K805" s="25"/>
      <c r="L805" s="25"/>
      <c r="M805" s="25"/>
      <c r="N805" s="25"/>
      <c r="O805" s="25"/>
      <c r="P805" s="25"/>
      <c r="Q805" s="25"/>
      <c r="R805" s="168"/>
      <c r="S805" s="172"/>
      <c r="T805" s="25"/>
      <c r="U805" s="25"/>
      <c r="V805" s="25"/>
      <c r="W805" s="25"/>
      <c r="X805" s="25"/>
      <c r="Y805" s="25"/>
    </row>
    <row r="806" spans="1:25" s="68" customFormat="1" ht="12.75" customHeight="1">
      <c r="A806" s="22"/>
      <c r="B806" s="23"/>
      <c r="C806" s="19"/>
      <c r="D806" s="19"/>
      <c r="E806" s="52"/>
      <c r="F806" s="22"/>
      <c r="G806" s="22"/>
      <c r="I806" s="25"/>
      <c r="J806" s="25"/>
      <c r="K806" s="25"/>
      <c r="L806" s="25"/>
      <c r="M806" s="25"/>
      <c r="N806" s="25"/>
      <c r="O806" s="25"/>
      <c r="P806" s="25"/>
      <c r="Q806" s="25"/>
      <c r="R806" s="168"/>
      <c r="S806" s="172"/>
      <c r="T806" s="25"/>
      <c r="U806" s="25"/>
      <c r="V806" s="25"/>
      <c r="W806" s="25"/>
      <c r="X806" s="25"/>
      <c r="Y806" s="25"/>
    </row>
    <row r="807" spans="1:25" s="68" customFormat="1" ht="12.75" customHeight="1">
      <c r="A807" s="22"/>
      <c r="B807" s="23"/>
      <c r="C807" s="19"/>
      <c r="D807" s="19"/>
      <c r="E807" s="52"/>
      <c r="F807" s="22"/>
      <c r="G807" s="22"/>
      <c r="I807" s="25"/>
      <c r="J807" s="25"/>
      <c r="K807" s="25"/>
      <c r="L807" s="25"/>
      <c r="M807" s="25"/>
      <c r="N807" s="25"/>
      <c r="O807" s="25"/>
      <c r="P807" s="25"/>
      <c r="Q807" s="25"/>
      <c r="R807" s="168"/>
      <c r="S807" s="172"/>
      <c r="T807" s="25"/>
      <c r="U807" s="25"/>
      <c r="V807" s="25"/>
      <c r="W807" s="25"/>
      <c r="X807" s="25"/>
      <c r="Y807" s="25"/>
    </row>
    <row r="808" spans="1:25" s="68" customFormat="1" ht="12.75" customHeight="1">
      <c r="A808" s="22"/>
      <c r="B808" s="23"/>
      <c r="C808" s="19"/>
      <c r="D808" s="19"/>
      <c r="E808" s="52"/>
      <c r="F808" s="22"/>
      <c r="G808" s="22"/>
      <c r="I808" s="25"/>
      <c r="J808" s="25"/>
      <c r="K808" s="25"/>
      <c r="L808" s="25"/>
      <c r="M808" s="25"/>
      <c r="N808" s="25"/>
      <c r="O808" s="25"/>
      <c r="P808" s="25"/>
      <c r="Q808" s="25"/>
      <c r="R808" s="168"/>
      <c r="S808" s="172"/>
      <c r="T808" s="25"/>
      <c r="U808" s="25"/>
      <c r="V808" s="25"/>
      <c r="W808" s="25"/>
      <c r="X808" s="25"/>
      <c r="Y808" s="25"/>
    </row>
    <row r="809" spans="1:25" s="68" customFormat="1" ht="12.75" customHeight="1">
      <c r="A809" s="22"/>
      <c r="B809" s="23"/>
      <c r="C809" s="19"/>
      <c r="D809" s="19"/>
      <c r="E809" s="52"/>
      <c r="F809" s="22"/>
      <c r="G809" s="22"/>
      <c r="I809" s="25"/>
      <c r="J809" s="25"/>
      <c r="K809" s="25"/>
      <c r="L809" s="25"/>
      <c r="M809" s="25"/>
      <c r="N809" s="25"/>
      <c r="O809" s="25"/>
      <c r="P809" s="25"/>
      <c r="Q809" s="25"/>
      <c r="R809" s="168"/>
      <c r="S809" s="172"/>
      <c r="T809" s="25"/>
      <c r="U809" s="25"/>
      <c r="V809" s="25"/>
      <c r="W809" s="25"/>
      <c r="X809" s="25"/>
      <c r="Y809" s="25"/>
    </row>
    <row r="810" spans="1:25" s="68" customFormat="1" ht="12.75" customHeight="1">
      <c r="A810" s="22"/>
      <c r="B810" s="23"/>
      <c r="C810" s="19"/>
      <c r="D810" s="19"/>
      <c r="E810" s="52"/>
      <c r="F810" s="22"/>
      <c r="G810" s="22"/>
      <c r="I810" s="25"/>
      <c r="J810" s="25"/>
      <c r="K810" s="25"/>
      <c r="L810" s="25"/>
      <c r="M810" s="25"/>
      <c r="N810" s="25"/>
      <c r="O810" s="25"/>
      <c r="P810" s="25"/>
      <c r="Q810" s="25"/>
      <c r="R810" s="168"/>
      <c r="S810" s="172"/>
      <c r="T810" s="25"/>
      <c r="U810" s="25"/>
      <c r="V810" s="25"/>
      <c r="W810" s="25"/>
      <c r="X810" s="25"/>
      <c r="Y810" s="25"/>
    </row>
    <row r="811" spans="1:25" s="68" customFormat="1" ht="12.75" customHeight="1">
      <c r="A811" s="22"/>
      <c r="B811" s="23"/>
      <c r="C811" s="19"/>
      <c r="D811" s="19"/>
      <c r="E811" s="52"/>
      <c r="F811" s="22"/>
      <c r="G811" s="22"/>
      <c r="I811" s="25"/>
      <c r="J811" s="25"/>
      <c r="K811" s="25"/>
      <c r="L811" s="25"/>
      <c r="M811" s="25"/>
      <c r="N811" s="25"/>
      <c r="O811" s="25"/>
      <c r="P811" s="25"/>
      <c r="Q811" s="25"/>
      <c r="R811" s="168"/>
      <c r="S811" s="172"/>
      <c r="T811" s="25"/>
      <c r="U811" s="25"/>
      <c r="V811" s="25"/>
      <c r="W811" s="25"/>
      <c r="X811" s="25"/>
      <c r="Y811" s="25"/>
    </row>
    <row r="812" spans="1:25" s="68" customFormat="1" ht="12.75" customHeight="1">
      <c r="A812" s="22"/>
      <c r="B812" s="23"/>
      <c r="C812" s="19"/>
      <c r="D812" s="19"/>
      <c r="E812" s="52"/>
      <c r="F812" s="22"/>
      <c r="G812" s="22"/>
      <c r="I812" s="25"/>
      <c r="J812" s="25"/>
      <c r="K812" s="25"/>
      <c r="L812" s="25"/>
      <c r="M812" s="25"/>
      <c r="N812" s="25"/>
      <c r="O812" s="25"/>
      <c r="P812" s="25"/>
      <c r="Q812" s="25"/>
      <c r="R812" s="168"/>
      <c r="S812" s="172"/>
      <c r="T812" s="25"/>
      <c r="U812" s="25"/>
      <c r="V812" s="25"/>
      <c r="W812" s="25"/>
      <c r="X812" s="25"/>
      <c r="Y812" s="25"/>
    </row>
    <row r="813" spans="1:25" s="68" customFormat="1" ht="12.75" customHeight="1">
      <c r="A813" s="22"/>
      <c r="B813" s="23"/>
      <c r="C813" s="19"/>
      <c r="D813" s="19"/>
      <c r="E813" s="52"/>
      <c r="F813" s="22"/>
      <c r="G813" s="22"/>
      <c r="I813" s="25"/>
      <c r="J813" s="25"/>
      <c r="K813" s="25"/>
      <c r="L813" s="25"/>
      <c r="M813" s="25"/>
      <c r="N813" s="25"/>
      <c r="O813" s="25"/>
      <c r="P813" s="25"/>
      <c r="Q813" s="25"/>
      <c r="R813" s="168"/>
      <c r="S813" s="172"/>
      <c r="T813" s="25"/>
      <c r="U813" s="25"/>
      <c r="V813" s="25"/>
      <c r="W813" s="25"/>
      <c r="X813" s="25"/>
      <c r="Y813" s="25"/>
    </row>
    <row r="814" spans="1:25" s="68" customFormat="1" ht="12.75" customHeight="1">
      <c r="A814" s="22"/>
      <c r="B814" s="23"/>
      <c r="C814" s="19"/>
      <c r="D814" s="19"/>
      <c r="E814" s="52"/>
      <c r="F814" s="22"/>
      <c r="G814" s="22"/>
      <c r="I814" s="25"/>
      <c r="J814" s="25"/>
      <c r="K814" s="25"/>
      <c r="L814" s="25"/>
      <c r="M814" s="25"/>
      <c r="N814" s="25"/>
      <c r="O814" s="25"/>
      <c r="P814" s="25"/>
      <c r="Q814" s="25"/>
      <c r="R814" s="168"/>
      <c r="S814" s="172"/>
      <c r="T814" s="25"/>
      <c r="U814" s="25"/>
      <c r="V814" s="25"/>
      <c r="W814" s="25"/>
      <c r="X814" s="25"/>
      <c r="Y814" s="25"/>
    </row>
    <row r="815" spans="1:25" s="68" customFormat="1" ht="12.75" customHeight="1">
      <c r="A815" s="22"/>
      <c r="B815" s="23"/>
      <c r="C815" s="19"/>
      <c r="D815" s="19"/>
      <c r="E815" s="52"/>
      <c r="F815" s="22"/>
      <c r="G815" s="22"/>
      <c r="I815" s="25"/>
      <c r="J815" s="25"/>
      <c r="K815" s="25"/>
      <c r="L815" s="25"/>
      <c r="M815" s="25"/>
      <c r="N815" s="25"/>
      <c r="O815" s="25"/>
      <c r="P815" s="25"/>
      <c r="Q815" s="25"/>
      <c r="R815" s="168"/>
      <c r="S815" s="172"/>
      <c r="T815" s="25"/>
      <c r="U815" s="25"/>
      <c r="V815" s="25"/>
      <c r="W815" s="25"/>
      <c r="X815" s="25"/>
      <c r="Y815" s="25"/>
    </row>
    <row r="816" spans="1:25" s="68" customFormat="1" ht="12.75" customHeight="1">
      <c r="A816" s="22"/>
      <c r="B816" s="23"/>
      <c r="C816" s="19"/>
      <c r="D816" s="19"/>
      <c r="E816" s="52"/>
      <c r="F816" s="22"/>
      <c r="G816" s="22"/>
      <c r="I816" s="25"/>
      <c r="J816" s="25"/>
      <c r="K816" s="25"/>
      <c r="L816" s="25"/>
      <c r="M816" s="25"/>
      <c r="N816" s="25"/>
      <c r="O816" s="25"/>
      <c r="P816" s="25"/>
      <c r="Q816" s="25"/>
      <c r="R816" s="168"/>
      <c r="S816" s="172"/>
      <c r="T816" s="25"/>
      <c r="U816" s="25"/>
      <c r="V816" s="25"/>
      <c r="W816" s="25"/>
      <c r="X816" s="25"/>
      <c r="Y816" s="25"/>
    </row>
    <row r="817" spans="1:25" s="68" customFormat="1" ht="12.75" customHeight="1">
      <c r="A817" s="22"/>
      <c r="B817" s="23"/>
      <c r="C817" s="19"/>
      <c r="D817" s="19"/>
      <c r="E817" s="52"/>
      <c r="F817" s="22"/>
      <c r="G817" s="22"/>
      <c r="I817" s="25"/>
      <c r="J817" s="25"/>
      <c r="K817" s="25"/>
      <c r="L817" s="25"/>
      <c r="M817" s="25"/>
      <c r="N817" s="25"/>
      <c r="O817" s="25"/>
      <c r="P817" s="25"/>
      <c r="Q817" s="25"/>
      <c r="R817" s="168"/>
      <c r="S817" s="172"/>
      <c r="T817" s="25"/>
      <c r="U817" s="25"/>
      <c r="V817" s="25"/>
      <c r="W817" s="25"/>
      <c r="X817" s="25"/>
      <c r="Y817" s="25"/>
    </row>
    <row r="818" spans="1:25" s="68" customFormat="1" ht="12.75" customHeight="1">
      <c r="A818" s="22"/>
      <c r="B818" s="23"/>
      <c r="C818" s="19"/>
      <c r="D818" s="19"/>
      <c r="E818" s="52"/>
      <c r="F818" s="22"/>
      <c r="G818" s="22"/>
      <c r="I818" s="25"/>
      <c r="J818" s="25"/>
      <c r="K818" s="25"/>
      <c r="L818" s="25"/>
      <c r="M818" s="25"/>
      <c r="N818" s="25"/>
      <c r="O818" s="25"/>
      <c r="P818" s="25"/>
      <c r="Q818" s="25"/>
      <c r="R818" s="168"/>
      <c r="S818" s="172"/>
      <c r="T818" s="25"/>
      <c r="U818" s="25"/>
      <c r="V818" s="25"/>
      <c r="W818" s="25"/>
      <c r="X818" s="25"/>
      <c r="Y818" s="25"/>
    </row>
    <row r="819" spans="1:25" s="68" customFormat="1" ht="12.75" customHeight="1">
      <c r="A819" s="22"/>
      <c r="B819" s="23"/>
      <c r="C819" s="19"/>
      <c r="D819" s="19"/>
      <c r="E819" s="52"/>
      <c r="F819" s="22"/>
      <c r="G819" s="22"/>
      <c r="I819" s="25"/>
      <c r="J819" s="25"/>
      <c r="K819" s="25"/>
      <c r="L819" s="25"/>
      <c r="M819" s="25"/>
      <c r="N819" s="25"/>
      <c r="O819" s="25"/>
      <c r="P819" s="25"/>
      <c r="Q819" s="25"/>
      <c r="R819" s="168"/>
      <c r="S819" s="172"/>
      <c r="T819" s="25"/>
      <c r="U819" s="25"/>
      <c r="V819" s="25"/>
      <c r="W819" s="25"/>
      <c r="X819" s="25"/>
      <c r="Y819" s="25"/>
    </row>
    <row r="820" spans="1:25" s="68" customFormat="1" ht="12.75" customHeight="1">
      <c r="A820" s="22"/>
      <c r="B820" s="23"/>
      <c r="C820" s="19"/>
      <c r="D820" s="19"/>
      <c r="E820" s="52"/>
      <c r="F820" s="22"/>
      <c r="G820" s="22"/>
      <c r="I820" s="25"/>
      <c r="J820" s="25"/>
      <c r="K820" s="25"/>
      <c r="L820" s="25"/>
      <c r="M820" s="25"/>
      <c r="N820" s="25"/>
      <c r="O820" s="25"/>
      <c r="P820" s="25"/>
      <c r="Q820" s="25"/>
      <c r="R820" s="168"/>
      <c r="S820" s="172"/>
      <c r="T820" s="25"/>
      <c r="U820" s="25"/>
      <c r="V820" s="25"/>
      <c r="W820" s="25"/>
      <c r="X820" s="25"/>
      <c r="Y820" s="25"/>
    </row>
    <row r="821" spans="1:25" ht="12.75" customHeight="1">
      <c r="A821" s="22"/>
      <c r="C821" s="19"/>
      <c r="D821" s="19"/>
    </row>
    <row r="822" spans="1:25" ht="12.75" customHeight="1">
      <c r="A822" s="22"/>
      <c r="C822" s="19"/>
      <c r="D822" s="19"/>
    </row>
    <row r="823" spans="1:25" ht="12.75" customHeight="1">
      <c r="A823" s="22"/>
      <c r="C823" s="19"/>
      <c r="D823" s="19"/>
    </row>
    <row r="824" spans="1:25" ht="12.75" customHeight="1">
      <c r="A824" s="22"/>
      <c r="C824" s="19"/>
      <c r="D824" s="19"/>
    </row>
    <row r="825" spans="1:25" ht="12.75" customHeight="1">
      <c r="C825" s="19"/>
      <c r="D825" s="19"/>
    </row>
    <row r="826" spans="1:25" ht="12.75" customHeight="1">
      <c r="C826" s="19"/>
      <c r="D826" s="19"/>
    </row>
    <row r="827" spans="1:25" ht="12.75" customHeight="1">
      <c r="C827" s="19"/>
      <c r="D827" s="19"/>
    </row>
    <row r="828" spans="1:25" ht="12.75" customHeight="1">
      <c r="C828" s="19"/>
      <c r="D828" s="19"/>
    </row>
    <row r="829" spans="1:25" ht="12.75" customHeight="1">
      <c r="C829" s="19"/>
      <c r="D829" s="19"/>
    </row>
    <row r="830" spans="1:25" ht="12.75" customHeight="1">
      <c r="C830" s="19"/>
      <c r="D830" s="19"/>
    </row>
    <row r="831" spans="1:25" ht="15" customHeight="1">
      <c r="C831" s="19"/>
      <c r="D831" s="19"/>
    </row>
    <row r="832" spans="1:25" ht="15" customHeight="1">
      <c r="C832" s="19"/>
      <c r="D832" s="19"/>
    </row>
    <row r="833" spans="3:4" ht="15" customHeight="1">
      <c r="C833" s="19"/>
      <c r="D833" s="19"/>
    </row>
    <row r="834" spans="3:4" ht="15" customHeight="1">
      <c r="C834" s="19"/>
      <c r="D834" s="19"/>
    </row>
    <row r="835" spans="3:4" ht="15" customHeight="1">
      <c r="C835" s="19"/>
      <c r="D835" s="19"/>
    </row>
    <row r="836" spans="3:4" ht="15" customHeight="1">
      <c r="C836" s="19"/>
      <c r="D836" s="19"/>
    </row>
    <row r="837" spans="3:4" ht="15" customHeight="1">
      <c r="C837" s="19"/>
      <c r="D837" s="19"/>
    </row>
    <row r="838" spans="3:4" ht="15" customHeight="1">
      <c r="C838" s="19"/>
      <c r="D838" s="19"/>
    </row>
    <row r="839" spans="3:4" ht="15" customHeight="1">
      <c r="C839" s="19"/>
      <c r="D839" s="19"/>
    </row>
    <row r="840" spans="3:4" ht="15" customHeight="1">
      <c r="C840" s="19"/>
      <c r="D840" s="19"/>
    </row>
    <row r="841" spans="3:4" ht="15" customHeight="1">
      <c r="C841" s="19"/>
      <c r="D841" s="19"/>
    </row>
    <row r="842" spans="3:4" ht="15" customHeight="1">
      <c r="C842" s="19"/>
      <c r="D842" s="19"/>
    </row>
    <row r="843" spans="3:4" ht="15" customHeight="1">
      <c r="C843" s="19"/>
      <c r="D843" s="19"/>
    </row>
    <row r="844" spans="3:4" ht="15" customHeight="1">
      <c r="C844" s="19"/>
      <c r="D844" s="19"/>
    </row>
    <row r="845" spans="3:4" ht="15" customHeight="1">
      <c r="C845" s="19"/>
      <c r="D845" s="19"/>
    </row>
    <row r="846" spans="3:4" ht="15" customHeight="1">
      <c r="C846" s="19"/>
      <c r="D846" s="19"/>
    </row>
    <row r="847" spans="3:4" ht="15" customHeight="1">
      <c r="C847" s="19"/>
      <c r="D847" s="19"/>
    </row>
    <row r="848" spans="3:4" ht="15" customHeight="1">
      <c r="C848" s="19"/>
      <c r="D848" s="19"/>
    </row>
    <row r="849" spans="3:4" ht="15" customHeight="1">
      <c r="C849" s="19"/>
      <c r="D849" s="19"/>
    </row>
    <row r="850" spans="3:4" ht="15" customHeight="1">
      <c r="C850" s="19"/>
      <c r="D850" s="19"/>
    </row>
    <row r="851" spans="3:4" ht="15" customHeight="1">
      <c r="C851" s="19"/>
      <c r="D851" s="19"/>
    </row>
    <row r="852" spans="3:4" ht="15" customHeight="1">
      <c r="C852" s="19"/>
      <c r="D852" s="19"/>
    </row>
    <row r="853" spans="3:4" ht="15" customHeight="1">
      <c r="C853" s="19"/>
      <c r="D853" s="19"/>
    </row>
    <row r="854" spans="3:4" ht="15" customHeight="1">
      <c r="C854" s="19"/>
      <c r="D854" s="19"/>
    </row>
    <row r="855" spans="3:4" ht="15" customHeight="1">
      <c r="C855" s="19"/>
      <c r="D855" s="19"/>
    </row>
    <row r="856" spans="3:4" ht="15" customHeight="1">
      <c r="C856" s="19"/>
      <c r="D856" s="19"/>
    </row>
    <row r="857" spans="3:4" ht="15" customHeight="1">
      <c r="C857" s="19"/>
      <c r="D857" s="19"/>
    </row>
    <row r="858" spans="3:4" ht="15" customHeight="1">
      <c r="C858" s="19"/>
      <c r="D858" s="19"/>
    </row>
    <row r="859" spans="3:4" ht="15" customHeight="1">
      <c r="C859" s="19"/>
      <c r="D859" s="19"/>
    </row>
    <row r="860" spans="3:4" ht="15" customHeight="1">
      <c r="C860" s="19"/>
      <c r="D860" s="19"/>
    </row>
    <row r="861" spans="3:4" ht="15" customHeight="1">
      <c r="C861" s="19"/>
      <c r="D861" s="19"/>
    </row>
    <row r="862" spans="3:4" ht="15" customHeight="1">
      <c r="C862" s="19"/>
      <c r="D862" s="19"/>
    </row>
    <row r="863" spans="3:4" ht="15" customHeight="1">
      <c r="C863" s="19"/>
      <c r="D863" s="19"/>
    </row>
    <row r="864" spans="3:4" ht="15" customHeight="1">
      <c r="C864" s="19"/>
      <c r="D864" s="19"/>
    </row>
    <row r="865" spans="3:4" ht="15" customHeight="1">
      <c r="C865" s="19"/>
      <c r="D865" s="19"/>
    </row>
    <row r="866" spans="3:4" ht="15" customHeight="1">
      <c r="C866" s="19"/>
      <c r="D866" s="19"/>
    </row>
    <row r="867" spans="3:4" ht="15" customHeight="1">
      <c r="C867" s="19"/>
      <c r="D867" s="19"/>
    </row>
    <row r="868" spans="3:4" ht="15" customHeight="1">
      <c r="C868" s="19"/>
      <c r="D868" s="19"/>
    </row>
    <row r="869" spans="3:4" ht="15" customHeight="1">
      <c r="C869" s="19"/>
      <c r="D869" s="19"/>
    </row>
    <row r="870" spans="3:4" ht="15" customHeight="1">
      <c r="C870" s="19"/>
      <c r="D870" s="19"/>
    </row>
    <row r="871" spans="3:4" ht="15" customHeight="1">
      <c r="C871" s="19"/>
      <c r="D871" s="19"/>
    </row>
    <row r="872" spans="3:4" ht="15" customHeight="1">
      <c r="C872" s="19"/>
      <c r="D872" s="19"/>
    </row>
    <row r="873" spans="3:4" ht="15" customHeight="1">
      <c r="C873" s="19"/>
      <c r="D873" s="19"/>
    </row>
    <row r="874" spans="3:4" ht="15" customHeight="1">
      <c r="C874" s="19"/>
      <c r="D874" s="19"/>
    </row>
    <row r="875" spans="3:4" ht="15" customHeight="1">
      <c r="C875" s="19"/>
      <c r="D875" s="19"/>
    </row>
    <row r="876" spans="3:4" ht="15" customHeight="1">
      <c r="C876" s="19"/>
      <c r="D876" s="19"/>
    </row>
    <row r="877" spans="3:4" ht="15" customHeight="1">
      <c r="C877" s="19"/>
      <c r="D877" s="19"/>
    </row>
    <row r="878" spans="3:4" ht="15" customHeight="1">
      <c r="C878" s="19"/>
      <c r="D878" s="19"/>
    </row>
    <row r="879" spans="3:4" ht="15" customHeight="1">
      <c r="C879" s="19"/>
      <c r="D879" s="19"/>
    </row>
    <row r="880" spans="3:4" ht="15" customHeight="1">
      <c r="C880" s="19"/>
      <c r="D880" s="19"/>
    </row>
    <row r="881" spans="3:4" ht="15" customHeight="1">
      <c r="C881" s="19"/>
      <c r="D881" s="19"/>
    </row>
    <row r="882" spans="3:4" ht="15" customHeight="1">
      <c r="C882" s="19"/>
      <c r="D882" s="19"/>
    </row>
    <row r="883" spans="3:4" ht="15" customHeight="1">
      <c r="C883" s="19"/>
      <c r="D883" s="19"/>
    </row>
    <row r="884" spans="3:4" ht="15" customHeight="1">
      <c r="C884" s="19"/>
      <c r="D884" s="19"/>
    </row>
    <row r="885" spans="3:4" ht="15" customHeight="1">
      <c r="C885" s="19"/>
      <c r="D885" s="19"/>
    </row>
    <row r="886" spans="3:4" ht="15" customHeight="1">
      <c r="C886" s="19"/>
      <c r="D886" s="19"/>
    </row>
    <row r="887" spans="3:4" ht="15" customHeight="1">
      <c r="C887" s="19"/>
      <c r="D887" s="19"/>
    </row>
    <row r="888" spans="3:4" ht="15" customHeight="1">
      <c r="C888" s="19"/>
      <c r="D888" s="19"/>
    </row>
    <row r="889" spans="3:4" ht="15" customHeight="1">
      <c r="C889" s="19"/>
      <c r="D889" s="19"/>
    </row>
    <row r="890" spans="3:4" ht="15" customHeight="1">
      <c r="C890" s="19"/>
      <c r="D890" s="19"/>
    </row>
    <row r="891" spans="3:4" ht="15" customHeight="1">
      <c r="C891" s="19"/>
      <c r="D891" s="19"/>
    </row>
    <row r="892" spans="3:4" ht="15" customHeight="1">
      <c r="C892" s="19"/>
      <c r="D892" s="19"/>
    </row>
    <row r="893" spans="3:4" ht="15" customHeight="1">
      <c r="C893" s="19"/>
      <c r="D893" s="19"/>
    </row>
    <row r="894" spans="3:4" ht="15" customHeight="1">
      <c r="C894" s="19"/>
      <c r="D894" s="19"/>
    </row>
    <row r="895" spans="3:4" ht="15" customHeight="1">
      <c r="C895" s="19"/>
      <c r="D895" s="19"/>
    </row>
    <row r="896" spans="3:4" ht="15" customHeight="1">
      <c r="C896" s="19"/>
      <c r="D896" s="19"/>
    </row>
    <row r="897" spans="3:4" ht="15" customHeight="1">
      <c r="C897" s="19"/>
      <c r="D897" s="19"/>
    </row>
    <row r="898" spans="3:4" ht="15" customHeight="1">
      <c r="C898" s="19"/>
      <c r="D898" s="19"/>
    </row>
    <row r="899" spans="3:4" ht="15" customHeight="1">
      <c r="C899" s="19"/>
      <c r="D899" s="19"/>
    </row>
    <row r="900" spans="3:4" ht="15" customHeight="1">
      <c r="C900" s="19"/>
      <c r="D900" s="19"/>
    </row>
    <row r="901" spans="3:4" ht="15" customHeight="1">
      <c r="C901" s="19"/>
      <c r="D901" s="19"/>
    </row>
    <row r="902" spans="3:4" ht="15" customHeight="1">
      <c r="C902" s="19"/>
      <c r="D902" s="19"/>
    </row>
    <row r="903" spans="3:4" ht="15" customHeight="1">
      <c r="C903" s="19"/>
      <c r="D903" s="19"/>
    </row>
    <row r="904" spans="3:4" ht="15" customHeight="1">
      <c r="C904" s="19"/>
      <c r="D904" s="19"/>
    </row>
    <row r="905" spans="3:4" ht="15" customHeight="1">
      <c r="C905" s="19"/>
      <c r="D905" s="19"/>
    </row>
    <row r="906" spans="3:4" ht="15" customHeight="1">
      <c r="C906" s="19"/>
      <c r="D906" s="19"/>
    </row>
    <row r="907" spans="3:4" ht="15" customHeight="1">
      <c r="C907" s="19"/>
      <c r="D907" s="19"/>
    </row>
    <row r="908" spans="3:4" ht="15" customHeight="1">
      <c r="C908" s="19"/>
      <c r="D908" s="19"/>
    </row>
    <row r="909" spans="3:4" ht="15" customHeight="1">
      <c r="C909" s="19"/>
      <c r="D909" s="19"/>
    </row>
    <row r="910" spans="3:4" ht="15" customHeight="1">
      <c r="C910" s="19"/>
      <c r="D910" s="19"/>
    </row>
    <row r="911" spans="3:4" ht="15" customHeight="1">
      <c r="C911" s="19"/>
      <c r="D911" s="19"/>
    </row>
    <row r="912" spans="3:4" ht="15" customHeight="1">
      <c r="C912" s="19"/>
      <c r="D912" s="19"/>
    </row>
    <row r="913" spans="3:4" ht="15" customHeight="1">
      <c r="C913" s="19"/>
      <c r="D913" s="19"/>
    </row>
    <row r="914" spans="3:4" ht="15" customHeight="1">
      <c r="C914" s="19"/>
      <c r="D914" s="19"/>
    </row>
    <row r="915" spans="3:4" ht="15" customHeight="1">
      <c r="C915" s="19"/>
      <c r="D915" s="19"/>
    </row>
    <row r="916" spans="3:4" ht="15" customHeight="1">
      <c r="C916" s="19"/>
      <c r="D916" s="19"/>
    </row>
    <row r="917" spans="3:4" ht="15" customHeight="1">
      <c r="C917" s="19"/>
      <c r="D917" s="19"/>
    </row>
    <row r="918" spans="3:4" ht="15" customHeight="1">
      <c r="C918" s="19"/>
      <c r="D918" s="19"/>
    </row>
    <row r="919" spans="3:4" ht="15" customHeight="1">
      <c r="C919" s="19"/>
      <c r="D919" s="19"/>
    </row>
    <row r="920" spans="3:4" ht="15" customHeight="1">
      <c r="C920" s="19"/>
      <c r="D920" s="19"/>
    </row>
    <row r="921" spans="3:4" ht="15" customHeight="1">
      <c r="C921" s="19"/>
      <c r="D921" s="19"/>
    </row>
    <row r="922" spans="3:4" ht="15" customHeight="1">
      <c r="C922" s="19"/>
      <c r="D922" s="19"/>
    </row>
    <row r="923" spans="3:4" ht="15" customHeight="1">
      <c r="C923" s="19"/>
      <c r="D923" s="19"/>
    </row>
    <row r="924" spans="3:4" ht="15" customHeight="1">
      <c r="C924" s="19"/>
      <c r="D924" s="19"/>
    </row>
    <row r="925" spans="3:4" ht="15" customHeight="1">
      <c r="C925" s="19"/>
      <c r="D925" s="19"/>
    </row>
    <row r="926" spans="3:4" ht="15" customHeight="1">
      <c r="C926" s="19"/>
      <c r="D926" s="19"/>
    </row>
    <row r="927" spans="3:4" ht="15" customHeight="1">
      <c r="C927" s="19"/>
      <c r="D927" s="19"/>
    </row>
    <row r="928" spans="3:4" ht="15" customHeight="1">
      <c r="C928" s="19"/>
      <c r="D928" s="19"/>
    </row>
    <row r="929" spans="3:4" ht="15" customHeight="1">
      <c r="C929" s="19"/>
      <c r="D929" s="19"/>
    </row>
    <row r="930" spans="3:4" ht="15" customHeight="1">
      <c r="C930" s="19"/>
      <c r="D930" s="19"/>
    </row>
    <row r="931" spans="3:4" ht="15" customHeight="1">
      <c r="C931" s="19"/>
      <c r="D931" s="19"/>
    </row>
    <row r="932" spans="3:4" ht="15" customHeight="1">
      <c r="C932" s="19"/>
      <c r="D932" s="19"/>
    </row>
    <row r="933" spans="3:4" ht="15" customHeight="1">
      <c r="C933" s="19"/>
      <c r="D933" s="19"/>
    </row>
    <row r="934" spans="3:4" ht="15" customHeight="1">
      <c r="C934" s="19"/>
      <c r="D934" s="19"/>
    </row>
    <row r="935" spans="3:4" ht="15" customHeight="1">
      <c r="C935" s="19"/>
      <c r="D935" s="19"/>
    </row>
    <row r="936" spans="3:4" ht="15" customHeight="1">
      <c r="C936" s="19"/>
      <c r="D936" s="19"/>
    </row>
    <row r="937" spans="3:4" ht="15" customHeight="1">
      <c r="C937" s="19"/>
      <c r="D937" s="19"/>
    </row>
    <row r="938" spans="3:4" ht="15" customHeight="1">
      <c r="C938" s="19"/>
      <c r="D938" s="19"/>
    </row>
    <row r="939" spans="3:4" ht="15" customHeight="1">
      <c r="C939" s="19"/>
      <c r="D939" s="19"/>
    </row>
    <row r="940" spans="3:4" ht="15" customHeight="1">
      <c r="C940" s="19"/>
      <c r="D940" s="19"/>
    </row>
    <row r="941" spans="3:4" ht="15" customHeight="1">
      <c r="C941" s="19"/>
      <c r="D941" s="19"/>
    </row>
    <row r="942" spans="3:4" ht="15" customHeight="1">
      <c r="C942" s="19"/>
      <c r="D942" s="19"/>
    </row>
    <row r="943" spans="3:4" ht="15" customHeight="1">
      <c r="C943" s="19"/>
      <c r="D943" s="19"/>
    </row>
    <row r="944" spans="3:4" ht="15" customHeight="1">
      <c r="C944" s="19"/>
      <c r="D944" s="19"/>
    </row>
    <row r="945" spans="3:4" ht="15" customHeight="1">
      <c r="C945" s="19"/>
      <c r="D945" s="19"/>
    </row>
    <row r="946" spans="3:4" ht="15" customHeight="1">
      <c r="C946" s="19"/>
      <c r="D946" s="19"/>
    </row>
    <row r="947" spans="3:4" ht="15" customHeight="1">
      <c r="C947" s="19"/>
      <c r="D947" s="19"/>
    </row>
    <row r="948" spans="3:4" ht="15" customHeight="1">
      <c r="C948" s="19"/>
      <c r="D948" s="19"/>
    </row>
    <row r="949" spans="3:4" ht="15" customHeight="1">
      <c r="C949" s="19"/>
      <c r="D949" s="19"/>
    </row>
    <row r="950" spans="3:4" ht="15" customHeight="1">
      <c r="C950" s="19"/>
      <c r="D950" s="19"/>
    </row>
    <row r="951" spans="3:4" ht="15" customHeight="1">
      <c r="C951" s="19"/>
      <c r="D951" s="19"/>
    </row>
    <row r="952" spans="3:4" ht="15" customHeight="1">
      <c r="C952" s="19"/>
      <c r="D952" s="19"/>
    </row>
    <row r="953" spans="3:4" ht="15" customHeight="1">
      <c r="C953" s="19"/>
      <c r="D953" s="19"/>
    </row>
    <row r="954" spans="3:4" ht="15" customHeight="1">
      <c r="C954" s="19"/>
      <c r="D954" s="19"/>
    </row>
    <row r="955" spans="3:4" ht="15" customHeight="1">
      <c r="C955" s="19"/>
      <c r="D955" s="19"/>
    </row>
    <row r="956" spans="3:4" ht="15" customHeight="1">
      <c r="C956" s="19"/>
      <c r="D956" s="19"/>
    </row>
    <row r="957" spans="3:4" ht="15" customHeight="1">
      <c r="C957" s="19"/>
      <c r="D957" s="19"/>
    </row>
    <row r="958" spans="3:4" ht="15" customHeight="1">
      <c r="C958" s="19"/>
      <c r="D958" s="19"/>
    </row>
    <row r="959" spans="3:4" ht="15" customHeight="1">
      <c r="C959" s="19"/>
      <c r="D959" s="19"/>
    </row>
    <row r="960" spans="3:4" ht="15" customHeight="1">
      <c r="C960" s="19"/>
      <c r="D960" s="19"/>
    </row>
    <row r="961" spans="3:4" ht="15" customHeight="1">
      <c r="C961" s="19"/>
      <c r="D961" s="19"/>
    </row>
    <row r="962" spans="3:4" ht="15" customHeight="1">
      <c r="C962" s="19"/>
      <c r="D962" s="19"/>
    </row>
    <row r="963" spans="3:4" ht="15" customHeight="1">
      <c r="C963" s="19"/>
      <c r="D963" s="19"/>
    </row>
    <row r="964" spans="3:4" ht="15" customHeight="1">
      <c r="C964" s="19"/>
      <c r="D964" s="19"/>
    </row>
    <row r="965" spans="3:4" ht="15" customHeight="1">
      <c r="C965" s="19"/>
      <c r="D965" s="19"/>
    </row>
    <row r="966" spans="3:4" ht="15" customHeight="1">
      <c r="C966" s="19"/>
      <c r="D966" s="19"/>
    </row>
    <row r="967" spans="3:4" ht="15" customHeight="1">
      <c r="C967" s="19"/>
      <c r="D967" s="19"/>
    </row>
    <row r="968" spans="3:4" ht="15" customHeight="1">
      <c r="C968" s="19"/>
      <c r="D968" s="19"/>
    </row>
    <row r="969" spans="3:4" ht="15" customHeight="1">
      <c r="C969" s="19"/>
      <c r="D969" s="19"/>
    </row>
    <row r="970" spans="3:4" ht="15" customHeight="1">
      <c r="C970" s="19"/>
      <c r="D970" s="19"/>
    </row>
    <row r="971" spans="3:4" ht="15" customHeight="1">
      <c r="C971" s="19"/>
      <c r="D971" s="19"/>
    </row>
    <row r="972" spans="3:4" ht="15" customHeight="1">
      <c r="C972" s="19"/>
      <c r="D972" s="19"/>
    </row>
    <row r="973" spans="3:4" ht="15" customHeight="1">
      <c r="C973" s="19"/>
      <c r="D973" s="19"/>
    </row>
    <row r="974" spans="3:4" ht="15" customHeight="1">
      <c r="C974" s="19"/>
      <c r="D974" s="19"/>
    </row>
    <row r="975" spans="3:4" ht="15" customHeight="1">
      <c r="C975" s="19"/>
      <c r="D975" s="19"/>
    </row>
    <row r="976" spans="3:4" ht="15" customHeight="1">
      <c r="C976" s="19"/>
      <c r="D976" s="19"/>
    </row>
    <row r="977" spans="3:4" ht="15" customHeight="1">
      <c r="C977" s="19"/>
      <c r="D977" s="19"/>
    </row>
    <row r="978" spans="3:4" ht="15" customHeight="1">
      <c r="C978" s="19"/>
      <c r="D978" s="19"/>
    </row>
    <row r="979" spans="3:4" ht="15" customHeight="1">
      <c r="C979" s="19"/>
      <c r="D979" s="19"/>
    </row>
    <row r="980" spans="3:4" ht="15" customHeight="1">
      <c r="C980" s="19"/>
      <c r="D980" s="19"/>
    </row>
    <row r="981" spans="3:4" ht="15" customHeight="1">
      <c r="C981" s="19"/>
      <c r="D981" s="19"/>
    </row>
    <row r="982" spans="3:4" ht="15" customHeight="1">
      <c r="C982" s="19"/>
      <c r="D982" s="19"/>
    </row>
    <row r="983" spans="3:4" ht="15" customHeight="1">
      <c r="C983" s="19"/>
      <c r="D983" s="19"/>
    </row>
    <row r="984" spans="3:4" ht="15" customHeight="1">
      <c r="C984" s="19"/>
      <c r="D984" s="19"/>
    </row>
    <row r="985" spans="3:4" ht="15" customHeight="1">
      <c r="C985" s="19"/>
      <c r="D985" s="19"/>
    </row>
    <row r="986" spans="3:4" ht="15" customHeight="1">
      <c r="C986" s="19"/>
      <c r="D986" s="19"/>
    </row>
    <row r="987" spans="3:4" ht="15" customHeight="1">
      <c r="C987" s="19"/>
      <c r="D987" s="19"/>
    </row>
    <row r="988" spans="3:4" ht="15" customHeight="1">
      <c r="C988" s="19"/>
      <c r="D988" s="19"/>
    </row>
    <row r="989" spans="3:4" ht="15" customHeight="1">
      <c r="C989" s="19"/>
      <c r="D989" s="19"/>
    </row>
    <row r="990" spans="3:4" ht="15" customHeight="1">
      <c r="C990" s="19"/>
      <c r="D990" s="19"/>
    </row>
    <row r="991" spans="3:4" ht="15" customHeight="1">
      <c r="C991" s="19"/>
      <c r="D991" s="19"/>
    </row>
    <row r="992" spans="3:4" ht="15" customHeight="1">
      <c r="C992" s="19"/>
      <c r="D992" s="19"/>
    </row>
    <row r="993" spans="3:4" ht="15" customHeight="1">
      <c r="C993" s="19"/>
      <c r="D993" s="19"/>
    </row>
    <row r="994" spans="3:4" ht="15" customHeight="1">
      <c r="C994" s="19"/>
      <c r="D994" s="19"/>
    </row>
    <row r="995" spans="3:4" ht="15" customHeight="1">
      <c r="C995" s="19"/>
      <c r="D995" s="19"/>
    </row>
    <row r="996" spans="3:4" ht="15" customHeight="1">
      <c r="C996" s="19"/>
      <c r="D996" s="19"/>
    </row>
    <row r="997" spans="3:4" ht="15" customHeight="1">
      <c r="C997" s="19"/>
      <c r="D997" s="19"/>
    </row>
    <row r="998" spans="3:4" ht="15" customHeight="1">
      <c r="C998" s="19"/>
      <c r="D998" s="19"/>
    </row>
    <row r="999" spans="3:4" ht="15" customHeight="1">
      <c r="C999" s="19"/>
      <c r="D999" s="19"/>
    </row>
    <row r="1000" spans="3:4" ht="15" customHeight="1">
      <c r="C1000" s="19"/>
      <c r="D1000" s="19"/>
    </row>
    <row r="1001" spans="3:4" ht="15" customHeight="1">
      <c r="C1001" s="19"/>
      <c r="D1001" s="19"/>
    </row>
    <row r="1002" spans="3:4" ht="15" customHeight="1">
      <c r="C1002" s="19"/>
      <c r="D1002" s="19"/>
    </row>
    <row r="1003" spans="3:4" ht="15" customHeight="1">
      <c r="C1003" s="19"/>
      <c r="D1003" s="19"/>
    </row>
    <row r="1004" spans="3:4" ht="15" customHeight="1">
      <c r="C1004" s="19"/>
      <c r="D1004" s="19"/>
    </row>
    <row r="1005" spans="3:4" ht="15" customHeight="1">
      <c r="C1005" s="19"/>
      <c r="D1005" s="19"/>
    </row>
    <row r="1006" spans="3:4" ht="15" customHeight="1">
      <c r="C1006" s="19"/>
      <c r="D1006" s="19"/>
    </row>
    <row r="1007" spans="3:4" ht="15" customHeight="1">
      <c r="C1007" s="19"/>
      <c r="D1007" s="19"/>
    </row>
    <row r="1008" spans="3:4" ht="15" customHeight="1">
      <c r="C1008" s="19"/>
      <c r="D1008" s="19"/>
    </row>
    <row r="1009" spans="3:4" ht="15" customHeight="1">
      <c r="C1009" s="19"/>
      <c r="D1009" s="19"/>
    </row>
    <row r="1010" spans="3:4" ht="15" customHeight="1">
      <c r="C1010" s="19"/>
      <c r="D1010" s="19"/>
    </row>
    <row r="1011" spans="3:4" ht="15" customHeight="1">
      <c r="C1011" s="19"/>
      <c r="D1011" s="19"/>
    </row>
    <row r="1012" spans="3:4" ht="15" customHeight="1">
      <c r="C1012" s="19"/>
      <c r="D1012" s="19"/>
    </row>
    <row r="1013" spans="3:4" ht="15" customHeight="1">
      <c r="C1013" s="19"/>
      <c r="D1013" s="19"/>
    </row>
    <row r="1014" spans="3:4" ht="15" customHeight="1">
      <c r="C1014" s="19"/>
      <c r="D1014" s="19"/>
    </row>
    <row r="1015" spans="3:4" ht="15" customHeight="1">
      <c r="C1015" s="19"/>
      <c r="D1015" s="19"/>
    </row>
    <row r="1016" spans="3:4" ht="15" customHeight="1">
      <c r="C1016" s="19"/>
      <c r="D1016" s="19"/>
    </row>
    <row r="1017" spans="3:4" ht="15" customHeight="1">
      <c r="C1017" s="19"/>
      <c r="D1017" s="19"/>
    </row>
    <row r="1018" spans="3:4" ht="15" customHeight="1">
      <c r="C1018" s="19"/>
      <c r="D1018" s="19"/>
    </row>
    <row r="1019" spans="3:4" ht="15" customHeight="1">
      <c r="C1019" s="19"/>
      <c r="D1019" s="19"/>
    </row>
    <row r="1020" spans="3:4" ht="15" customHeight="1">
      <c r="C1020" s="19"/>
      <c r="D1020" s="19"/>
    </row>
    <row r="1021" spans="3:4" ht="15" customHeight="1">
      <c r="C1021" s="19"/>
      <c r="D1021" s="19"/>
    </row>
    <row r="1022" spans="3:4" ht="15" customHeight="1">
      <c r="C1022" s="19"/>
      <c r="D1022" s="19"/>
    </row>
  </sheetData>
  <mergeCells count="79">
    <mergeCell ref="B99:E99"/>
    <mergeCell ref="B100:E100"/>
    <mergeCell ref="B101:E101"/>
    <mergeCell ref="B102:E102"/>
    <mergeCell ref="B103:E103"/>
    <mergeCell ref="B98:Q98"/>
    <mergeCell ref="A2:Q2"/>
    <mergeCell ref="A4:A11"/>
    <mergeCell ref="C81:D81"/>
    <mergeCell ref="C82:D82"/>
    <mergeCell ref="C83:D83"/>
    <mergeCell ref="C63:D63"/>
    <mergeCell ref="C65:D65"/>
    <mergeCell ref="C73:D73"/>
    <mergeCell ref="C57:D57"/>
    <mergeCell ref="C59:D59"/>
    <mergeCell ref="C58:D58"/>
    <mergeCell ref="C62:D62"/>
    <mergeCell ref="C64:D64"/>
    <mergeCell ref="C66:D66"/>
    <mergeCell ref="C61:D61"/>
    <mergeCell ref="C47:D47"/>
    <mergeCell ref="C49:D49"/>
    <mergeCell ref="A44:R44"/>
    <mergeCell ref="C18:D18"/>
    <mergeCell ref="C19:D19"/>
    <mergeCell ref="C22:D22"/>
    <mergeCell ref="C55:D55"/>
    <mergeCell ref="C51:D51"/>
    <mergeCell ref="C52:D52"/>
    <mergeCell ref="C53:D53"/>
    <mergeCell ref="C48:D48"/>
    <mergeCell ref="A96:Q96"/>
    <mergeCell ref="C97:Q97"/>
    <mergeCell ref="C50:D50"/>
    <mergeCell ref="A1:B1"/>
    <mergeCell ref="C1:D1"/>
    <mergeCell ref="C13:D13"/>
    <mergeCell ref="C14:D14"/>
    <mergeCell ref="A25:A26"/>
    <mergeCell ref="B25:B26"/>
    <mergeCell ref="C23:D23"/>
    <mergeCell ref="C24:D24"/>
    <mergeCell ref="C15:D15"/>
    <mergeCell ref="C20:D20"/>
    <mergeCell ref="C21:D21"/>
    <mergeCell ref="C3:D3"/>
    <mergeCell ref="C60:D60"/>
    <mergeCell ref="C16:D16"/>
    <mergeCell ref="A12:R12"/>
    <mergeCell ref="C17:D17"/>
    <mergeCell ref="C94:D94"/>
    <mergeCell ref="C80:D80"/>
    <mergeCell ref="C91:D91"/>
    <mergeCell ref="C92:D92"/>
    <mergeCell ref="C93:D93"/>
    <mergeCell ref="C85:D85"/>
    <mergeCell ref="C87:D87"/>
    <mergeCell ref="C88:D88"/>
    <mergeCell ref="C89:D89"/>
    <mergeCell ref="C90:D90"/>
    <mergeCell ref="C54:D54"/>
    <mergeCell ref="C46:D46"/>
    <mergeCell ref="C45:D45"/>
    <mergeCell ref="A56:R56"/>
    <mergeCell ref="A79:R79"/>
    <mergeCell ref="A86:R86"/>
    <mergeCell ref="C74:D74"/>
    <mergeCell ref="C67:D67"/>
    <mergeCell ref="C68:D68"/>
    <mergeCell ref="C69:D69"/>
    <mergeCell ref="C70:D70"/>
    <mergeCell ref="C71:D71"/>
    <mergeCell ref="C72:D72"/>
    <mergeCell ref="C75:D75"/>
    <mergeCell ref="C76:D76"/>
    <mergeCell ref="C77:D77"/>
    <mergeCell ref="C78:D78"/>
    <mergeCell ref="C84:D84"/>
  </mergeCells>
  <conditionalFormatting sqref="C4:C11">
    <cfRule type="containsText" dxfId="137" priority="174" operator="containsText" text="Slightly">
      <formula>NOT(ISERROR(SEARCH("Slightly",C4)))</formula>
    </cfRule>
    <cfRule type="containsText" dxfId="136" priority="175" operator="containsText" text="Mostly">
      <formula>NOT(ISERROR(SEARCH("Mostly",C4)))</formula>
    </cfRule>
  </conditionalFormatting>
  <conditionalFormatting sqref="C97">
    <cfRule type="containsText" dxfId="135" priority="165" operator="containsText" text="Mostly">
      <formula>NOT(ISERROR(SEARCH("Mostly",C97)))</formula>
    </cfRule>
    <cfRule type="containsText" dxfId="134" priority="168" operator="containsText" text="Mostly">
      <formula>NOT(ISERROR(SEARCH("Mostly",C97)))</formula>
    </cfRule>
    <cfRule type="containsText" dxfId="133" priority="169" operator="containsText" text="no">
      <formula>NOT(ISERROR(SEARCH("no",C97)))</formula>
    </cfRule>
    <cfRule type="containsText" dxfId="132" priority="173" operator="containsText" text="completely">
      <formula>NOT(ISERROR(SEARCH("completely",C97)))</formula>
    </cfRule>
    <cfRule type="containsText" dxfId="131" priority="172" operator="containsText" text="partly">
      <formula>NOT(ISERROR(SEARCH("partly",C97)))</formula>
    </cfRule>
    <cfRule type="containsText" dxfId="130" priority="171" operator="containsText" text="not at all">
      <formula>NOT(ISERROR(SEARCH("not at all",C97)))</formula>
    </cfRule>
    <cfRule type="containsText" dxfId="129" priority="170" operator="containsText" text="yes">
      <formula>NOT(ISERROR(SEARCH("yes",C97)))</formula>
    </cfRule>
    <cfRule type="containsText" dxfId="128" priority="160" operator="containsText" text="Don't Know">
      <formula>NOT(ISERROR(SEARCH("Don't Know",C97)))</formula>
    </cfRule>
    <cfRule type="containsText" dxfId="127" priority="161" operator="containsText" text="Not at All">
      <formula>NOT(ISERROR(SEARCH("Not at All",C97)))</formula>
    </cfRule>
    <cfRule type="endsWith" dxfId="126" priority="162" operator="endsWith" text="No">
      <formula>RIGHT(C97,LEN("No"))="No"</formula>
    </cfRule>
    <cfRule type="beginsWith" dxfId="125" priority="163" operator="beginsWith" text="Yes">
      <formula>LEFT(C97,LEN("Yes"))="Yes"</formula>
    </cfRule>
    <cfRule type="containsText" dxfId="124" priority="164" operator="containsText" text="Partially">
      <formula>NOT(ISERROR(SEARCH("Partially",C97)))</formula>
    </cfRule>
    <cfRule type="containsText" dxfId="123" priority="167" operator="containsText" text="slightly">
      <formula>NOT(ISERROR(SEARCH("slightly",C97)))</formula>
    </cfRule>
    <cfRule type="containsText" dxfId="122" priority="166" operator="containsText" text="Completely">
      <formula>NOT(ISERROR(SEARCH("Completely",C97)))</formula>
    </cfRule>
  </conditionalFormatting>
  <conditionalFormatting sqref="C1:D2 C4:D1048576">
    <cfRule type="containsText" dxfId="121" priority="4" operator="containsText" text="slightly">
      <formula>NOT(ISERROR(SEARCH("slightly",C1)))</formula>
    </cfRule>
    <cfRule type="containsText" dxfId="120" priority="5" operator="containsText" text="slighttly">
      <formula>NOT(ISERROR(SEARCH("slighttly",C1)))</formula>
    </cfRule>
  </conditionalFormatting>
  <conditionalFormatting sqref="C1:D1048576">
    <cfRule type="containsText" dxfId="119" priority="1" operator="containsText" text="mostly">
      <formula>NOT(ISERROR(SEARCH("mostly",C1)))</formula>
    </cfRule>
  </conditionalFormatting>
  <conditionalFormatting sqref="C3:D3">
    <cfRule type="containsText" dxfId="118" priority="2" operator="containsText" text="slightly">
      <formula>NOT(ISERROR(SEARCH("slightly",C3)))</formula>
    </cfRule>
  </conditionalFormatting>
  <conditionalFormatting sqref="C13:D24 C27:D43">
    <cfRule type="containsText" dxfId="117" priority="306" operator="containsText" text="Completely">
      <formula>NOT(ISERROR(SEARCH("Completely",C13)))</formula>
    </cfRule>
    <cfRule type="containsText" dxfId="116" priority="304" operator="containsText" text="Partially">
      <formula>NOT(ISERROR(SEARCH("Partially",C13)))</formula>
    </cfRule>
    <cfRule type="beginsWith" dxfId="115" priority="303" operator="beginsWith" text="Yes">
      <formula>LEFT(C13,LEN("Yes"))="Yes"</formula>
    </cfRule>
    <cfRule type="endsWith" dxfId="114" priority="302" operator="endsWith" text="No">
      <formula>RIGHT(C13,LEN("No"))="No"</formula>
    </cfRule>
    <cfRule type="containsText" dxfId="113" priority="301" operator="containsText" text="Not at All">
      <formula>NOT(ISERROR(SEARCH("Not at All",C13)))</formula>
    </cfRule>
    <cfRule type="containsText" dxfId="112" priority="300" operator="containsText" text="Don't Know">
      <formula>NOT(ISERROR(SEARCH("Don't Know",C13)))</formula>
    </cfRule>
    <cfRule type="containsText" dxfId="111" priority="305" operator="containsText" text="Mostly">
      <formula>NOT(ISERROR(SEARCH("Mostly",C13)))</formula>
    </cfRule>
  </conditionalFormatting>
  <conditionalFormatting sqref="C25:D25">
    <cfRule type="containsText" dxfId="110" priority="257" operator="containsText" text="Completely">
      <formula>NOT(ISERROR(SEARCH("Completely",C25)))</formula>
    </cfRule>
    <cfRule type="containsText" dxfId="109" priority="256" operator="containsText" text="Yes">
      <formula>NOT(ISERROR(SEARCH("Yes",C25)))</formula>
    </cfRule>
    <cfRule type="containsText" dxfId="108" priority="255" operator="containsText" text="Mostly">
      <formula>NOT(ISERROR(SEARCH("Mostly",C25)))</formula>
    </cfRule>
    <cfRule type="containsText" dxfId="107" priority="254" operator="containsText" text="Slightly">
      <formula>NOT(ISERROR(SEARCH("Slightly",C25)))</formula>
    </cfRule>
    <cfRule type="containsText" dxfId="106" priority="253" operator="containsText" text="Not at all">
      <formula>NOT(ISERROR(SEARCH("Not at all",C25)))</formula>
    </cfRule>
    <cfRule type="containsText" dxfId="105" priority="252" operator="containsText" text="No">
      <formula>NOT(ISERROR(SEARCH("No",C25)))</formula>
    </cfRule>
  </conditionalFormatting>
  <conditionalFormatting sqref="C26:D26 C104:D1048576">
    <cfRule type="containsText" dxfId="104" priority="545" operator="containsText" text="Not at all">
      <formula>NOT(ISERROR(SEARCH("Not at all",C26)))</formula>
    </cfRule>
    <cfRule type="containsText" dxfId="103" priority="546" operator="containsText" text="No">
      <formula>NOT(ISERROR(SEARCH("No",C26)))</formula>
    </cfRule>
    <cfRule type="containsText" dxfId="102" priority="547" operator="containsText" text="Yes">
      <formula>NOT(ISERROR(SEARCH("Yes",C26)))</formula>
    </cfRule>
    <cfRule type="containsText" dxfId="101" priority="548" operator="containsText" text="Mostly">
      <formula>NOT(ISERROR(SEARCH("Mostly",C26)))</formula>
    </cfRule>
    <cfRule type="containsText" dxfId="100" priority="544" operator="containsText" text="Slightly">
      <formula>NOT(ISERROR(SEARCH("Slightly",C26)))</formula>
    </cfRule>
  </conditionalFormatting>
  <conditionalFormatting sqref="C45:D55">
    <cfRule type="containsText" dxfId="99" priority="54" operator="containsText" text="Completely">
      <formula>NOT(ISERROR(SEARCH("Completely",C45)))</formula>
    </cfRule>
    <cfRule type="containsText" dxfId="98" priority="53" operator="containsText" text="Mostly">
      <formula>NOT(ISERROR(SEARCH("Mostly",C45)))</formula>
    </cfRule>
    <cfRule type="containsText" dxfId="97" priority="52" operator="containsText" text="Partially">
      <formula>NOT(ISERROR(SEARCH("Partially",C45)))</formula>
    </cfRule>
    <cfRule type="containsText" dxfId="96" priority="48" operator="containsText" text="Don't Know">
      <formula>NOT(ISERROR(SEARCH("Don't Know",C45)))</formula>
    </cfRule>
    <cfRule type="containsText" dxfId="95" priority="49" operator="containsText" text="Not at All">
      <formula>NOT(ISERROR(SEARCH("Not at All",C45)))</formula>
    </cfRule>
    <cfRule type="endsWith" dxfId="94" priority="50" operator="endsWith" text="No">
      <formula>RIGHT(C45,LEN("No"))="No"</formula>
    </cfRule>
    <cfRule type="beginsWith" dxfId="93" priority="51" operator="beginsWith" text="Yes">
      <formula>LEFT(C45,LEN("Yes"))="Yes"</formula>
    </cfRule>
  </conditionalFormatting>
  <conditionalFormatting sqref="C57:D57">
    <cfRule type="containsText" dxfId="92" priority="41" operator="containsText" text="Don't Know">
      <formula>NOT(ISERROR(SEARCH("Don't Know",C57)))</formula>
    </cfRule>
    <cfRule type="containsText" dxfId="91" priority="42" operator="containsText" text="Not at All">
      <formula>NOT(ISERROR(SEARCH("Not at All",C57)))</formula>
    </cfRule>
    <cfRule type="endsWith" dxfId="90" priority="43" operator="endsWith" text="No">
      <formula>RIGHT(C57,LEN("No"))="No"</formula>
    </cfRule>
    <cfRule type="beginsWith" dxfId="89" priority="44" operator="beginsWith" text="Yes">
      <formula>LEFT(C57,LEN("Yes"))="Yes"</formula>
    </cfRule>
    <cfRule type="containsText" dxfId="88" priority="45" operator="containsText" text="Partially">
      <formula>NOT(ISERROR(SEARCH("Partially",C57)))</formula>
    </cfRule>
    <cfRule type="containsText" dxfId="87" priority="47" operator="containsText" text="Completely">
      <formula>NOT(ISERROR(SEARCH("Completely",C57)))</formula>
    </cfRule>
    <cfRule type="containsText" dxfId="86" priority="46" operator="containsText" text="Mostly">
      <formula>NOT(ISERROR(SEARCH("Mostly",C57)))</formula>
    </cfRule>
  </conditionalFormatting>
  <conditionalFormatting sqref="C59:D63">
    <cfRule type="containsText" dxfId="85" priority="39" operator="containsText" text="Mostly">
      <formula>NOT(ISERROR(SEARCH("Mostly",C59)))</formula>
    </cfRule>
    <cfRule type="containsText" dxfId="84" priority="40" operator="containsText" text="Completely">
      <formula>NOT(ISERROR(SEARCH("Completely",C59)))</formula>
    </cfRule>
    <cfRule type="containsText" dxfId="83" priority="34" operator="containsText" text="Don't Know">
      <formula>NOT(ISERROR(SEARCH("Don't Know",C59)))</formula>
    </cfRule>
    <cfRule type="containsText" dxfId="82" priority="35" operator="containsText" text="Not at All">
      <formula>NOT(ISERROR(SEARCH("Not at All",C59)))</formula>
    </cfRule>
    <cfRule type="endsWith" dxfId="81" priority="36" operator="endsWith" text="No">
      <formula>RIGHT(C59,LEN("No"))="No"</formula>
    </cfRule>
    <cfRule type="beginsWith" dxfId="80" priority="37" operator="beginsWith" text="Yes">
      <formula>LEFT(C59,LEN("Yes"))="Yes"</formula>
    </cfRule>
    <cfRule type="containsText" dxfId="79" priority="38" operator="containsText" text="Partially">
      <formula>NOT(ISERROR(SEARCH("Partially",C59)))</formula>
    </cfRule>
  </conditionalFormatting>
  <conditionalFormatting sqref="C65:D78">
    <cfRule type="containsText" dxfId="78" priority="20" operator="containsText" text="Don't Know">
      <formula>NOT(ISERROR(SEARCH("Don't Know",C65)))</formula>
    </cfRule>
    <cfRule type="containsText" dxfId="77" priority="26" operator="containsText" text="Completely">
      <formula>NOT(ISERROR(SEARCH("Completely",C65)))</formula>
    </cfRule>
    <cfRule type="endsWith" dxfId="76" priority="22" operator="endsWith" text="No">
      <formula>RIGHT(C65,LEN("No"))="No"</formula>
    </cfRule>
    <cfRule type="beginsWith" dxfId="75" priority="23" operator="beginsWith" text="Yes">
      <formula>LEFT(C65,LEN("Yes"))="Yes"</formula>
    </cfRule>
    <cfRule type="containsText" dxfId="74" priority="24" operator="containsText" text="Partially">
      <formula>NOT(ISERROR(SEARCH("Partially",C65)))</formula>
    </cfRule>
    <cfRule type="containsText" dxfId="73" priority="25" operator="containsText" text="Mostly">
      <formula>NOT(ISERROR(SEARCH("Mostly",C65)))</formula>
    </cfRule>
    <cfRule type="containsText" dxfId="72" priority="21" operator="containsText" text="Not at All">
      <formula>NOT(ISERROR(SEARCH("Not at All",C65)))</formula>
    </cfRule>
  </conditionalFormatting>
  <conditionalFormatting sqref="C80:D85">
    <cfRule type="containsText" dxfId="71" priority="14" operator="containsText" text="Not at All">
      <formula>NOT(ISERROR(SEARCH("Not at All",C80)))</formula>
    </cfRule>
    <cfRule type="containsText" dxfId="70" priority="17" operator="containsText" text="Partially">
      <formula>NOT(ISERROR(SEARCH("Partially",C80)))</formula>
    </cfRule>
    <cfRule type="containsText" dxfId="69" priority="13" operator="containsText" text="Don't Know">
      <formula>NOT(ISERROR(SEARCH("Don't Know",C80)))</formula>
    </cfRule>
    <cfRule type="endsWith" dxfId="68" priority="15" operator="endsWith" text="No">
      <formula>RIGHT(C80,LEN("No"))="No"</formula>
    </cfRule>
    <cfRule type="beginsWith" dxfId="67" priority="16" operator="beginsWith" text="Yes">
      <formula>LEFT(C80,LEN("Yes"))="Yes"</formula>
    </cfRule>
    <cfRule type="containsText" dxfId="66" priority="19" operator="containsText" text="Completely">
      <formula>NOT(ISERROR(SEARCH("Completely",C80)))</formula>
    </cfRule>
    <cfRule type="containsText" dxfId="65" priority="18" operator="containsText" text="Mostly">
      <formula>NOT(ISERROR(SEARCH("Mostly",C80)))</formula>
    </cfRule>
  </conditionalFormatting>
  <conditionalFormatting sqref="C87:D95">
    <cfRule type="containsText" dxfId="64" priority="6" operator="containsText" text="Don't Know">
      <formula>NOT(ISERROR(SEARCH("Don't Know",C87)))</formula>
    </cfRule>
    <cfRule type="containsText" dxfId="63" priority="7" operator="containsText" text="Not at All">
      <formula>NOT(ISERROR(SEARCH("Not at All",C87)))</formula>
    </cfRule>
    <cfRule type="endsWith" dxfId="62" priority="8" operator="endsWith" text="No">
      <formula>RIGHT(C87,LEN("No"))="No"</formula>
    </cfRule>
    <cfRule type="beginsWith" dxfId="61" priority="9" operator="beginsWith" text="Yes">
      <formula>LEFT(C87,LEN("Yes"))="Yes"</formula>
    </cfRule>
    <cfRule type="containsText" dxfId="60" priority="10" operator="containsText" text="Partially">
      <formula>NOT(ISERROR(SEARCH("Partially",C87)))</formula>
    </cfRule>
    <cfRule type="containsText" dxfId="59" priority="12" operator="containsText" text="Completely">
      <formula>NOT(ISERROR(SEARCH("Completely",C87)))</formula>
    </cfRule>
    <cfRule type="containsText" dxfId="58" priority="11" operator="containsText" text="Mostly">
      <formula>NOT(ISERROR(SEARCH("Mostly",C87)))</formula>
    </cfRule>
  </conditionalFormatting>
  <conditionalFormatting sqref="D26 D104:D1048576">
    <cfRule type="containsText" dxfId="57" priority="448" operator="containsText" text="yes">
      <formula>NOT(ISERROR(SEARCH("yes",D26)))</formula>
    </cfRule>
  </conditionalFormatting>
  <conditionalFormatting sqref="F3 F13:F24 F45:F46 F55 F57:F78 F87:F95 C104:D1048576">
    <cfRule type="containsText" dxfId="56" priority="727" operator="containsText" text="not at all">
      <formula>NOT(ISERROR(SEARCH("not at all",C3)))</formula>
    </cfRule>
    <cfRule type="containsText" dxfId="55" priority="726" operator="containsText" text="yes">
      <formula>NOT(ISERROR(SEARCH("yes",C3)))</formula>
    </cfRule>
    <cfRule type="containsText" dxfId="54" priority="729" operator="containsText" text="completely">
      <formula>NOT(ISERROR(SEARCH("completely",C3)))</formula>
    </cfRule>
    <cfRule type="containsText" dxfId="53" priority="728" operator="containsText" text="partly">
      <formula>NOT(ISERROR(SEARCH("partly",C3)))</formula>
    </cfRule>
  </conditionalFormatting>
  <conditionalFormatting sqref="F3 F13:F24 F36:G43 F45:G46 F47:F55 F55:G55 F57:F78 E92:E95 G92:G95 E104:G120 F87:F95">
    <cfRule type="containsText" dxfId="52" priority="731" operator="containsText" text="UTILIZATION">
      <formula>NOT(ISERROR(SEARCH(("UTILIZATION"),(E3))))</formula>
    </cfRule>
  </conditionalFormatting>
  <conditionalFormatting sqref="F3 F13:F24 F36:G43 F45:G46 F47:F55 F55:G55 F57:F78 F87:F95 E92:E95 G92:G95 E104:G820">
    <cfRule type="containsText" dxfId="51" priority="739" operator="containsText" text="coordination">
      <formula>NOT(ISERROR(SEARCH(("coordination"),(E3))))</formula>
    </cfRule>
    <cfRule type="containsText" dxfId="50" priority="738" operator="containsText" text="knowledge">
      <formula>NOT(ISERROR(SEARCH(("knowledge"),(E3))))</formula>
    </cfRule>
    <cfRule type="containsText" dxfId="49" priority="732" operator="containsText" text="service delivery">
      <formula>NOT(ISERROR(SEARCH(("service delivery"),(E3))))</formula>
    </cfRule>
    <cfRule type="containsText" dxfId="48" priority="733" operator="containsText" text="workforce">
      <formula>NOT(ISERROR(SEARCH(("workforce"),(E3))))</formula>
    </cfRule>
    <cfRule type="containsText" dxfId="47" priority="734" operator="containsText" text="leadership &amp; governance">
      <formula>NOT(ISERROR(SEARCH(("leadership &amp; governance"),(E3))))</formula>
    </cfRule>
    <cfRule type="containsText" dxfId="46" priority="735" operator="containsText" text="service delivery mechansims">
      <formula>NOT(ISERROR(SEARCH(("service delivery mechansims"),(E3))))</formula>
    </cfRule>
    <cfRule type="containsText" dxfId="45" priority="736" operator="containsText" text="financing">
      <formula>NOT(ISERROR(SEARCH(("financing"),(E3))))</formula>
    </cfRule>
    <cfRule type="containsText" dxfId="44" priority="737" operator="containsText" text="information systems">
      <formula>NOT(ISERROR(SEARCH(("information systems"),(E3))))</formula>
    </cfRule>
  </conditionalFormatting>
  <conditionalFormatting sqref="F3 F13:F24 F45:G46 F47:F55 F55:G55 F57:F78 F36:G43 E92:E95 G92:G95 E104:G1048576">
    <cfRule type="containsText" dxfId="43" priority="730" operator="containsText" text="social norms">
      <formula>NOT(ISERROR(SEARCH("social norms",E3)))</formula>
    </cfRule>
  </conditionalFormatting>
  <conditionalFormatting sqref="F30:F34">
    <cfRule type="containsText" dxfId="42" priority="394" operator="containsText" text="financing">
      <formula>NOT(ISERROR(SEARCH(("financing"),(F30))))</formula>
    </cfRule>
    <cfRule type="containsText" dxfId="41" priority="395" operator="containsText" text="information systems">
      <formula>NOT(ISERROR(SEARCH(("information systems"),(F30))))</formula>
    </cfRule>
    <cfRule type="containsText" dxfId="40" priority="397" operator="containsText" text="coordination">
      <formula>NOT(ISERROR(SEARCH(("coordination"),(F30))))</formula>
    </cfRule>
    <cfRule type="containsText" dxfId="39" priority="396" operator="containsText" text="knowledge">
      <formula>NOT(ISERROR(SEARCH(("knowledge"),(F30))))</formula>
    </cfRule>
  </conditionalFormatting>
  <conditionalFormatting sqref="F30:F35">
    <cfRule type="containsText" dxfId="38" priority="363" operator="containsText" text="social norms">
      <formula>NOT(ISERROR(SEARCH("social norms",F30)))</formula>
    </cfRule>
    <cfRule type="containsText" dxfId="37" priority="364" operator="containsText" text="UTILIZATION">
      <formula>NOT(ISERROR(SEARCH(("UTILIZATION"),(F30))))</formula>
    </cfRule>
    <cfRule type="containsText" dxfId="36" priority="365" operator="containsText" text="service delivery">
      <formula>NOT(ISERROR(SEARCH(("service delivery"),(F30))))</formula>
    </cfRule>
    <cfRule type="containsText" dxfId="35" priority="366" operator="containsText" text="workforce">
      <formula>NOT(ISERROR(SEARCH(("workforce"),(F30))))</formula>
    </cfRule>
    <cfRule type="containsText" dxfId="34" priority="367" operator="containsText" text="leadership &amp; governance">
      <formula>NOT(ISERROR(SEARCH(("leadership &amp; governance"),(F30))))</formula>
    </cfRule>
  </conditionalFormatting>
  <conditionalFormatting sqref="F30:F43">
    <cfRule type="containsText" dxfId="33" priority="360" operator="containsText" text="not at all">
      <formula>NOT(ISERROR(SEARCH("not at all",F30)))</formula>
    </cfRule>
    <cfRule type="containsText" dxfId="32" priority="361" operator="containsText" text="partly">
      <formula>NOT(ISERROR(SEARCH("partly",F30)))</formula>
    </cfRule>
    <cfRule type="containsText" dxfId="31" priority="359" operator="containsText" text="yes">
      <formula>NOT(ISERROR(SEARCH("yes",F30)))</formula>
    </cfRule>
    <cfRule type="containsText" dxfId="30" priority="358" operator="containsText" text="no">
      <formula>NOT(ISERROR(SEARCH("no",F30)))</formula>
    </cfRule>
    <cfRule type="containsText" dxfId="29" priority="362" operator="containsText" text="completely">
      <formula>NOT(ISERROR(SEARCH("completely",F30)))</formula>
    </cfRule>
  </conditionalFormatting>
  <conditionalFormatting sqref="F35">
    <cfRule type="containsText" dxfId="28" priority="370" operator="containsText" text="information systems">
      <formula>NOT(ISERROR(SEARCH(("information systems"),(F35))))</formula>
    </cfRule>
    <cfRule type="containsText" dxfId="27" priority="369" operator="containsText" text="financing">
      <formula>NOT(ISERROR(SEARCH(("financing"),(F35))))</formula>
    </cfRule>
    <cfRule type="containsText" dxfId="26" priority="372" operator="containsText" text="coordination">
      <formula>NOT(ISERROR(SEARCH(("coordination"),(F35))))</formula>
    </cfRule>
    <cfRule type="containsText" dxfId="25" priority="368" operator="containsText" text="service delivery mechansims">
      <formula>NOT(ISERROR(SEARCH(("service delivery mechansims"),(F35))))</formula>
    </cfRule>
    <cfRule type="containsText" dxfId="24" priority="371" operator="containsText" text="knowledge">
      <formula>NOT(ISERROR(SEARCH(("knowledge"),(F35))))</formula>
    </cfRule>
  </conditionalFormatting>
  <conditionalFormatting sqref="F80:F85">
    <cfRule type="containsText" dxfId="23" priority="565" operator="containsText" text="UTILIZATION">
      <formula>NOT(ISERROR(SEARCH(("UTILIZATION"),(F80))))</formula>
    </cfRule>
    <cfRule type="containsText" dxfId="22" priority="566" operator="containsText" text="service delivery">
      <formula>NOT(ISERROR(SEARCH(("service delivery"),(F80))))</formula>
    </cfRule>
    <cfRule type="containsText" dxfId="21" priority="567" operator="containsText" text="workforce">
      <formula>NOT(ISERROR(SEARCH(("workforce"),(F80))))</formula>
    </cfRule>
    <cfRule type="containsText" dxfId="20" priority="568" operator="containsText" text="leadership &amp; governance">
      <formula>NOT(ISERROR(SEARCH(("leadership &amp; governance"),(F80))))</formula>
    </cfRule>
    <cfRule type="containsText" dxfId="19" priority="569" operator="containsText" text="service delivery mechansims">
      <formula>NOT(ISERROR(SEARCH(("service delivery mechansims"),(F80))))</formula>
    </cfRule>
    <cfRule type="containsText" dxfId="18" priority="572" operator="containsText" text="knowledge">
      <formula>NOT(ISERROR(SEARCH(("knowledge"),(F80))))</formula>
    </cfRule>
    <cfRule type="containsText" dxfId="17" priority="573" operator="containsText" text="coordination">
      <formula>NOT(ISERROR(SEARCH(("coordination"),(F80))))</formula>
    </cfRule>
    <cfRule type="containsText" dxfId="16" priority="574" operator="containsText" text="social norms">
      <formula>NOT(ISERROR(SEARCH("social norms",F80)))</formula>
    </cfRule>
    <cfRule type="containsText" dxfId="15" priority="570" operator="containsText" text="financing">
      <formula>NOT(ISERROR(SEARCH(("financing"),(F80))))</formula>
    </cfRule>
    <cfRule type="containsText" dxfId="14" priority="571" operator="containsText" text="information systems">
      <formula>NOT(ISERROR(SEARCH(("information systems"),(F80))))</formula>
    </cfRule>
  </conditionalFormatting>
  <conditionalFormatting sqref="F87:F95 C104:D1048576 F3 F13:F24 F45:F46 F55 F57:F78">
    <cfRule type="containsText" dxfId="13" priority="725" operator="containsText" text="no">
      <formula>NOT(ISERROR(SEARCH("no",C3)))</formula>
    </cfRule>
  </conditionalFormatting>
  <conditionalFormatting sqref="F87:F95">
    <cfRule type="containsText" dxfId="12" priority="554" operator="containsText" text="social norms">
      <formula>NOT(ISERROR(SEARCH("social norms",F87)))</formula>
    </cfRule>
    <cfRule type="expression" dxfId="11" priority="555">
      <formula>"social norms &amp; practices"</formula>
    </cfRule>
  </conditionalFormatting>
  <conditionalFormatting sqref="F30:G34">
    <cfRule type="containsText" dxfId="10" priority="382" operator="containsText" text="service delivery mechansims">
      <formula>NOT(ISERROR(SEARCH(("service delivery mechansims"),(F30))))</formula>
    </cfRule>
  </conditionalFormatting>
  <conditionalFormatting sqref="G30:G35">
    <cfRule type="containsText" dxfId="9" priority="356" operator="containsText" text="coordination">
      <formula>NOT(ISERROR(SEARCH(("coordination"),(G30))))</formula>
    </cfRule>
    <cfRule type="containsText" dxfId="8" priority="355" operator="containsText" text="knowledge">
      <formula>NOT(ISERROR(SEARCH(("knowledge"),(G30))))</formula>
    </cfRule>
    <cfRule type="containsText" dxfId="7" priority="354" operator="containsText" text="information systems">
      <formula>NOT(ISERROR(SEARCH(("information systems"),(G30))))</formula>
    </cfRule>
    <cfRule type="containsText" dxfId="6" priority="348" operator="containsText" text="social norms">
      <formula>NOT(ISERROR(SEARCH("social norms",G30)))</formula>
    </cfRule>
    <cfRule type="containsText" dxfId="5" priority="349" operator="containsText" text="UTILIZATION">
      <formula>NOT(ISERROR(SEARCH(("UTILIZATION"),(G30))))</formula>
    </cfRule>
    <cfRule type="containsText" dxfId="4" priority="350" operator="containsText" text="service delivery">
      <formula>NOT(ISERROR(SEARCH(("service delivery"),(G30))))</formula>
    </cfRule>
    <cfRule type="containsText" dxfId="3" priority="351" operator="containsText" text="workforce">
      <formula>NOT(ISERROR(SEARCH(("workforce"),(G30))))</formula>
    </cfRule>
    <cfRule type="containsText" dxfId="2" priority="352" operator="containsText" text="leadership &amp; governance">
      <formula>NOT(ISERROR(SEARCH(("leadership &amp; governance"),(G30))))</formula>
    </cfRule>
    <cfRule type="containsText" dxfId="1" priority="353" operator="containsText" text="financing">
      <formula>NOT(ISERROR(SEARCH(("financing"),(G30))))</formula>
    </cfRule>
  </conditionalFormatting>
  <conditionalFormatting sqref="G35">
    <cfRule type="containsText" dxfId="0" priority="357" operator="containsText" text="service delivery mechansims">
      <formula>NOT(ISERROR(SEARCH(("service delivery mechansims"),(G35))))</formula>
    </cfRule>
  </conditionalFormatting>
  <dataValidations count="9">
    <dataValidation type="list" allowBlank="1" showErrorMessage="1" sqref="F80:F85 F47:F55 F3 F55:G55 F30:G43 F57:F78 F45:G46 F13:F24 G92:G95 E92:E95 E104:G164" xr:uid="{00000000-0002-0000-0700-000000000000}">
      <formula1>#REF!</formula1>
    </dataValidation>
    <dataValidation type="list" allowBlank="1" showErrorMessage="1" sqref="E165:G375" xr:uid="{00000000-0002-0000-0700-000002000000}">
      <formula1>KEYALT</formula1>
    </dataValidation>
    <dataValidation type="list" allowBlank="1" showInputMessage="1" showErrorMessage="1" sqref="C95:D95" xr:uid="{00000000-0002-0000-0700-000005000000}">
      <formula1>"Completely, Mostly, Partially, Not at All, Don't Know"</formula1>
    </dataValidation>
    <dataValidation type="list" allowBlank="1" showInputMessage="1" showErrorMessage="1" sqref="C24:D24 C15:D15 C72:D72 C78:D78 C27:C43" xr:uid="{00000000-0002-0000-0700-000006000000}">
      <formula1>"Yes, No"</formula1>
    </dataValidation>
    <dataValidation type="list" allowBlank="1" sqref="F87:F95 F100:H103" xr:uid="{00000000-0002-0000-0700-000001000000}">
      <formula1>#REF!</formula1>
    </dataValidation>
    <dataValidation type="list" allowBlank="1" showInputMessage="1" showErrorMessage="1" sqref="F57:F78" xr:uid="{00000000-0002-0000-0700-000003000000}">
      <formula1>$J$15:$J$18</formula1>
    </dataValidation>
    <dataValidation type="list" allowBlank="1" showInputMessage="1" showErrorMessage="1" sqref="D5:D11" xr:uid="{893D8191-9393-5347-A9EB-4AEB9C2BE4A3}">
      <formula1>"Concerning practice, Pilot and learning programme, Promising and emerging programme, Established high-quality programme"</formula1>
    </dataValidation>
    <dataValidation type="list" allowBlank="1" showInputMessage="1" showErrorMessage="1" sqref="C5:C11" xr:uid="{E3660F96-2994-074A-BEE7-DE1BF3BDEE31}">
      <formula1>"no coverage, poor coverage, reasonable coverage, good coverage, comprehensive coverage"</formula1>
    </dataValidation>
    <dataValidation type="list" allowBlank="1" showInputMessage="1" showErrorMessage="1" sqref="D27:D43 C13:D14 C45:D55 C57:D57 C59:D63 C65:D71 C73:D77 C80:D85 C87:D94 C16:D23" xr:uid="{76E5AA09-9336-C244-8434-00BECAD9B0D4}">
      <formula1>"Completely, Mostly, Slightly, Not at All, Don't Know"</formula1>
    </dataValidation>
  </dataValidations>
  <pageMargins left="0.7" right="0.7" top="0.75" bottom="0.75" header="0.3" footer="0.3"/>
  <pageSetup scale="7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A4E55FE598ED44183B8449763886984" ma:contentTypeVersion="20" ma:contentTypeDescription="Create a new document." ma:contentTypeScope="" ma:versionID="89e4b10a8dcc21949c428f075cefef7f">
  <xsd:schema xmlns:xsd="http://www.w3.org/2001/XMLSchema" xmlns:xs="http://www.w3.org/2001/XMLSchema" xmlns:p="http://schemas.microsoft.com/office/2006/metadata/properties" xmlns:ns2="c2aabb71-7b42-492d-a2ea-993aa51a1f84" xmlns:ns3="cbc6d95b-4f3e-4aef-822c-759093850b94" xmlns:ns4="b2594ab3-d42a-4e76-bde3-98c81b560ae9" targetNamespace="http://schemas.microsoft.com/office/2006/metadata/properties" ma:root="true" ma:fieldsID="16b791d964bd2f00c79215071242966b" ns2:_="" ns3:_="" ns4:_="">
    <xsd:import namespace="c2aabb71-7b42-492d-a2ea-993aa51a1f84"/>
    <xsd:import namespace="cbc6d95b-4f3e-4aef-822c-759093850b94"/>
    <xsd:import namespace="b2594ab3-d42a-4e76-bde3-98c81b560a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a92a0e0eabec4843890a80e4f241943a" minOccurs="0"/>
                <xsd:element ref="ns4:TaxCatchAll" minOccurs="0"/>
                <xsd:element ref="ns2:MediaLengthInSeconds" minOccurs="0"/>
                <xsd:element ref="ns2:lcf76f155ced4ddcb4097134ff3c332f"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aabb71-7b42-492d-a2ea-993aa51a1f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a92a0e0eabec4843890a80e4f241943a" ma:index="21" nillable="true" ma:taxonomy="true" ma:internalName="a92a0e0eabec4843890a80e4f241943a" ma:taxonomyFieldName="Tags" ma:displayName="Tags" ma:default="" ma:fieldId="{a92a0e0e-abec-4843-890a-80e4f241943a}" ma:taxonomyMulti="true" ma:sspId="ee90c631-7896-4d4b-aef2-bd8af8cfcaaa" ma:termSetId="a76fcca4-6e97-4235-ba0e-570fe36390fc" ma:anchorId="00000000-0000-0000-0000-000000000000" ma:open="false" ma:isKeyword="false">
      <xsd:complexType>
        <xsd:sequence>
          <xsd:element ref="pc:Terms" minOccurs="0" maxOccurs="1"/>
        </xsd:sequence>
      </xsd:complex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ee90c631-7896-4d4b-aef2-bd8af8cfcaaa" ma:termSetId="09814cd3-568e-fe90-9814-8d621ff8fb84" ma:anchorId="fba54fb3-c3e1-fe81-a776-ca4b69148c4d" ma:open="true" ma:isKeyword="false">
      <xsd:complexType>
        <xsd:sequence>
          <xsd:element ref="pc:Terms" minOccurs="0" maxOccurs="1"/>
        </xsd:sequence>
      </xsd:complex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c6d95b-4f3e-4aef-822c-759093850b9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2594ab3-d42a-4e76-bde3-98c81b560ae9"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b562849a-9379-421e-86c2-593adad6925c}" ma:internalName="TaxCatchAll" ma:showField="CatchAllData" ma:web="cbc6d95b-4f3e-4aef-822c-759093850b9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b2594ab3-d42a-4e76-bde3-98c81b560ae9" xsi:nil="true"/>
    <a92a0e0eabec4843890a80e4f241943a xmlns="c2aabb71-7b42-492d-a2ea-993aa51a1f84">
      <Terms xmlns="http://schemas.microsoft.com/office/infopath/2007/PartnerControls"/>
    </a92a0e0eabec4843890a80e4f241943a>
    <lcf76f155ced4ddcb4097134ff3c332f xmlns="c2aabb71-7b42-492d-a2ea-993aa51a1f8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0456BD-F03E-41CB-A3F4-D09E8F6CD7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aabb71-7b42-492d-a2ea-993aa51a1f84"/>
    <ds:schemaRef ds:uri="cbc6d95b-4f3e-4aef-822c-759093850b94"/>
    <ds:schemaRef ds:uri="b2594ab3-d42a-4e76-bde3-98c81b560a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D2B475B-5D9A-4B7D-A083-A8FA70772A32}">
  <ds:schemaRefs>
    <ds:schemaRef ds:uri="http://schemas.microsoft.com/office/2006/metadata/properties"/>
    <ds:schemaRef ds:uri="http://schemas.microsoft.com/office/infopath/2007/PartnerControls"/>
    <ds:schemaRef ds:uri="b2594ab3-d42a-4e76-bde3-98c81b560ae9"/>
    <ds:schemaRef ds:uri="c2aabb71-7b42-492d-a2ea-993aa51a1f84"/>
  </ds:schemaRefs>
</ds:datastoreItem>
</file>

<file path=customXml/itemProps3.xml><?xml version="1.0" encoding="utf-8"?>
<ds:datastoreItem xmlns:ds="http://schemas.openxmlformats.org/officeDocument/2006/customXml" ds:itemID="{CD2531DF-9532-409A-8411-7089DDD8D42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Cover Page</vt:lpstr>
      <vt:lpstr>Intro</vt:lpstr>
      <vt:lpstr>1. Crosscutting</vt:lpstr>
      <vt:lpstr>1. Data crosscutting</vt:lpstr>
      <vt:lpstr>2. Prevent Unnec FS</vt:lpstr>
      <vt:lpstr>2. Data prevention</vt:lpstr>
      <vt:lpstr>3. Family Reunification</vt:lpstr>
      <vt:lpstr>3. Data Family Reunification</vt:lpstr>
      <vt:lpstr>4. Kinship Care</vt:lpstr>
      <vt:lpstr>4 Data kinship</vt:lpstr>
      <vt:lpstr>5. Foster Care</vt:lpstr>
      <vt:lpstr>5. Data foster care</vt:lpstr>
      <vt:lpstr>6. Other Forms of Care</vt:lpstr>
      <vt:lpstr>6. Data Other forms</vt:lpstr>
      <vt:lpstr>7. Independent Living</vt:lpstr>
      <vt:lpstr>7. Data independent</vt:lpstr>
      <vt:lpstr>8. Adoption</vt:lpstr>
      <vt:lpstr>8. Data adoption</vt:lpstr>
      <vt:lpstr>9. Residential Care</vt:lpstr>
      <vt:lpstr>9. Data residential</vt:lpstr>
      <vt:lpstr>10. Transforming Institutions</vt:lpstr>
      <vt:lpstr>10 Data Transforming</vt:lpstr>
      <vt:lpstr>Dashboards - Intro</vt:lpstr>
      <vt:lpstr>Dashboard - Crosscutting</vt:lpstr>
      <vt:lpstr>Dashboard - Prevention</vt:lpstr>
      <vt:lpstr>Dashboard - Reunification</vt:lpstr>
      <vt:lpstr>Dashboard - Kinship</vt:lpstr>
      <vt:lpstr>Dashoard - Foster Care</vt:lpstr>
      <vt:lpstr>Dashboard - Other Forms</vt:lpstr>
      <vt:lpstr>Dashboard - Independent</vt:lpstr>
      <vt:lpstr>Dashboard - Adoption</vt:lpstr>
      <vt:lpstr>Dashboard - Residential</vt:lpstr>
      <vt:lpstr>Dashboard - Transform</vt:lpstr>
      <vt:lpstr>Guidance for editing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Hickmann, Mari</dc:creator>
  <cp:keywords/>
  <dc:description/>
  <cp:lastModifiedBy>Safronova, Alexandra</cp:lastModifiedBy>
  <cp:revision/>
  <dcterms:created xsi:type="dcterms:W3CDTF">2017-03-01T12:39:32Z</dcterms:created>
  <dcterms:modified xsi:type="dcterms:W3CDTF">2023-10-26T10:25:33Z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0x0101008A4E55FE598ED44183B8449763886984</vt:lpwstr>
  </property>
  <property fmtid="{D5CDD505-2E9C-101B-9397-08002B2CF9AE}" pid="3" name="Tags">
    <vt:lpwstr/>
  </property>
  <property fmtid="{D5CDD505-2E9C-101B-9397-08002B2CF9AE}" pid="4" name="MediaServiceImageTags">
    <vt:lpwstr/>
  </property>
</Properties>
</file>